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showInkAnnotation="0" defaultThemeVersion="124226"/>
  <mc:AlternateContent xmlns:mc="http://schemas.openxmlformats.org/markup-compatibility/2006">
    <mc:Choice Requires="x15">
      <x15ac:absPath xmlns:x15ac="http://schemas.microsoft.com/office/spreadsheetml/2010/11/ac" url="C:\práce\Projekty\Zákony\MŽP\nový zákon\Transpozice REDII\Aktualizace metodického pokynu\2025\"/>
    </mc:Choice>
  </mc:AlternateContent>
  <xr:revisionPtr revIDLastSave="0" documentId="13_ncr:1_{07D77323-F009-4040-9DED-264A2E440D46}" xr6:coauthVersionLast="47" xr6:coauthVersionMax="47" xr10:uidLastSave="{00000000-0000-0000-0000-000000000000}"/>
  <bookViews>
    <workbookView xWindow="-80" yWindow="-80" windowWidth="19360" windowHeight="11560" tabRatio="683" firstSheet="7" activeTab="10" xr2:uid="{00000000-000D-0000-FFFF-FFFF00000000}"/>
  </bookViews>
  <sheets>
    <sheet name="Souhrn" sheetId="11" r:id="rId1"/>
    <sheet name="Bilance" sheetId="3" r:id="rId2"/>
    <sheet name="Fosilní PHM" sheetId="2" r:id="rId3"/>
    <sheet name="Obnovitelné PHM" sheetId="4" r:id="rId4"/>
    <sheet name="Elektřina" sheetId="9" r:id="rId5"/>
    <sheet name="Sdružení - ostatní dodavatelé" sheetId="7" r:id="rId6"/>
    <sheet name="Sdružení - dodavatelé BA a NM" sheetId="10" r:id="rId7"/>
    <sheet name="Emise z těžby" sheetId="13" r:id="rId8"/>
    <sheet name="ILUC emise" sheetId="8" r:id="rId9"/>
    <sheet name="Seznamy a konstanty" sheetId="1" r:id="rId10"/>
    <sheet name="Poznámky" sheetId="12" r:id="rId11"/>
  </sheets>
  <definedNames>
    <definedName name="_xlnm.Print_Area" localSheetId="0">Souhrn!$A$1:$H$76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 i="9" l="1"/>
  <c r="D27" i="3" l="1"/>
  <c r="F26" i="10" l="1"/>
  <c r="G26" i="10"/>
  <c r="D22" i="3"/>
  <c r="C22" i="3" s="1"/>
  <c r="C24" i="3"/>
  <c r="P24" i="7" l="1"/>
  <c r="P25" i="7"/>
  <c r="P26" i="7"/>
  <c r="P27" i="7"/>
  <c r="I15" i="7"/>
  <c r="I16" i="7"/>
  <c r="W16" i="7" s="1"/>
  <c r="I17" i="7"/>
  <c r="W17" i="7" s="1"/>
  <c r="I18" i="7"/>
  <c r="W18" i="7" s="1"/>
  <c r="I19" i="7"/>
  <c r="W19" i="7" s="1"/>
  <c r="I20" i="7"/>
  <c r="W20" i="7" s="1"/>
  <c r="I21" i="7"/>
  <c r="W21" i="7" s="1"/>
  <c r="I22" i="7"/>
  <c r="W22" i="7" s="1"/>
  <c r="I23" i="7"/>
  <c r="W23" i="7" s="1"/>
  <c r="I24" i="7"/>
  <c r="W24" i="7" s="1"/>
  <c r="I25" i="7"/>
  <c r="W25" i="7" s="1"/>
  <c r="I26" i="7"/>
  <c r="W26" i="7" s="1"/>
  <c r="I27" i="7"/>
  <c r="W27" i="7" s="1"/>
  <c r="I28" i="7"/>
  <c r="W28" i="7" s="1"/>
  <c r="I29" i="7"/>
  <c r="W29" i="7" s="1"/>
  <c r="I30" i="7"/>
  <c r="W30" i="7" s="1"/>
  <c r="I51" i="7" l="1"/>
  <c r="W51" i="7" s="1"/>
  <c r="L51" i="7"/>
  <c r="N51" i="7"/>
  <c r="O51" i="7"/>
  <c r="P51" i="7"/>
  <c r="Q51" i="7"/>
  <c r="S51" i="7"/>
  <c r="AC51" i="7" s="1"/>
  <c r="T51" i="7"/>
  <c r="V51" i="7"/>
  <c r="Y51" i="7"/>
  <c r="Z51" i="7"/>
  <c r="AA51" i="7" s="1"/>
  <c r="I52" i="7"/>
  <c r="L52" i="7"/>
  <c r="N52" i="7"/>
  <c r="O52" i="7"/>
  <c r="P52" i="7"/>
  <c r="Q52" i="7"/>
  <c r="S52" i="7"/>
  <c r="AC52" i="7" s="1"/>
  <c r="T52" i="7"/>
  <c r="V52" i="7"/>
  <c r="Z52" i="7"/>
  <c r="I53" i="7"/>
  <c r="W53" i="7" s="1"/>
  <c r="L53" i="7"/>
  <c r="N53" i="7"/>
  <c r="O53" i="7"/>
  <c r="P53" i="7"/>
  <c r="Q53" i="7"/>
  <c r="S53" i="7"/>
  <c r="AC53" i="7" s="1"/>
  <c r="T53" i="7"/>
  <c r="V53" i="7"/>
  <c r="Y53" i="7"/>
  <c r="Z53" i="7"/>
  <c r="AA53" i="7" s="1"/>
  <c r="I54" i="7"/>
  <c r="W54" i="7" s="1"/>
  <c r="L54" i="7"/>
  <c r="N54" i="7"/>
  <c r="O54" i="7"/>
  <c r="P54" i="7"/>
  <c r="Q54" i="7"/>
  <c r="S54" i="7"/>
  <c r="AC54" i="7" s="1"/>
  <c r="T54" i="7"/>
  <c r="V54" i="7"/>
  <c r="Z54" i="7"/>
  <c r="AA54" i="7"/>
  <c r="I55" i="7"/>
  <c r="W55" i="7" s="1"/>
  <c r="L55" i="7"/>
  <c r="N55" i="7"/>
  <c r="O55" i="7"/>
  <c r="P55" i="7"/>
  <c r="Q55" i="7"/>
  <c r="S55" i="7"/>
  <c r="AC55" i="7" s="1"/>
  <c r="T55" i="7"/>
  <c r="V55" i="7"/>
  <c r="Y55" i="7"/>
  <c r="Z55" i="7"/>
  <c r="AA55" i="7"/>
  <c r="I56" i="7"/>
  <c r="L56" i="7"/>
  <c r="N56" i="7"/>
  <c r="O56" i="7"/>
  <c r="P56" i="7"/>
  <c r="Q56" i="7"/>
  <c r="S56" i="7"/>
  <c r="AC56" i="7" s="1"/>
  <c r="T56" i="7"/>
  <c r="V56" i="7"/>
  <c r="Z56" i="7"/>
  <c r="I57" i="7"/>
  <c r="L57" i="7"/>
  <c r="N57" i="7"/>
  <c r="O57" i="7"/>
  <c r="P57" i="7"/>
  <c r="Q57" i="7"/>
  <c r="S57" i="7"/>
  <c r="AC57" i="7" s="1"/>
  <c r="T57" i="7"/>
  <c r="V57" i="7"/>
  <c r="Y57" i="7"/>
  <c r="Z57" i="7"/>
  <c r="I58" i="7"/>
  <c r="W58" i="7" s="1"/>
  <c r="L58" i="7"/>
  <c r="N58" i="7"/>
  <c r="O58" i="7"/>
  <c r="P58" i="7"/>
  <c r="Q58" i="7"/>
  <c r="S58" i="7"/>
  <c r="AC58" i="7" s="1"/>
  <c r="T58" i="7"/>
  <c r="V58" i="7"/>
  <c r="Y58" i="7"/>
  <c r="Z58" i="7"/>
  <c r="AA58" i="7" s="1"/>
  <c r="I59" i="7"/>
  <c r="W59" i="7" s="1"/>
  <c r="L59" i="7"/>
  <c r="N59" i="7"/>
  <c r="O59" i="7"/>
  <c r="P59" i="7"/>
  <c r="Q59" i="7"/>
  <c r="S59" i="7"/>
  <c r="AC59" i="7" s="1"/>
  <c r="T59" i="7"/>
  <c r="V59" i="7"/>
  <c r="Y59" i="7"/>
  <c r="Z59" i="7"/>
  <c r="AA59" i="7" s="1"/>
  <c r="I60" i="7"/>
  <c r="L60" i="7"/>
  <c r="N60" i="7"/>
  <c r="O60" i="7"/>
  <c r="P60" i="7"/>
  <c r="Q60" i="7"/>
  <c r="S60" i="7"/>
  <c r="AC60" i="7" s="1"/>
  <c r="T60" i="7"/>
  <c r="V60" i="7"/>
  <c r="Z60" i="7"/>
  <c r="AA60" i="7" s="1"/>
  <c r="I61" i="7"/>
  <c r="Y61" i="7" s="1"/>
  <c r="L61" i="7"/>
  <c r="N61" i="7"/>
  <c r="O61" i="7"/>
  <c r="P61" i="7"/>
  <c r="Q61" i="7"/>
  <c r="S61" i="7"/>
  <c r="T61" i="7"/>
  <c r="V61" i="7"/>
  <c r="Z61" i="7"/>
  <c r="AC61" i="7"/>
  <c r="I62" i="7"/>
  <c r="W62" i="7" s="1"/>
  <c r="L62" i="7"/>
  <c r="N62" i="7"/>
  <c r="O62" i="7"/>
  <c r="P62" i="7"/>
  <c r="Q62" i="7"/>
  <c r="S62" i="7"/>
  <c r="AC62" i="7" s="1"/>
  <c r="T62" i="7"/>
  <c r="V62" i="7"/>
  <c r="Z62" i="7"/>
  <c r="AA62" i="7"/>
  <c r="I63" i="7"/>
  <c r="W63" i="7" s="1"/>
  <c r="L63" i="7"/>
  <c r="N63" i="7"/>
  <c r="O63" i="7"/>
  <c r="P63" i="7"/>
  <c r="Q63" i="7"/>
  <c r="S63" i="7"/>
  <c r="AC63" i="7" s="1"/>
  <c r="T63" i="7"/>
  <c r="V63" i="7"/>
  <c r="Z63" i="7"/>
  <c r="AA63" i="7"/>
  <c r="I64" i="7"/>
  <c r="L64" i="7"/>
  <c r="N64" i="7"/>
  <c r="O64" i="7"/>
  <c r="P64" i="7"/>
  <c r="Q64" i="7"/>
  <c r="S64" i="7"/>
  <c r="AC64" i="7" s="1"/>
  <c r="T64" i="7"/>
  <c r="V64" i="7"/>
  <c r="Z64" i="7"/>
  <c r="I65" i="7"/>
  <c r="L65" i="7"/>
  <c r="N65" i="7"/>
  <c r="O65" i="7"/>
  <c r="P65" i="7"/>
  <c r="Q65" i="7"/>
  <c r="S65" i="7"/>
  <c r="AC65" i="7" s="1"/>
  <c r="T65" i="7"/>
  <c r="V65" i="7"/>
  <c r="Y65" i="7"/>
  <c r="Z65" i="7"/>
  <c r="I66" i="7"/>
  <c r="W66" i="7" s="1"/>
  <c r="L66" i="7"/>
  <c r="N66" i="7"/>
  <c r="O66" i="7"/>
  <c r="P66" i="7"/>
  <c r="Q66" i="7"/>
  <c r="S66" i="7"/>
  <c r="AC66" i="7" s="1"/>
  <c r="T66" i="7"/>
  <c r="V66" i="7"/>
  <c r="Y66" i="7"/>
  <c r="Z66" i="7"/>
  <c r="AA66" i="7" s="1"/>
  <c r="I67" i="7"/>
  <c r="W67" i="7" s="1"/>
  <c r="L67" i="7"/>
  <c r="N67" i="7"/>
  <c r="O67" i="7"/>
  <c r="P67" i="7"/>
  <c r="Q67" i="7"/>
  <c r="S67" i="7"/>
  <c r="AC67" i="7" s="1"/>
  <c r="T67" i="7"/>
  <c r="V67" i="7"/>
  <c r="Y67" i="7"/>
  <c r="Z67" i="7"/>
  <c r="AA67" i="7" s="1"/>
  <c r="I68" i="7"/>
  <c r="L68" i="7"/>
  <c r="N68" i="7"/>
  <c r="O68" i="7"/>
  <c r="P68" i="7"/>
  <c r="Q68" i="7"/>
  <c r="S68" i="7"/>
  <c r="AC68" i="7" s="1"/>
  <c r="T68" i="7"/>
  <c r="V68" i="7"/>
  <c r="Z68" i="7"/>
  <c r="AA68" i="7" s="1"/>
  <c r="I69" i="7"/>
  <c r="Y69" i="7" s="1"/>
  <c r="L69" i="7"/>
  <c r="N69" i="7"/>
  <c r="O69" i="7"/>
  <c r="P69" i="7"/>
  <c r="Q69" i="7"/>
  <c r="S69" i="7"/>
  <c r="T69" i="7"/>
  <c r="V69" i="7"/>
  <c r="Z69" i="7"/>
  <c r="AC69" i="7"/>
  <c r="I70" i="7"/>
  <c r="W70" i="7" s="1"/>
  <c r="L70" i="7"/>
  <c r="N70" i="7"/>
  <c r="O70" i="7"/>
  <c r="P70" i="7"/>
  <c r="Q70" i="7"/>
  <c r="S70" i="7"/>
  <c r="AC70" i="7" s="1"/>
  <c r="T70" i="7"/>
  <c r="V70" i="7"/>
  <c r="Z70" i="7"/>
  <c r="AA70" i="7"/>
  <c r="I71" i="7"/>
  <c r="W71" i="7" s="1"/>
  <c r="L71" i="7"/>
  <c r="N71" i="7"/>
  <c r="O71" i="7"/>
  <c r="P71" i="7"/>
  <c r="Q71" i="7"/>
  <c r="S71" i="7"/>
  <c r="AC71" i="7" s="1"/>
  <c r="T71" i="7"/>
  <c r="V71" i="7"/>
  <c r="Z71" i="7"/>
  <c r="AA71" i="7"/>
  <c r="I72" i="7"/>
  <c r="L72" i="7"/>
  <c r="N72" i="7"/>
  <c r="O72" i="7"/>
  <c r="P72" i="7"/>
  <c r="Q72" i="7"/>
  <c r="S72" i="7"/>
  <c r="AC72" i="7" s="1"/>
  <c r="T72" i="7"/>
  <c r="V72" i="7"/>
  <c r="Z72" i="7"/>
  <c r="I73" i="7"/>
  <c r="L73" i="7"/>
  <c r="N73" i="7"/>
  <c r="O73" i="7"/>
  <c r="P73" i="7"/>
  <c r="Q73" i="7"/>
  <c r="S73" i="7"/>
  <c r="AC73" i="7" s="1"/>
  <c r="T73" i="7"/>
  <c r="V73" i="7"/>
  <c r="Y73" i="7"/>
  <c r="Z73" i="7"/>
  <c r="I74" i="7"/>
  <c r="W74" i="7" s="1"/>
  <c r="L74" i="7"/>
  <c r="N74" i="7"/>
  <c r="O74" i="7"/>
  <c r="P74" i="7"/>
  <c r="Q74" i="7"/>
  <c r="S74" i="7"/>
  <c r="AC74" i="7" s="1"/>
  <c r="T74" i="7"/>
  <c r="V74" i="7"/>
  <c r="Y74" i="7"/>
  <c r="Z74" i="7"/>
  <c r="AA74" i="7" s="1"/>
  <c r="I75" i="7"/>
  <c r="W75" i="7" s="1"/>
  <c r="L75" i="7"/>
  <c r="N75" i="7"/>
  <c r="O75" i="7"/>
  <c r="P75" i="7"/>
  <c r="Q75" i="7"/>
  <c r="S75" i="7"/>
  <c r="AC75" i="7" s="1"/>
  <c r="T75" i="7"/>
  <c r="V75" i="7"/>
  <c r="Y75" i="7"/>
  <c r="Z75" i="7"/>
  <c r="AA75" i="7" s="1"/>
  <c r="I76" i="7"/>
  <c r="L76" i="7"/>
  <c r="N76" i="7"/>
  <c r="O76" i="7"/>
  <c r="P76" i="7"/>
  <c r="Q76" i="7"/>
  <c r="S76" i="7"/>
  <c r="AC76" i="7" s="1"/>
  <c r="T76" i="7"/>
  <c r="V76" i="7"/>
  <c r="Z76" i="7"/>
  <c r="AA76" i="7" s="1"/>
  <c r="I77" i="7"/>
  <c r="Y77" i="7" s="1"/>
  <c r="L77" i="7"/>
  <c r="N77" i="7"/>
  <c r="O77" i="7"/>
  <c r="P77" i="7"/>
  <c r="Q77" i="7"/>
  <c r="S77" i="7"/>
  <c r="T77" i="7"/>
  <c r="V77" i="7"/>
  <c r="Z77" i="7"/>
  <c r="AC77" i="7"/>
  <c r="I78" i="7"/>
  <c r="W78" i="7" s="1"/>
  <c r="L78" i="7"/>
  <c r="N78" i="7"/>
  <c r="O78" i="7"/>
  <c r="P78" i="7"/>
  <c r="Q78" i="7"/>
  <c r="S78" i="7"/>
  <c r="AC78" i="7" s="1"/>
  <c r="T78" i="7"/>
  <c r="V78" i="7"/>
  <c r="Z78" i="7"/>
  <c r="AA78" i="7"/>
  <c r="I79" i="7"/>
  <c r="W79" i="7" s="1"/>
  <c r="L79" i="7"/>
  <c r="N79" i="7"/>
  <c r="O79" i="7"/>
  <c r="P79" i="7"/>
  <c r="Q79" i="7"/>
  <c r="S79" i="7"/>
  <c r="AC79" i="7" s="1"/>
  <c r="T79" i="7"/>
  <c r="V79" i="7"/>
  <c r="Z79" i="7"/>
  <c r="AA79" i="7"/>
  <c r="I80" i="7"/>
  <c r="L80" i="7"/>
  <c r="N80" i="7"/>
  <c r="O80" i="7"/>
  <c r="P80" i="7"/>
  <c r="Q80" i="7"/>
  <c r="S80" i="7"/>
  <c r="AC80" i="7" s="1"/>
  <c r="T80" i="7"/>
  <c r="V80" i="7"/>
  <c r="Z80" i="7"/>
  <c r="I81" i="7"/>
  <c r="L81" i="7"/>
  <c r="N81" i="7"/>
  <c r="O81" i="7"/>
  <c r="P81" i="7"/>
  <c r="Q81" i="7"/>
  <c r="S81" i="7"/>
  <c r="AC81" i="7" s="1"/>
  <c r="T81" i="7"/>
  <c r="V81" i="7"/>
  <c r="Y81" i="7"/>
  <c r="Z81" i="7"/>
  <c r="I82" i="7"/>
  <c r="W82" i="7" s="1"/>
  <c r="L82" i="7"/>
  <c r="N82" i="7"/>
  <c r="O82" i="7"/>
  <c r="P82" i="7"/>
  <c r="Q82" i="7"/>
  <c r="S82" i="7"/>
  <c r="AC82" i="7" s="1"/>
  <c r="T82" i="7"/>
  <c r="V82" i="7"/>
  <c r="Y82" i="7"/>
  <c r="Z82" i="7"/>
  <c r="AA82" i="7" s="1"/>
  <c r="I83" i="7"/>
  <c r="W83" i="7" s="1"/>
  <c r="L83" i="7"/>
  <c r="N83" i="7"/>
  <c r="O83" i="7"/>
  <c r="P83" i="7"/>
  <c r="Q83" i="7"/>
  <c r="S83" i="7"/>
  <c r="AC83" i="7" s="1"/>
  <c r="T83" i="7"/>
  <c r="V83" i="7"/>
  <c r="Y83" i="7"/>
  <c r="Z83" i="7"/>
  <c r="AA83" i="7" s="1"/>
  <c r="I84" i="7"/>
  <c r="L84" i="7"/>
  <c r="N84" i="7"/>
  <c r="O84" i="7"/>
  <c r="P84" i="7"/>
  <c r="Q84" i="7"/>
  <c r="S84" i="7"/>
  <c r="AC84" i="7" s="1"/>
  <c r="T84" i="7"/>
  <c r="V84" i="7"/>
  <c r="Z84" i="7"/>
  <c r="AA84" i="7" s="1"/>
  <c r="I85" i="7"/>
  <c r="Y85" i="7" s="1"/>
  <c r="L85" i="7"/>
  <c r="N85" i="7"/>
  <c r="O85" i="7"/>
  <c r="P85" i="7"/>
  <c r="Q85" i="7"/>
  <c r="S85" i="7"/>
  <c r="T85" i="7"/>
  <c r="V85" i="7"/>
  <c r="Z85" i="7"/>
  <c r="AC85" i="7"/>
  <c r="I86" i="7"/>
  <c r="W86" i="7" s="1"/>
  <c r="L86" i="7"/>
  <c r="N86" i="7"/>
  <c r="O86" i="7"/>
  <c r="P86" i="7"/>
  <c r="Q86" i="7"/>
  <c r="S86" i="7"/>
  <c r="AC86" i="7" s="1"/>
  <c r="T86" i="7"/>
  <c r="V86" i="7"/>
  <c r="Z86" i="7"/>
  <c r="AA86" i="7"/>
  <c r="I87" i="7"/>
  <c r="W87" i="7" s="1"/>
  <c r="L87" i="7"/>
  <c r="N87" i="7"/>
  <c r="O87" i="7"/>
  <c r="P87" i="7"/>
  <c r="Q87" i="7"/>
  <c r="S87" i="7"/>
  <c r="AC87" i="7" s="1"/>
  <c r="T87" i="7"/>
  <c r="V87" i="7"/>
  <c r="Z87" i="7"/>
  <c r="AA87" i="7"/>
  <c r="I88" i="7"/>
  <c r="L88" i="7"/>
  <c r="N88" i="7"/>
  <c r="O88" i="7"/>
  <c r="P88" i="7"/>
  <c r="Q88" i="7"/>
  <c r="S88" i="7"/>
  <c r="AC88" i="7" s="1"/>
  <c r="T88" i="7"/>
  <c r="V88" i="7"/>
  <c r="Z88" i="7"/>
  <c r="I89" i="7"/>
  <c r="L89" i="7"/>
  <c r="N89" i="7"/>
  <c r="O89" i="7"/>
  <c r="P89" i="7"/>
  <c r="Q89" i="7"/>
  <c r="S89" i="7"/>
  <c r="AC89" i="7" s="1"/>
  <c r="T89" i="7"/>
  <c r="V89" i="7"/>
  <c r="Y89" i="7"/>
  <c r="Z89" i="7"/>
  <c r="I90" i="7"/>
  <c r="W90" i="7" s="1"/>
  <c r="L90" i="7"/>
  <c r="N90" i="7"/>
  <c r="O90" i="7"/>
  <c r="P90" i="7"/>
  <c r="Q90" i="7"/>
  <c r="S90" i="7"/>
  <c r="AC90" i="7" s="1"/>
  <c r="T90" i="7"/>
  <c r="V90" i="7"/>
  <c r="Y90" i="7"/>
  <c r="Z90" i="7"/>
  <c r="AA90" i="7" s="1"/>
  <c r="I91" i="7"/>
  <c r="W91" i="7" s="1"/>
  <c r="L91" i="7"/>
  <c r="N91" i="7"/>
  <c r="O91" i="7"/>
  <c r="P91" i="7"/>
  <c r="Q91" i="7"/>
  <c r="S91" i="7"/>
  <c r="AC91" i="7" s="1"/>
  <c r="T91" i="7"/>
  <c r="V91" i="7"/>
  <c r="Y91" i="7"/>
  <c r="Z91" i="7"/>
  <c r="AA91" i="7" s="1"/>
  <c r="I92" i="7"/>
  <c r="V92" i="7" s="1"/>
  <c r="L92" i="7"/>
  <c r="N92" i="7"/>
  <c r="O92" i="7"/>
  <c r="P92" i="7"/>
  <c r="Q92" i="7"/>
  <c r="S92" i="7"/>
  <c r="AC92" i="7" s="1"/>
  <c r="T92" i="7"/>
  <c r="Z92" i="7"/>
  <c r="AA92" i="7" s="1"/>
  <c r="I93" i="7"/>
  <c r="Y93" i="7" s="1"/>
  <c r="L93" i="7"/>
  <c r="N93" i="7"/>
  <c r="O93" i="7"/>
  <c r="P93" i="7"/>
  <c r="Q93" i="7"/>
  <c r="S93" i="7"/>
  <c r="T93" i="7"/>
  <c r="V93" i="7"/>
  <c r="Z93" i="7"/>
  <c r="AC93" i="7"/>
  <c r="I94" i="7"/>
  <c r="W94" i="7" s="1"/>
  <c r="L94" i="7"/>
  <c r="N94" i="7"/>
  <c r="O94" i="7"/>
  <c r="P94" i="7"/>
  <c r="Q94" i="7"/>
  <c r="S94" i="7"/>
  <c r="AC94" i="7" s="1"/>
  <c r="T94" i="7"/>
  <c r="V94" i="7"/>
  <c r="Z94" i="7"/>
  <c r="AA94" i="7"/>
  <c r="I95" i="7"/>
  <c r="W95" i="7" s="1"/>
  <c r="L95" i="7"/>
  <c r="N95" i="7"/>
  <c r="O95" i="7"/>
  <c r="P95" i="7"/>
  <c r="Q95" i="7"/>
  <c r="S95" i="7"/>
  <c r="AC95" i="7" s="1"/>
  <c r="T95" i="7"/>
  <c r="Z95" i="7"/>
  <c r="I96" i="7"/>
  <c r="L96" i="7"/>
  <c r="N96" i="7"/>
  <c r="O96" i="7"/>
  <c r="P96" i="7"/>
  <c r="Q96" i="7"/>
  <c r="S96" i="7"/>
  <c r="AC96" i="7" s="1"/>
  <c r="T96" i="7"/>
  <c r="V96" i="7"/>
  <c r="Z96" i="7"/>
  <c r="I97" i="7"/>
  <c r="L97" i="7"/>
  <c r="N97" i="7"/>
  <c r="O97" i="7"/>
  <c r="P97" i="7"/>
  <c r="Q97" i="7"/>
  <c r="S97" i="7"/>
  <c r="AC97" i="7" s="1"/>
  <c r="T97" i="7"/>
  <c r="V97" i="7"/>
  <c r="Y97" i="7"/>
  <c r="Z97" i="7"/>
  <c r="I98" i="7"/>
  <c r="W98" i="7" s="1"/>
  <c r="L98" i="7"/>
  <c r="N98" i="7"/>
  <c r="O98" i="7"/>
  <c r="P98" i="7"/>
  <c r="Q98" i="7"/>
  <c r="S98" i="7"/>
  <c r="AC98" i="7" s="1"/>
  <c r="T98" i="7"/>
  <c r="V98" i="7"/>
  <c r="Z98" i="7"/>
  <c r="AA98" i="7"/>
  <c r="I99" i="7"/>
  <c r="W99" i="7" s="1"/>
  <c r="L99" i="7"/>
  <c r="N99" i="7"/>
  <c r="O99" i="7"/>
  <c r="P99" i="7"/>
  <c r="Q99" i="7"/>
  <c r="S99" i="7"/>
  <c r="AC99" i="7" s="1"/>
  <c r="T99" i="7"/>
  <c r="V99" i="7"/>
  <c r="Z99" i="7"/>
  <c r="AA99" i="7"/>
  <c r="I100" i="7"/>
  <c r="L100" i="7"/>
  <c r="N100" i="7"/>
  <c r="O100" i="7"/>
  <c r="P100" i="7"/>
  <c r="Q100" i="7"/>
  <c r="S100" i="7"/>
  <c r="AC100" i="7" s="1"/>
  <c r="T100" i="7"/>
  <c r="Z100" i="7"/>
  <c r="AA100" i="7" s="1"/>
  <c r="G51" i="4"/>
  <c r="I51" i="4"/>
  <c r="J51" i="4"/>
  <c r="L51" i="4"/>
  <c r="M51" i="4"/>
  <c r="O51" i="4"/>
  <c r="U51" i="4" s="1"/>
  <c r="R51" i="4"/>
  <c r="S51" i="4"/>
  <c r="G52" i="4"/>
  <c r="I52" i="4"/>
  <c r="J52" i="4"/>
  <c r="L52" i="4"/>
  <c r="M52" i="4"/>
  <c r="O52" i="4"/>
  <c r="U52" i="4" s="1"/>
  <c r="R52" i="4"/>
  <c r="S52" i="4"/>
  <c r="G53" i="4"/>
  <c r="I53" i="4"/>
  <c r="J53" i="4"/>
  <c r="L53" i="4"/>
  <c r="M53" i="4"/>
  <c r="O53" i="4"/>
  <c r="U53" i="4" s="1"/>
  <c r="R53" i="4"/>
  <c r="S53" i="4"/>
  <c r="G54" i="4"/>
  <c r="I54" i="4"/>
  <c r="J54" i="4"/>
  <c r="L54" i="4"/>
  <c r="M54" i="4"/>
  <c r="O54" i="4"/>
  <c r="U54" i="4" s="1"/>
  <c r="R54" i="4"/>
  <c r="S54" i="4"/>
  <c r="G55" i="4"/>
  <c r="I55" i="4"/>
  <c r="J55" i="4"/>
  <c r="L55" i="4"/>
  <c r="M55" i="4"/>
  <c r="O55" i="4"/>
  <c r="U55" i="4" s="1"/>
  <c r="R55" i="4"/>
  <c r="S55" i="4"/>
  <c r="G56" i="4"/>
  <c r="I56" i="4"/>
  <c r="J56" i="4"/>
  <c r="L56" i="4"/>
  <c r="M56" i="4"/>
  <c r="O56" i="4"/>
  <c r="U56" i="4" s="1"/>
  <c r="R56" i="4"/>
  <c r="S56" i="4"/>
  <c r="G57" i="4"/>
  <c r="I57" i="4"/>
  <c r="J57" i="4"/>
  <c r="L57" i="4"/>
  <c r="M57" i="4"/>
  <c r="O57" i="4"/>
  <c r="R57" i="4"/>
  <c r="S57" i="4"/>
  <c r="U57" i="4"/>
  <c r="G58" i="4"/>
  <c r="I58" i="4"/>
  <c r="J58" i="4"/>
  <c r="L58" i="4"/>
  <c r="M58" i="4"/>
  <c r="O58" i="4"/>
  <c r="U58" i="4" s="1"/>
  <c r="R58" i="4"/>
  <c r="S58" i="4"/>
  <c r="G59" i="4"/>
  <c r="I59" i="4"/>
  <c r="J59" i="4"/>
  <c r="L59" i="4"/>
  <c r="M59" i="4"/>
  <c r="O59" i="4"/>
  <c r="R59" i="4"/>
  <c r="S59" i="4"/>
  <c r="U59" i="4"/>
  <c r="G60" i="4"/>
  <c r="I60" i="4"/>
  <c r="J60" i="4"/>
  <c r="L60" i="4"/>
  <c r="M60" i="4"/>
  <c r="O60" i="4"/>
  <c r="U60" i="4" s="1"/>
  <c r="R60" i="4"/>
  <c r="S60" i="4"/>
  <c r="G61" i="4"/>
  <c r="I61" i="4"/>
  <c r="J61" i="4"/>
  <c r="L61" i="4"/>
  <c r="M61" i="4"/>
  <c r="O61" i="4"/>
  <c r="U61" i="4" s="1"/>
  <c r="R61" i="4"/>
  <c r="S61" i="4"/>
  <c r="G62" i="4"/>
  <c r="I62" i="4"/>
  <c r="J62" i="4"/>
  <c r="L62" i="4"/>
  <c r="M62" i="4"/>
  <c r="O62" i="4"/>
  <c r="U62" i="4" s="1"/>
  <c r="R62" i="4"/>
  <c r="S62" i="4"/>
  <c r="G63" i="4"/>
  <c r="I63" i="4"/>
  <c r="J63" i="4"/>
  <c r="L63" i="4"/>
  <c r="M63" i="4"/>
  <c r="O63" i="4"/>
  <c r="U63" i="4" s="1"/>
  <c r="R63" i="4"/>
  <c r="S63" i="4"/>
  <c r="G64" i="4"/>
  <c r="I64" i="4"/>
  <c r="J64" i="4"/>
  <c r="L64" i="4"/>
  <c r="M64" i="4"/>
  <c r="O64" i="4"/>
  <c r="U64" i="4" s="1"/>
  <c r="R64" i="4"/>
  <c r="S64" i="4"/>
  <c r="G65" i="4"/>
  <c r="I65" i="4"/>
  <c r="J65" i="4"/>
  <c r="L65" i="4"/>
  <c r="M65" i="4"/>
  <c r="O65" i="4"/>
  <c r="U65" i="4" s="1"/>
  <c r="R65" i="4"/>
  <c r="S65" i="4"/>
  <c r="G66" i="4"/>
  <c r="I66" i="4"/>
  <c r="J66" i="4"/>
  <c r="L66" i="4"/>
  <c r="M66" i="4"/>
  <c r="O66" i="4"/>
  <c r="U66" i="4" s="1"/>
  <c r="R66" i="4"/>
  <c r="S66" i="4"/>
  <c r="G67" i="4"/>
  <c r="I67" i="4"/>
  <c r="J67" i="4"/>
  <c r="L67" i="4"/>
  <c r="M67" i="4"/>
  <c r="O67" i="4"/>
  <c r="U67" i="4" s="1"/>
  <c r="R67" i="4"/>
  <c r="S67" i="4"/>
  <c r="G68" i="4"/>
  <c r="I68" i="4"/>
  <c r="J68" i="4"/>
  <c r="L68" i="4"/>
  <c r="M68" i="4"/>
  <c r="O68" i="4"/>
  <c r="U68" i="4" s="1"/>
  <c r="R68" i="4"/>
  <c r="S68" i="4"/>
  <c r="G69" i="4"/>
  <c r="I69" i="4"/>
  <c r="J69" i="4"/>
  <c r="L69" i="4"/>
  <c r="M69" i="4"/>
  <c r="O69" i="4"/>
  <c r="R69" i="4"/>
  <c r="S69" i="4"/>
  <c r="U69" i="4"/>
  <c r="G70" i="4"/>
  <c r="I70" i="4"/>
  <c r="J70" i="4"/>
  <c r="L70" i="4"/>
  <c r="M70" i="4"/>
  <c r="O70" i="4"/>
  <c r="U70" i="4" s="1"/>
  <c r="R70" i="4"/>
  <c r="S70" i="4"/>
  <c r="G71" i="4"/>
  <c r="I71" i="4"/>
  <c r="J71" i="4"/>
  <c r="L71" i="4"/>
  <c r="M71" i="4"/>
  <c r="O71" i="4"/>
  <c r="U71" i="4" s="1"/>
  <c r="R71" i="4"/>
  <c r="S71" i="4"/>
  <c r="G72" i="4"/>
  <c r="I72" i="4"/>
  <c r="J72" i="4"/>
  <c r="L72" i="4"/>
  <c r="M72" i="4"/>
  <c r="O72" i="4"/>
  <c r="R72" i="4"/>
  <c r="S72" i="4"/>
  <c r="U72" i="4"/>
  <c r="G73" i="4"/>
  <c r="I73" i="4"/>
  <c r="J73" i="4"/>
  <c r="L73" i="4"/>
  <c r="M73" i="4"/>
  <c r="O73" i="4"/>
  <c r="U73" i="4" s="1"/>
  <c r="R73" i="4"/>
  <c r="S73" i="4"/>
  <c r="G74" i="4"/>
  <c r="I74" i="4"/>
  <c r="J74" i="4"/>
  <c r="L74" i="4"/>
  <c r="M74" i="4"/>
  <c r="O74" i="4"/>
  <c r="U74" i="4" s="1"/>
  <c r="R74" i="4"/>
  <c r="S74" i="4"/>
  <c r="G75" i="4"/>
  <c r="I75" i="4"/>
  <c r="J75" i="4"/>
  <c r="L75" i="4"/>
  <c r="M75" i="4"/>
  <c r="O75" i="4"/>
  <c r="U75" i="4" s="1"/>
  <c r="R75" i="4"/>
  <c r="S75" i="4"/>
  <c r="G76" i="4"/>
  <c r="I76" i="4"/>
  <c r="J76" i="4"/>
  <c r="L76" i="4"/>
  <c r="M76" i="4"/>
  <c r="O76" i="4"/>
  <c r="U76" i="4" s="1"/>
  <c r="R76" i="4"/>
  <c r="S76" i="4"/>
  <c r="G77" i="4"/>
  <c r="I77" i="4"/>
  <c r="J77" i="4"/>
  <c r="L77" i="4"/>
  <c r="M77" i="4"/>
  <c r="O77" i="4"/>
  <c r="U77" i="4" s="1"/>
  <c r="R77" i="4"/>
  <c r="S77" i="4"/>
  <c r="G78" i="4"/>
  <c r="I78" i="4"/>
  <c r="J78" i="4"/>
  <c r="L78" i="4"/>
  <c r="M78" i="4"/>
  <c r="O78" i="4"/>
  <c r="U78" i="4" s="1"/>
  <c r="R78" i="4"/>
  <c r="S78" i="4"/>
  <c r="G79" i="4"/>
  <c r="I79" i="4"/>
  <c r="J79" i="4"/>
  <c r="L79" i="4"/>
  <c r="M79" i="4"/>
  <c r="O79" i="4"/>
  <c r="U79" i="4" s="1"/>
  <c r="R79" i="4"/>
  <c r="S79" i="4"/>
  <c r="G80" i="4"/>
  <c r="I80" i="4"/>
  <c r="J80" i="4"/>
  <c r="L80" i="4"/>
  <c r="M80" i="4"/>
  <c r="O80" i="4"/>
  <c r="R80" i="4"/>
  <c r="S80" i="4"/>
  <c r="U80" i="4"/>
  <c r="G81" i="4"/>
  <c r="I81" i="4"/>
  <c r="J81" i="4"/>
  <c r="L81" i="4"/>
  <c r="M81" i="4"/>
  <c r="O81" i="4"/>
  <c r="R81" i="4"/>
  <c r="S81" i="4"/>
  <c r="U81" i="4"/>
  <c r="G82" i="4"/>
  <c r="I82" i="4"/>
  <c r="J82" i="4"/>
  <c r="L82" i="4"/>
  <c r="M82" i="4"/>
  <c r="O82" i="4"/>
  <c r="U82" i="4" s="1"/>
  <c r="R82" i="4"/>
  <c r="S82" i="4"/>
  <c r="G83" i="4"/>
  <c r="I83" i="4"/>
  <c r="J83" i="4"/>
  <c r="L83" i="4"/>
  <c r="M83" i="4"/>
  <c r="O83" i="4"/>
  <c r="U83" i="4" s="1"/>
  <c r="R83" i="4"/>
  <c r="S83" i="4"/>
  <c r="G84" i="4"/>
  <c r="I84" i="4"/>
  <c r="J84" i="4"/>
  <c r="L84" i="4"/>
  <c r="M84" i="4"/>
  <c r="O84" i="4"/>
  <c r="U84" i="4" s="1"/>
  <c r="R84" i="4"/>
  <c r="S84" i="4"/>
  <c r="G85" i="4"/>
  <c r="I85" i="4"/>
  <c r="J85" i="4"/>
  <c r="L85" i="4"/>
  <c r="M85" i="4"/>
  <c r="O85" i="4"/>
  <c r="U85" i="4" s="1"/>
  <c r="R85" i="4"/>
  <c r="S85" i="4"/>
  <c r="G86" i="4"/>
  <c r="I86" i="4"/>
  <c r="J86" i="4"/>
  <c r="L86" i="4"/>
  <c r="M86" i="4"/>
  <c r="O86" i="4"/>
  <c r="U86" i="4" s="1"/>
  <c r="R86" i="4"/>
  <c r="S86" i="4"/>
  <c r="G87" i="4"/>
  <c r="I87" i="4"/>
  <c r="J87" i="4"/>
  <c r="L87" i="4"/>
  <c r="M87" i="4"/>
  <c r="O87" i="4"/>
  <c r="U87" i="4" s="1"/>
  <c r="R87" i="4"/>
  <c r="S87" i="4"/>
  <c r="G88" i="4"/>
  <c r="I88" i="4"/>
  <c r="J88" i="4"/>
  <c r="L88" i="4"/>
  <c r="M88" i="4"/>
  <c r="O88" i="4"/>
  <c r="R88" i="4"/>
  <c r="S88" i="4"/>
  <c r="U88" i="4"/>
  <c r="G89" i="4"/>
  <c r="I89" i="4"/>
  <c r="J89" i="4"/>
  <c r="L89" i="4"/>
  <c r="M89" i="4"/>
  <c r="O89" i="4"/>
  <c r="R89" i="4"/>
  <c r="S89" i="4"/>
  <c r="U89" i="4"/>
  <c r="G90" i="4"/>
  <c r="I90" i="4"/>
  <c r="J90" i="4"/>
  <c r="L90" i="4"/>
  <c r="M90" i="4"/>
  <c r="O90" i="4"/>
  <c r="U90" i="4" s="1"/>
  <c r="R90" i="4"/>
  <c r="S90" i="4"/>
  <c r="G91" i="4"/>
  <c r="I91" i="4"/>
  <c r="J91" i="4"/>
  <c r="L91" i="4"/>
  <c r="M91" i="4"/>
  <c r="O91" i="4"/>
  <c r="U91" i="4" s="1"/>
  <c r="R91" i="4"/>
  <c r="S91" i="4"/>
  <c r="G92" i="4"/>
  <c r="I92" i="4"/>
  <c r="J92" i="4"/>
  <c r="L92" i="4"/>
  <c r="M92" i="4"/>
  <c r="O92" i="4"/>
  <c r="U92" i="4" s="1"/>
  <c r="R92" i="4"/>
  <c r="S92" i="4"/>
  <c r="G93" i="4"/>
  <c r="I93" i="4"/>
  <c r="J93" i="4"/>
  <c r="L93" i="4"/>
  <c r="M93" i="4"/>
  <c r="O93" i="4"/>
  <c r="U93" i="4" s="1"/>
  <c r="R93" i="4"/>
  <c r="S93" i="4"/>
  <c r="G94" i="4"/>
  <c r="I94" i="4"/>
  <c r="J94" i="4"/>
  <c r="L94" i="4"/>
  <c r="M94" i="4"/>
  <c r="O94" i="4"/>
  <c r="U94" i="4" s="1"/>
  <c r="R94" i="4"/>
  <c r="S94" i="4"/>
  <c r="G95" i="4"/>
  <c r="I95" i="4"/>
  <c r="J95" i="4"/>
  <c r="L95" i="4"/>
  <c r="M95" i="4"/>
  <c r="O95" i="4"/>
  <c r="U95" i="4" s="1"/>
  <c r="R95" i="4"/>
  <c r="S95" i="4"/>
  <c r="G96" i="4"/>
  <c r="I96" i="4"/>
  <c r="J96" i="4"/>
  <c r="L96" i="4"/>
  <c r="M96" i="4"/>
  <c r="O96" i="4"/>
  <c r="R96" i="4"/>
  <c r="S96" i="4"/>
  <c r="U96" i="4"/>
  <c r="G97" i="4"/>
  <c r="I97" i="4"/>
  <c r="J97" i="4"/>
  <c r="L97" i="4"/>
  <c r="M97" i="4"/>
  <c r="O97" i="4"/>
  <c r="R97" i="4"/>
  <c r="S97" i="4"/>
  <c r="U97" i="4"/>
  <c r="G98" i="4"/>
  <c r="I98" i="4"/>
  <c r="J98" i="4"/>
  <c r="L98" i="4"/>
  <c r="M98" i="4"/>
  <c r="O98" i="4"/>
  <c r="U98" i="4" s="1"/>
  <c r="R98" i="4"/>
  <c r="S98" i="4"/>
  <c r="G99" i="4"/>
  <c r="I99" i="4"/>
  <c r="J99" i="4"/>
  <c r="L99" i="4"/>
  <c r="M99" i="4"/>
  <c r="O99" i="4"/>
  <c r="R99" i="4"/>
  <c r="S99" i="4"/>
  <c r="U99" i="4"/>
  <c r="G100" i="4"/>
  <c r="I100" i="4"/>
  <c r="J100" i="4"/>
  <c r="L100" i="4"/>
  <c r="M100" i="4"/>
  <c r="O100" i="4"/>
  <c r="U100" i="4" s="1"/>
  <c r="R100" i="4"/>
  <c r="S100" i="4"/>
  <c r="E51" i="2"/>
  <c r="F51" i="2"/>
  <c r="G51" i="2"/>
  <c r="H51" i="2"/>
  <c r="J51" i="2"/>
  <c r="N51" i="2" s="1"/>
  <c r="E52" i="2"/>
  <c r="F52" i="2"/>
  <c r="G52" i="2"/>
  <c r="H52" i="2"/>
  <c r="J52" i="2"/>
  <c r="N52" i="2" s="1"/>
  <c r="E53" i="2"/>
  <c r="F53" i="2"/>
  <c r="G53" i="2"/>
  <c r="H53" i="2"/>
  <c r="J53" i="2"/>
  <c r="N53" i="2" s="1"/>
  <c r="E54" i="2"/>
  <c r="F54" i="2"/>
  <c r="G54" i="2"/>
  <c r="H54" i="2"/>
  <c r="J54" i="2"/>
  <c r="N54" i="2" s="1"/>
  <c r="E55" i="2"/>
  <c r="F55" i="2"/>
  <c r="G55" i="2"/>
  <c r="H55" i="2"/>
  <c r="J55" i="2"/>
  <c r="N55" i="2" s="1"/>
  <c r="E56" i="2"/>
  <c r="F56" i="2"/>
  <c r="G56" i="2"/>
  <c r="H56" i="2"/>
  <c r="J56" i="2"/>
  <c r="N56" i="2" s="1"/>
  <c r="E57" i="2"/>
  <c r="F57" i="2"/>
  <c r="G57" i="2"/>
  <c r="H57" i="2"/>
  <c r="J57" i="2"/>
  <c r="N57" i="2" s="1"/>
  <c r="E58" i="2"/>
  <c r="F58" i="2"/>
  <c r="G58" i="2"/>
  <c r="H58" i="2"/>
  <c r="J58" i="2"/>
  <c r="N58" i="2"/>
  <c r="E59" i="2"/>
  <c r="F59" i="2"/>
  <c r="G59" i="2"/>
  <c r="H59" i="2"/>
  <c r="J59" i="2"/>
  <c r="N59" i="2" s="1"/>
  <c r="E60" i="2"/>
  <c r="F60" i="2"/>
  <c r="G60" i="2"/>
  <c r="H60" i="2"/>
  <c r="J60" i="2"/>
  <c r="N60" i="2" s="1"/>
  <c r="E61" i="2"/>
  <c r="F61" i="2"/>
  <c r="G61" i="2"/>
  <c r="H61" i="2"/>
  <c r="J61" i="2"/>
  <c r="N61" i="2"/>
  <c r="E62" i="2"/>
  <c r="F62" i="2"/>
  <c r="G62" i="2"/>
  <c r="H62" i="2"/>
  <c r="J62" i="2"/>
  <c r="N62" i="2" s="1"/>
  <c r="E63" i="2"/>
  <c r="F63" i="2"/>
  <c r="G63" i="2"/>
  <c r="H63" i="2"/>
  <c r="J63" i="2"/>
  <c r="N63" i="2" s="1"/>
  <c r="E64" i="2"/>
  <c r="F64" i="2"/>
  <c r="G64" i="2"/>
  <c r="H64" i="2"/>
  <c r="J64" i="2"/>
  <c r="N64" i="2" s="1"/>
  <c r="E65" i="2"/>
  <c r="F65" i="2"/>
  <c r="G65" i="2"/>
  <c r="H65" i="2"/>
  <c r="J65" i="2"/>
  <c r="N65" i="2" s="1"/>
  <c r="E66" i="2"/>
  <c r="F66" i="2"/>
  <c r="G66" i="2"/>
  <c r="H66" i="2"/>
  <c r="J66" i="2"/>
  <c r="N66" i="2"/>
  <c r="E67" i="2"/>
  <c r="F67" i="2"/>
  <c r="G67" i="2"/>
  <c r="H67" i="2"/>
  <c r="J67" i="2"/>
  <c r="N67" i="2" s="1"/>
  <c r="E68" i="2"/>
  <c r="F68" i="2"/>
  <c r="G68" i="2"/>
  <c r="H68" i="2"/>
  <c r="J68" i="2"/>
  <c r="N68" i="2" s="1"/>
  <c r="E69" i="2"/>
  <c r="F69" i="2"/>
  <c r="G69" i="2"/>
  <c r="H69" i="2"/>
  <c r="J69" i="2"/>
  <c r="N69" i="2"/>
  <c r="E70" i="2"/>
  <c r="F70" i="2"/>
  <c r="G70" i="2"/>
  <c r="H70" i="2"/>
  <c r="J70" i="2"/>
  <c r="N70" i="2"/>
  <c r="E71" i="2"/>
  <c r="F71" i="2"/>
  <c r="G71" i="2"/>
  <c r="H71" i="2"/>
  <c r="J71" i="2"/>
  <c r="N71" i="2" s="1"/>
  <c r="E72" i="2"/>
  <c r="F72" i="2"/>
  <c r="G72" i="2"/>
  <c r="H72" i="2"/>
  <c r="J72" i="2"/>
  <c r="N72" i="2" s="1"/>
  <c r="E73" i="2"/>
  <c r="F73" i="2"/>
  <c r="G73" i="2"/>
  <c r="H73" i="2"/>
  <c r="J73" i="2"/>
  <c r="N73" i="2"/>
  <c r="E74" i="2"/>
  <c r="F74" i="2"/>
  <c r="G74" i="2"/>
  <c r="H74" i="2"/>
  <c r="J74" i="2"/>
  <c r="N74" i="2"/>
  <c r="E75" i="2"/>
  <c r="F75" i="2"/>
  <c r="G75" i="2"/>
  <c r="H75" i="2"/>
  <c r="J75" i="2"/>
  <c r="N75" i="2" s="1"/>
  <c r="E76" i="2"/>
  <c r="F76" i="2"/>
  <c r="G76" i="2"/>
  <c r="H76" i="2"/>
  <c r="J76" i="2"/>
  <c r="N76" i="2" s="1"/>
  <c r="E77" i="2"/>
  <c r="F77" i="2"/>
  <c r="G77" i="2"/>
  <c r="H77" i="2"/>
  <c r="J77" i="2"/>
  <c r="N77" i="2"/>
  <c r="E78" i="2"/>
  <c r="F78" i="2"/>
  <c r="G78" i="2"/>
  <c r="H78" i="2"/>
  <c r="J78" i="2"/>
  <c r="N78" i="2" s="1"/>
  <c r="E79" i="2"/>
  <c r="F79" i="2"/>
  <c r="G79" i="2"/>
  <c r="H79" i="2"/>
  <c r="J79" i="2"/>
  <c r="N79" i="2" s="1"/>
  <c r="E80" i="2"/>
  <c r="F80" i="2"/>
  <c r="G80" i="2"/>
  <c r="H80" i="2"/>
  <c r="J80" i="2"/>
  <c r="N80" i="2" s="1"/>
  <c r="E81" i="2"/>
  <c r="F81" i="2"/>
  <c r="G81" i="2"/>
  <c r="H81" i="2"/>
  <c r="J81" i="2"/>
  <c r="N81" i="2" s="1"/>
  <c r="E82" i="2"/>
  <c r="F82" i="2"/>
  <c r="G82" i="2"/>
  <c r="H82" i="2"/>
  <c r="J82" i="2"/>
  <c r="N82" i="2"/>
  <c r="E83" i="2"/>
  <c r="F83" i="2"/>
  <c r="G83" i="2"/>
  <c r="H83" i="2"/>
  <c r="J83" i="2"/>
  <c r="N83" i="2" s="1"/>
  <c r="E84" i="2"/>
  <c r="F84" i="2"/>
  <c r="G84" i="2"/>
  <c r="H84" i="2"/>
  <c r="J84" i="2"/>
  <c r="N84" i="2" s="1"/>
  <c r="E85" i="2"/>
  <c r="F85" i="2"/>
  <c r="G85" i="2"/>
  <c r="H85" i="2"/>
  <c r="J85" i="2"/>
  <c r="N85" i="2"/>
  <c r="E86" i="2"/>
  <c r="F86" i="2"/>
  <c r="G86" i="2"/>
  <c r="H86" i="2"/>
  <c r="J86" i="2"/>
  <c r="N86" i="2"/>
  <c r="E87" i="2"/>
  <c r="F87" i="2"/>
  <c r="G87" i="2"/>
  <c r="H87" i="2"/>
  <c r="J87" i="2"/>
  <c r="N87" i="2" s="1"/>
  <c r="E88" i="2"/>
  <c r="F88" i="2"/>
  <c r="G88" i="2"/>
  <c r="H88" i="2"/>
  <c r="J88" i="2"/>
  <c r="N88" i="2" s="1"/>
  <c r="E89" i="2"/>
  <c r="F89" i="2"/>
  <c r="G89" i="2"/>
  <c r="H89" i="2"/>
  <c r="J89" i="2"/>
  <c r="N89" i="2"/>
  <c r="E90" i="2"/>
  <c r="F90" i="2"/>
  <c r="G90" i="2"/>
  <c r="H90" i="2"/>
  <c r="J90" i="2"/>
  <c r="N90" i="2"/>
  <c r="E91" i="2"/>
  <c r="F91" i="2"/>
  <c r="G91" i="2"/>
  <c r="H91" i="2"/>
  <c r="J91" i="2"/>
  <c r="N91" i="2" s="1"/>
  <c r="E92" i="2"/>
  <c r="F92" i="2"/>
  <c r="G92" i="2"/>
  <c r="H92" i="2"/>
  <c r="J92" i="2"/>
  <c r="N92" i="2" s="1"/>
  <c r="E93" i="2"/>
  <c r="F93" i="2"/>
  <c r="G93" i="2"/>
  <c r="H93" i="2"/>
  <c r="J93" i="2"/>
  <c r="N93" i="2"/>
  <c r="E94" i="2"/>
  <c r="F94" i="2"/>
  <c r="G94" i="2"/>
  <c r="H94" i="2"/>
  <c r="J94" i="2"/>
  <c r="N94" i="2" s="1"/>
  <c r="E95" i="2"/>
  <c r="F95" i="2"/>
  <c r="G95" i="2"/>
  <c r="H95" i="2"/>
  <c r="J95" i="2"/>
  <c r="N95" i="2" s="1"/>
  <c r="E96" i="2"/>
  <c r="F96" i="2"/>
  <c r="G96" i="2"/>
  <c r="H96" i="2"/>
  <c r="J96" i="2"/>
  <c r="N96" i="2" s="1"/>
  <c r="E97" i="2"/>
  <c r="F97" i="2"/>
  <c r="G97" i="2"/>
  <c r="H97" i="2"/>
  <c r="J97" i="2"/>
  <c r="N97" i="2" s="1"/>
  <c r="E98" i="2"/>
  <c r="F98" i="2"/>
  <c r="G98" i="2"/>
  <c r="H98" i="2"/>
  <c r="J98" i="2"/>
  <c r="N98" i="2"/>
  <c r="E99" i="2"/>
  <c r="F99" i="2"/>
  <c r="G99" i="2"/>
  <c r="H99" i="2"/>
  <c r="J99" i="2"/>
  <c r="N99" i="2" s="1"/>
  <c r="E100" i="2"/>
  <c r="F100" i="2"/>
  <c r="G100" i="2"/>
  <c r="H100" i="2"/>
  <c r="J100" i="2"/>
  <c r="N100" i="2" s="1"/>
  <c r="V95" i="7" l="1"/>
  <c r="Y99" i="7"/>
  <c r="AA97" i="7"/>
  <c r="W97" i="7"/>
  <c r="Y87" i="7"/>
  <c r="AA80" i="7"/>
  <c r="Y78" i="7"/>
  <c r="Y71" i="7"/>
  <c r="AA64" i="7"/>
  <c r="Y62" i="7"/>
  <c r="Y92" i="7"/>
  <c r="W92" i="7"/>
  <c r="AA81" i="7"/>
  <c r="W81" i="7"/>
  <c r="Y76" i="7"/>
  <c r="W76" i="7"/>
  <c r="AA65" i="7"/>
  <c r="W65" i="7"/>
  <c r="Y60" i="7"/>
  <c r="W60" i="7"/>
  <c r="AA96" i="7"/>
  <c r="AA85" i="7"/>
  <c r="W85" i="7"/>
  <c r="Y80" i="7"/>
  <c r="W80" i="7"/>
  <c r="AA69" i="7"/>
  <c r="W69" i="7"/>
  <c r="Y64" i="7"/>
  <c r="W64" i="7"/>
  <c r="AA52" i="7"/>
  <c r="Y96" i="7"/>
  <c r="W96" i="7"/>
  <c r="Y52" i="7"/>
  <c r="W52" i="7"/>
  <c r="AA95" i="7"/>
  <c r="AA89" i="7"/>
  <c r="W89" i="7"/>
  <c r="Y84" i="7"/>
  <c r="W84" i="7"/>
  <c r="AA73" i="7"/>
  <c r="W73" i="7"/>
  <c r="Y68" i="7"/>
  <c r="W68" i="7"/>
  <c r="AA57" i="7"/>
  <c r="W57" i="7"/>
  <c r="AA88" i="7"/>
  <c r="Y86" i="7"/>
  <c r="Y79" i="7"/>
  <c r="AA72" i="7"/>
  <c r="Y70" i="7"/>
  <c r="Y63" i="7"/>
  <c r="AA56" i="7"/>
  <c r="Y54" i="7"/>
  <c r="Y100" i="7"/>
  <c r="W100" i="7"/>
  <c r="Y95" i="7"/>
  <c r="AA93" i="7"/>
  <c r="W93" i="7"/>
  <c r="Y88" i="7"/>
  <c r="W88" i="7"/>
  <c r="AA77" i="7"/>
  <c r="W77" i="7"/>
  <c r="Y72" i="7"/>
  <c r="W72" i="7"/>
  <c r="AA61" i="7"/>
  <c r="W61" i="7"/>
  <c r="Y56" i="7"/>
  <c r="W56" i="7"/>
  <c r="V100" i="7"/>
  <c r="Y98" i="7"/>
  <c r="Y94" i="7"/>
  <c r="L17" i="4"/>
  <c r="L16" i="4" l="1"/>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15" i="4"/>
  <c r="D31" i="9"/>
  <c r="G31" i="9"/>
  <c r="D32" i="9"/>
  <c r="G32" i="9"/>
  <c r="D33" i="9"/>
  <c r="G33" i="9"/>
  <c r="D34" i="9"/>
  <c r="G34" i="9"/>
  <c r="D35" i="9"/>
  <c r="G35" i="9"/>
  <c r="D36" i="9"/>
  <c r="G36" i="9"/>
  <c r="D37" i="9"/>
  <c r="G37" i="9"/>
  <c r="D38" i="9"/>
  <c r="G38" i="9"/>
  <c r="D39" i="9"/>
  <c r="G39" i="9"/>
  <c r="D40" i="9"/>
  <c r="G40" i="9"/>
  <c r="D18" i="9"/>
  <c r="D19" i="9"/>
  <c r="D20" i="9"/>
  <c r="D21" i="9"/>
  <c r="D23" i="9"/>
  <c r="D24" i="9"/>
  <c r="D25" i="9"/>
  <c r="D26" i="9"/>
  <c r="D27" i="9"/>
  <c r="D28" i="9"/>
  <c r="D29" i="9"/>
  <c r="D30" i="9"/>
  <c r="D17" i="9"/>
  <c r="G18" i="9"/>
  <c r="G19" i="9"/>
  <c r="G20" i="9"/>
  <c r="G21" i="9"/>
  <c r="G23" i="9"/>
  <c r="G24" i="9"/>
  <c r="G25" i="9"/>
  <c r="G26" i="9"/>
  <c r="G27" i="9"/>
  <c r="G28" i="9"/>
  <c r="G29" i="9"/>
  <c r="G30" i="9"/>
  <c r="G23" i="4"/>
  <c r="J23" i="4" s="1"/>
  <c r="I23" i="4"/>
  <c r="M23" i="4" s="1"/>
  <c r="O23" i="4"/>
  <c r="B13" i="9" l="1"/>
  <c r="G13" i="9"/>
  <c r="F13" i="9"/>
  <c r="S16" i="4"/>
  <c r="S17" i="4"/>
  <c r="S18" i="4"/>
  <c r="S19" i="4"/>
  <c r="S20" i="4"/>
  <c r="S21" i="4"/>
  <c r="S22" i="4"/>
  <c r="S23" i="4"/>
  <c r="S24" i="4"/>
  <c r="S25" i="4"/>
  <c r="S26" i="4"/>
  <c r="S27" i="4"/>
  <c r="S28" i="4"/>
  <c r="S29" i="4"/>
  <c r="S30" i="4"/>
  <c r="S31" i="4"/>
  <c r="S32" i="4"/>
  <c r="S33" i="4"/>
  <c r="S34" i="4"/>
  <c r="S35" i="4"/>
  <c r="S36" i="4"/>
  <c r="S37" i="4"/>
  <c r="S38" i="4"/>
  <c r="S39" i="4"/>
  <c r="S40" i="4"/>
  <c r="S41" i="4"/>
  <c r="S42" i="4"/>
  <c r="S43" i="4"/>
  <c r="S44" i="4"/>
  <c r="S45" i="4"/>
  <c r="S46" i="4"/>
  <c r="S47" i="4"/>
  <c r="S48" i="4"/>
  <c r="S49" i="4"/>
  <c r="S50" i="4"/>
  <c r="S15" i="4"/>
  <c r="R16" i="4"/>
  <c r="R17" i="4"/>
  <c r="R18" i="4"/>
  <c r="R19" i="4"/>
  <c r="R20" i="4"/>
  <c r="R21" i="4"/>
  <c r="R22" i="4"/>
  <c r="R23" i="4"/>
  <c r="R24" i="4"/>
  <c r="R25" i="4"/>
  <c r="R26" i="4"/>
  <c r="R27" i="4"/>
  <c r="R28" i="4"/>
  <c r="R29" i="4"/>
  <c r="R30" i="4"/>
  <c r="R31" i="4"/>
  <c r="R32" i="4"/>
  <c r="R33" i="4"/>
  <c r="R34" i="4"/>
  <c r="R35" i="4"/>
  <c r="R36" i="4"/>
  <c r="R37" i="4"/>
  <c r="R38" i="4"/>
  <c r="R39" i="4"/>
  <c r="R40" i="4"/>
  <c r="R41" i="4"/>
  <c r="R42" i="4"/>
  <c r="R43" i="4"/>
  <c r="R44" i="4"/>
  <c r="R45" i="4"/>
  <c r="R46" i="4"/>
  <c r="R47" i="4"/>
  <c r="R48" i="4"/>
  <c r="R49" i="4"/>
  <c r="R50" i="4"/>
  <c r="R15" i="4"/>
  <c r="F5" i="10" l="1"/>
  <c r="D62" i="11" l="1"/>
  <c r="D61" i="11"/>
  <c r="D56" i="11"/>
  <c r="D19" i="3" l="1"/>
  <c r="E14" i="3" l="1"/>
  <c r="E9" i="3"/>
  <c r="D32" i="3" l="1"/>
  <c r="H26" i="10" l="1"/>
  <c r="E32" i="3"/>
  <c r="I32" i="3" s="1"/>
  <c r="C32" i="3"/>
  <c r="Z24" i="7"/>
  <c r="Z25" i="7"/>
  <c r="Z26" i="7"/>
  <c r="Z27" i="7"/>
  <c r="Z28" i="7"/>
  <c r="Z29" i="7"/>
  <c r="Z30" i="7"/>
  <c r="Z31" i="7"/>
  <c r="Z32" i="7"/>
  <c r="Z33" i="7"/>
  <c r="Z34" i="7"/>
  <c r="Z35" i="7"/>
  <c r="Z36" i="7"/>
  <c r="Z37" i="7"/>
  <c r="Z38" i="7"/>
  <c r="Z39" i="7"/>
  <c r="Z40" i="7"/>
  <c r="Z41" i="7"/>
  <c r="Z42" i="7"/>
  <c r="Z43" i="7"/>
  <c r="Z44" i="7"/>
  <c r="Z45" i="7"/>
  <c r="Z46" i="7"/>
  <c r="Z47" i="7"/>
  <c r="Z48" i="7"/>
  <c r="Z49" i="7"/>
  <c r="Z50" i="7"/>
  <c r="T50" i="7" l="1"/>
  <c r="T49" i="7"/>
  <c r="T48" i="7"/>
  <c r="T47" i="7"/>
  <c r="T46" i="7"/>
  <c r="T45" i="7"/>
  <c r="T44" i="7"/>
  <c r="T43" i="7"/>
  <c r="T42" i="7"/>
  <c r="T41" i="7"/>
  <c r="T40" i="7"/>
  <c r="T39" i="7"/>
  <c r="T38" i="7"/>
  <c r="T37" i="7"/>
  <c r="T36" i="7"/>
  <c r="T35" i="7"/>
  <c r="T34" i="7"/>
  <c r="T33" i="7"/>
  <c r="T32" i="7"/>
  <c r="T31" i="7"/>
  <c r="T30" i="7"/>
  <c r="T29" i="7"/>
  <c r="T28" i="7"/>
  <c r="T27" i="7"/>
  <c r="T26" i="7"/>
  <c r="T25" i="7"/>
  <c r="T24" i="7"/>
  <c r="Q50" i="7"/>
  <c r="Q49" i="7"/>
  <c r="Q48" i="7"/>
  <c r="Q47" i="7"/>
  <c r="Q46" i="7"/>
  <c r="Q45" i="7"/>
  <c r="Q44" i="7"/>
  <c r="Q43" i="7"/>
  <c r="Q42" i="7"/>
  <c r="Q41" i="7"/>
  <c r="Q40" i="7"/>
  <c r="Q39" i="7"/>
  <c r="Q38" i="7"/>
  <c r="Q37" i="7"/>
  <c r="Q36" i="7"/>
  <c r="Q35" i="7"/>
  <c r="Q34" i="7"/>
  <c r="Q33" i="7"/>
  <c r="Q32" i="7"/>
  <c r="Q31" i="7"/>
  <c r="Q30" i="7"/>
  <c r="Q29" i="7"/>
  <c r="Q28" i="7"/>
  <c r="Q27" i="7"/>
  <c r="Q26" i="7"/>
  <c r="Q25" i="7"/>
  <c r="Q24" i="7"/>
  <c r="Q23" i="7"/>
  <c r="E10" i="1" l="1"/>
  <c r="E25" i="1"/>
  <c r="E24" i="1"/>
  <c r="E22" i="1"/>
  <c r="E21" i="1"/>
  <c r="E20" i="1"/>
  <c r="E18" i="1"/>
  <c r="E17" i="1"/>
  <c r="E15" i="1"/>
  <c r="E6" i="1"/>
  <c r="E5" i="1"/>
  <c r="D14" i="3"/>
  <c r="B39" i="11" l="1"/>
  <c r="B25" i="11" l="1"/>
  <c r="H3" i="13" l="1"/>
  <c r="D9" i="3" l="1"/>
  <c r="C17" i="11" s="1"/>
  <c r="H13" i="9"/>
  <c r="C31" i="11" l="1"/>
  <c r="D13" i="9" l="1"/>
  <c r="G8" i="9" s="1"/>
  <c r="C13" i="9" l="1"/>
  <c r="E8" i="9"/>
  <c r="W15" i="7"/>
  <c r="Y15" i="7" l="1"/>
  <c r="V15" i="7"/>
  <c r="C8" i="3"/>
  <c r="C21" i="3"/>
  <c r="F8" i="9"/>
  <c r="I21" i="3" s="1"/>
  <c r="D21" i="3" s="1"/>
  <c r="D8" i="3"/>
  <c r="E8" i="3" l="1"/>
  <c r="S15" i="7"/>
  <c r="AC15" i="7" s="1"/>
  <c r="S50" i="7"/>
  <c r="AC50" i="7" s="1"/>
  <c r="S49" i="7"/>
  <c r="AC49" i="7" s="1"/>
  <c r="S48" i="7"/>
  <c r="AC48" i="7" s="1"/>
  <c r="S47" i="7"/>
  <c r="AC47" i="7" s="1"/>
  <c r="S46" i="7"/>
  <c r="AC46" i="7" s="1"/>
  <c r="S45" i="7"/>
  <c r="AC45" i="7" s="1"/>
  <c r="S44" i="7"/>
  <c r="AC44" i="7" s="1"/>
  <c r="S43" i="7"/>
  <c r="AC43" i="7" s="1"/>
  <c r="S42" i="7"/>
  <c r="AC42" i="7" s="1"/>
  <c r="S41" i="7"/>
  <c r="AC41" i="7" s="1"/>
  <c r="S40" i="7"/>
  <c r="AC40" i="7" s="1"/>
  <c r="S39" i="7"/>
  <c r="AC39" i="7" s="1"/>
  <c r="S38" i="7"/>
  <c r="AC38" i="7" s="1"/>
  <c r="S37" i="7"/>
  <c r="AC37" i="7" s="1"/>
  <c r="S36" i="7"/>
  <c r="AC36" i="7" s="1"/>
  <c r="S35" i="7"/>
  <c r="AC35" i="7" s="1"/>
  <c r="S34" i="7"/>
  <c r="AC34" i="7" s="1"/>
  <c r="S33" i="7"/>
  <c r="AC33" i="7" s="1"/>
  <c r="S32" i="7"/>
  <c r="AC32" i="7" s="1"/>
  <c r="S31" i="7"/>
  <c r="AC31" i="7" s="1"/>
  <c r="S30" i="7"/>
  <c r="AC30" i="7" s="1"/>
  <c r="S29" i="7"/>
  <c r="AC29" i="7" s="1"/>
  <c r="S28" i="7"/>
  <c r="AC28" i="7" s="1"/>
  <c r="S27" i="7"/>
  <c r="AC27" i="7" s="1"/>
  <c r="S26" i="7"/>
  <c r="AC26" i="7" s="1"/>
  <c r="S25" i="7"/>
  <c r="AC25" i="7" s="1"/>
  <c r="S24" i="7"/>
  <c r="AC24" i="7" s="1"/>
  <c r="S23" i="7"/>
  <c r="S22" i="7"/>
  <c r="AC22" i="7" s="1"/>
  <c r="S21" i="7"/>
  <c r="AC21" i="7" s="1"/>
  <c r="S20" i="7"/>
  <c r="AC20" i="7" s="1"/>
  <c r="S19" i="7"/>
  <c r="AC19" i="7" s="1"/>
  <c r="S18" i="7"/>
  <c r="AC18" i="7" s="1"/>
  <c r="S17" i="7"/>
  <c r="AC17" i="7" s="1"/>
  <c r="S16" i="7"/>
  <c r="AC16" i="7" s="1"/>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8" i="2"/>
  <c r="J17" i="2"/>
  <c r="J16" i="2"/>
  <c r="J15" i="2"/>
  <c r="J19" i="2"/>
  <c r="AC23" i="7" l="1"/>
  <c r="T23" i="7"/>
  <c r="AC14" i="7"/>
  <c r="C69" i="11" s="1"/>
  <c r="P50" i="7"/>
  <c r="P49" i="7"/>
  <c r="P48" i="7"/>
  <c r="P47" i="7"/>
  <c r="P46" i="7"/>
  <c r="P45" i="7"/>
  <c r="P44" i="7"/>
  <c r="P43" i="7"/>
  <c r="P42" i="7"/>
  <c r="P41" i="7"/>
  <c r="P40" i="7"/>
  <c r="P39" i="7"/>
  <c r="P38" i="7"/>
  <c r="P37" i="7"/>
  <c r="P36" i="7"/>
  <c r="P35" i="7"/>
  <c r="P34" i="7"/>
  <c r="P33" i="7"/>
  <c r="P32" i="7"/>
  <c r="P31" i="7"/>
  <c r="P30" i="7"/>
  <c r="P29" i="7"/>
  <c r="P28" i="7"/>
  <c r="I50" i="7"/>
  <c r="I49" i="7"/>
  <c r="I48" i="7"/>
  <c r="I47" i="7"/>
  <c r="I46" i="7"/>
  <c r="I45" i="7"/>
  <c r="I44" i="7"/>
  <c r="I43" i="7"/>
  <c r="I42" i="7"/>
  <c r="I41" i="7"/>
  <c r="I40" i="7"/>
  <c r="I39" i="7"/>
  <c r="I38" i="7"/>
  <c r="I37" i="7"/>
  <c r="I36" i="7"/>
  <c r="I35" i="7"/>
  <c r="I34" i="7"/>
  <c r="I33" i="7"/>
  <c r="I32" i="7"/>
  <c r="I31" i="7"/>
  <c r="V30" i="7"/>
  <c r="V29" i="7"/>
  <c r="V28" i="7"/>
  <c r="V27" i="7"/>
  <c r="V25" i="7"/>
  <c r="V24" i="7"/>
  <c r="V23" i="7"/>
  <c r="V26" i="7"/>
  <c r="V37" i="7" l="1"/>
  <c r="W37" i="7"/>
  <c r="V46" i="7"/>
  <c r="W46" i="7"/>
  <c r="V31" i="7"/>
  <c r="W31" i="7"/>
  <c r="V39" i="7"/>
  <c r="W39" i="7"/>
  <c r="V47" i="7"/>
  <c r="W47" i="7"/>
  <c r="V32" i="7"/>
  <c r="W32" i="7"/>
  <c r="V40" i="7"/>
  <c r="W40" i="7"/>
  <c r="V48" i="7"/>
  <c r="W48" i="7"/>
  <c r="V33" i="7"/>
  <c r="W33" i="7"/>
  <c r="V41" i="7"/>
  <c r="W41" i="7"/>
  <c r="V49" i="7"/>
  <c r="W49" i="7"/>
  <c r="V45" i="7"/>
  <c r="W45" i="7"/>
  <c r="V42" i="7"/>
  <c r="W42" i="7"/>
  <c r="V35" i="7"/>
  <c r="W35" i="7"/>
  <c r="V43" i="7"/>
  <c r="W43" i="7"/>
  <c r="V38" i="7"/>
  <c r="W38" i="7"/>
  <c r="V34" i="7"/>
  <c r="W34" i="7"/>
  <c r="V50" i="7"/>
  <c r="W50" i="7"/>
  <c r="V36" i="7"/>
  <c r="W36" i="7"/>
  <c r="V44" i="7"/>
  <c r="W44" i="7"/>
  <c r="Y21" i="7"/>
  <c r="V21" i="7"/>
  <c r="Y19" i="7"/>
  <c r="V19" i="7"/>
  <c r="Y22" i="7"/>
  <c r="V22" i="7"/>
  <c r="Y18" i="7"/>
  <c r="V18" i="7"/>
  <c r="Y16" i="7"/>
  <c r="V16" i="7"/>
  <c r="Y17" i="7"/>
  <c r="V17" i="7"/>
  <c r="Y20" i="7"/>
  <c r="V20" i="7"/>
  <c r="AA28" i="7"/>
  <c r="Y28" i="7"/>
  <c r="AA44" i="7"/>
  <c r="Y44" i="7"/>
  <c r="AA29" i="7"/>
  <c r="Y29" i="7"/>
  <c r="AA45" i="7"/>
  <c r="Y45" i="7"/>
  <c r="AA38" i="7"/>
  <c r="Y38" i="7"/>
  <c r="AA46" i="7"/>
  <c r="Y46" i="7"/>
  <c r="AA47" i="7"/>
  <c r="Y47" i="7"/>
  <c r="AA37" i="7"/>
  <c r="Y37" i="7"/>
  <c r="AA30" i="7"/>
  <c r="Y30" i="7"/>
  <c r="AA31" i="7"/>
  <c r="Y31" i="7"/>
  <c r="AA39" i="7"/>
  <c r="Y39" i="7"/>
  <c r="AA26" i="7"/>
  <c r="Y26" i="7"/>
  <c r="Y23" i="7"/>
  <c r="AA32" i="7"/>
  <c r="Y32" i="7"/>
  <c r="AA40" i="7"/>
  <c r="Y40" i="7"/>
  <c r="AA48" i="7"/>
  <c r="Y48" i="7"/>
  <c r="AA24" i="7"/>
  <c r="Y24" i="7"/>
  <c r="AA33" i="7"/>
  <c r="Y33" i="7"/>
  <c r="AA41" i="7"/>
  <c r="Y41" i="7"/>
  <c r="AA49" i="7"/>
  <c r="Y49" i="7"/>
  <c r="AA27" i="7"/>
  <c r="Y27" i="7"/>
  <c r="AA35" i="7"/>
  <c r="Y35" i="7"/>
  <c r="AA43" i="7"/>
  <c r="Y43" i="7"/>
  <c r="AA36" i="7"/>
  <c r="Y36" i="7"/>
  <c r="AA25" i="7"/>
  <c r="Y25" i="7"/>
  <c r="AA34" i="7"/>
  <c r="Y34" i="7"/>
  <c r="AA42" i="7"/>
  <c r="Y42" i="7"/>
  <c r="AA50" i="7"/>
  <c r="Y50" i="7"/>
  <c r="N50" i="7" l="1"/>
  <c r="N49" i="7"/>
  <c r="N48" i="7"/>
  <c r="N47" i="7"/>
  <c r="N46" i="7"/>
  <c r="N45" i="7"/>
  <c r="N44" i="7"/>
  <c r="N43" i="7"/>
  <c r="N42" i="7"/>
  <c r="N41" i="7"/>
  <c r="N40" i="7"/>
  <c r="N39" i="7"/>
  <c r="N38" i="7"/>
  <c r="N37" i="7"/>
  <c r="N36" i="7"/>
  <c r="N35" i="7"/>
  <c r="N34" i="7"/>
  <c r="N33" i="7"/>
  <c r="N32" i="7"/>
  <c r="N31" i="7"/>
  <c r="N30" i="7"/>
  <c r="N29" i="7"/>
  <c r="N28" i="7"/>
  <c r="N27" i="7"/>
  <c r="N26" i="7"/>
  <c r="N25" i="7"/>
  <c r="N24" i="7"/>
  <c r="N23" i="7"/>
  <c r="P23" i="7" s="1"/>
  <c r="Z23" i="7" s="1"/>
  <c r="AA23" i="7" s="1"/>
  <c r="N22" i="7"/>
  <c r="P22" i="7" s="1"/>
  <c r="N21" i="7"/>
  <c r="N20" i="7"/>
  <c r="N19" i="7"/>
  <c r="N18" i="7"/>
  <c r="N17" i="7"/>
  <c r="N16" i="7"/>
  <c r="P16" i="7" s="1"/>
  <c r="N15" i="7"/>
  <c r="P15" i="7" s="1"/>
  <c r="Q15" i="7" s="1"/>
  <c r="L50" i="7"/>
  <c r="L49" i="7"/>
  <c r="L48" i="7"/>
  <c r="L47" i="7"/>
  <c r="L46" i="7"/>
  <c r="L45" i="7"/>
  <c r="L44" i="7"/>
  <c r="L43" i="7"/>
  <c r="L42" i="7"/>
  <c r="L41" i="7"/>
  <c r="L40" i="7"/>
  <c r="L39" i="7"/>
  <c r="L38" i="7"/>
  <c r="L37" i="7"/>
  <c r="L36" i="7"/>
  <c r="L35" i="7"/>
  <c r="L34" i="7"/>
  <c r="L33" i="7"/>
  <c r="L32" i="7"/>
  <c r="L31" i="7"/>
  <c r="L30" i="7"/>
  <c r="L29" i="7"/>
  <c r="L28" i="7"/>
  <c r="L27" i="7"/>
  <c r="L26" i="7"/>
  <c r="L25" i="7"/>
  <c r="L24" i="7"/>
  <c r="L23" i="7"/>
  <c r="L22" i="7"/>
  <c r="L21" i="7"/>
  <c r="L20" i="7"/>
  <c r="L19" i="7"/>
  <c r="L18" i="7"/>
  <c r="L17" i="7"/>
  <c r="L16" i="7"/>
  <c r="L15" i="7"/>
  <c r="P20" i="7" l="1"/>
  <c r="Z20" i="7" s="1"/>
  <c r="AA20" i="7" s="1"/>
  <c r="P21" i="7"/>
  <c r="Q21" i="7" s="1"/>
  <c r="T21" i="7" s="1"/>
  <c r="Z19" i="7"/>
  <c r="AA19" i="7" s="1"/>
  <c r="P19" i="7"/>
  <c r="P17" i="7"/>
  <c r="Q17" i="7" s="1"/>
  <c r="Z18" i="7"/>
  <c r="AA18" i="7" s="1"/>
  <c r="P18" i="7"/>
  <c r="Z22" i="7"/>
  <c r="AA22" i="7" s="1"/>
  <c r="Z15" i="7"/>
  <c r="Q16" i="7"/>
  <c r="T16" i="7" s="1"/>
  <c r="Z16" i="7"/>
  <c r="AA16" i="7" s="1"/>
  <c r="Q19" i="7"/>
  <c r="T19" i="7" s="1"/>
  <c r="Q20" i="7"/>
  <c r="T20" i="7" s="1"/>
  <c r="Q18" i="7"/>
  <c r="T18" i="7" s="1"/>
  <c r="Q22" i="7"/>
  <c r="T22" i="7" s="1"/>
  <c r="O50" i="7"/>
  <c r="O49" i="7"/>
  <c r="O48" i="7"/>
  <c r="O47" i="7"/>
  <c r="O46" i="7"/>
  <c r="O45" i="7"/>
  <c r="O44" i="7"/>
  <c r="O43" i="7"/>
  <c r="O42" i="7"/>
  <c r="O41" i="7"/>
  <c r="O40" i="7"/>
  <c r="O39" i="7"/>
  <c r="O38" i="7"/>
  <c r="O37" i="7"/>
  <c r="O36" i="7"/>
  <c r="O35" i="7"/>
  <c r="O34" i="7"/>
  <c r="O33" i="7"/>
  <c r="O32" i="7"/>
  <c r="O31" i="7"/>
  <c r="O30" i="7"/>
  <c r="O29" i="7"/>
  <c r="O28" i="7"/>
  <c r="O27" i="7"/>
  <c r="O26" i="7"/>
  <c r="O25" i="7"/>
  <c r="O24" i="7"/>
  <c r="O23" i="7"/>
  <c r="O22" i="7"/>
  <c r="O21" i="7"/>
  <c r="O20" i="7"/>
  <c r="O19" i="7"/>
  <c r="O18" i="7"/>
  <c r="O17" i="7"/>
  <c r="O16" i="7"/>
  <c r="O15" i="7"/>
  <c r="Z21" i="7" l="1"/>
  <c r="AA21" i="7" s="1"/>
  <c r="Z17" i="7"/>
  <c r="AA17" i="7" s="1"/>
  <c r="Z7" i="7"/>
  <c r="C31" i="3" s="1"/>
  <c r="T9" i="7" a="1"/>
  <c r="T9" i="7" s="1"/>
  <c r="D12" i="3" s="1"/>
  <c r="T10" i="7" a="1"/>
  <c r="T10" i="7" s="1"/>
  <c r="D13" i="3" s="1"/>
  <c r="T11" i="7" a="1"/>
  <c r="T11" i="7" s="1"/>
  <c r="Q7" i="7"/>
  <c r="T8" i="7" a="1"/>
  <c r="T8" i="7" s="1"/>
  <c r="T7" i="7"/>
  <c r="T15" i="7"/>
  <c r="T17" i="7"/>
  <c r="AA15" i="7"/>
  <c r="AA7" i="7" s="1"/>
  <c r="AA8" i="7" l="1"/>
  <c r="AA9" i="7"/>
  <c r="C12" i="3" s="1"/>
  <c r="E12" i="3" s="1"/>
  <c r="AA11" i="7"/>
  <c r="AA10" i="7"/>
  <c r="C13" i="3" s="1"/>
  <c r="E13" i="3" s="1"/>
  <c r="D11" i="3"/>
  <c r="T12" i="7"/>
  <c r="C11" i="3"/>
  <c r="H31" i="3" l="1"/>
  <c r="G31" i="3"/>
  <c r="F31" i="3"/>
  <c r="E31" i="3"/>
  <c r="E11" i="3"/>
  <c r="AA12" i="7"/>
  <c r="I31" i="3" s="1"/>
  <c r="O50" i="4"/>
  <c r="U50" i="4" s="1"/>
  <c r="O49" i="4"/>
  <c r="U49" i="4" s="1"/>
  <c r="O48" i="4"/>
  <c r="U48" i="4" s="1"/>
  <c r="O47" i="4"/>
  <c r="U47" i="4" s="1"/>
  <c r="O46" i="4"/>
  <c r="U46" i="4" s="1"/>
  <c r="O45" i="4"/>
  <c r="U45" i="4" s="1"/>
  <c r="O44" i="4"/>
  <c r="U44" i="4" s="1"/>
  <c r="O43" i="4"/>
  <c r="U43" i="4" s="1"/>
  <c r="O42" i="4"/>
  <c r="U42" i="4" s="1"/>
  <c r="O41" i="4"/>
  <c r="U41" i="4" s="1"/>
  <c r="O40" i="4"/>
  <c r="U40" i="4" s="1"/>
  <c r="O39" i="4"/>
  <c r="U39" i="4" s="1"/>
  <c r="O38" i="4"/>
  <c r="U38" i="4" s="1"/>
  <c r="O37" i="4"/>
  <c r="U37" i="4" s="1"/>
  <c r="O36" i="4"/>
  <c r="U36" i="4" s="1"/>
  <c r="O35" i="4"/>
  <c r="U35" i="4" s="1"/>
  <c r="O34" i="4"/>
  <c r="U34" i="4" s="1"/>
  <c r="O33" i="4"/>
  <c r="U33" i="4" s="1"/>
  <c r="O32" i="4"/>
  <c r="U32" i="4" s="1"/>
  <c r="O31" i="4"/>
  <c r="U31" i="4" s="1"/>
  <c r="O30" i="4"/>
  <c r="U30" i="4" s="1"/>
  <c r="O29" i="4"/>
  <c r="U29" i="4" s="1"/>
  <c r="O28" i="4"/>
  <c r="U28" i="4" s="1"/>
  <c r="O27" i="4"/>
  <c r="U27" i="4" s="1"/>
  <c r="O26" i="4"/>
  <c r="U26" i="4" s="1"/>
  <c r="O25" i="4"/>
  <c r="U25" i="4" s="1"/>
  <c r="O24" i="4"/>
  <c r="U24" i="4" s="1"/>
  <c r="U23" i="4"/>
  <c r="O22" i="4"/>
  <c r="U22" i="4" s="1"/>
  <c r="O21" i="4"/>
  <c r="U21" i="4" s="1"/>
  <c r="O20" i="4"/>
  <c r="O19" i="4"/>
  <c r="U19" i="4" s="1"/>
  <c r="O18" i="4"/>
  <c r="U18" i="4" s="1"/>
  <c r="O17" i="4"/>
  <c r="U17" i="4" s="1"/>
  <c r="O16" i="4"/>
  <c r="U16" i="4" s="1"/>
  <c r="O15" i="4"/>
  <c r="U15" i="4" s="1"/>
  <c r="I50" i="4"/>
  <c r="I49" i="4"/>
  <c r="I48" i="4"/>
  <c r="I47" i="4"/>
  <c r="I46" i="4"/>
  <c r="I45" i="4"/>
  <c r="I44" i="4"/>
  <c r="I43" i="4"/>
  <c r="I42" i="4"/>
  <c r="I41" i="4"/>
  <c r="I40" i="4"/>
  <c r="I39" i="4"/>
  <c r="I38" i="4"/>
  <c r="I37" i="4"/>
  <c r="I36" i="4"/>
  <c r="I35" i="4"/>
  <c r="I34" i="4"/>
  <c r="I33" i="4"/>
  <c r="I32" i="4"/>
  <c r="I31" i="4"/>
  <c r="I30" i="4"/>
  <c r="I29" i="4"/>
  <c r="I28" i="4"/>
  <c r="I27" i="4"/>
  <c r="I26" i="4"/>
  <c r="I25" i="4"/>
  <c r="I24" i="4"/>
  <c r="M24" i="4" s="1"/>
  <c r="I22" i="4"/>
  <c r="M22" i="4" s="1"/>
  <c r="I21" i="4"/>
  <c r="M21" i="4" s="1"/>
  <c r="I20" i="4"/>
  <c r="M20" i="4" s="1"/>
  <c r="I19" i="4"/>
  <c r="M19" i="4" s="1"/>
  <c r="I18" i="4"/>
  <c r="M18" i="4" s="1"/>
  <c r="I17" i="4"/>
  <c r="M17" i="4" s="1"/>
  <c r="I16" i="4"/>
  <c r="M16" i="4" s="1"/>
  <c r="I15" i="4"/>
  <c r="M15" i="4" s="1"/>
  <c r="G50" i="4"/>
  <c r="G49" i="4"/>
  <c r="G48" i="4"/>
  <c r="G47" i="4"/>
  <c r="G46" i="4"/>
  <c r="G45" i="4"/>
  <c r="G44" i="4"/>
  <c r="G43" i="4"/>
  <c r="G42" i="4"/>
  <c r="G41" i="4"/>
  <c r="G40" i="4"/>
  <c r="G39" i="4"/>
  <c r="G38" i="4"/>
  <c r="G37" i="4"/>
  <c r="G36" i="4"/>
  <c r="G35" i="4"/>
  <c r="G34" i="4"/>
  <c r="G33" i="4"/>
  <c r="G32" i="4"/>
  <c r="G31" i="4"/>
  <c r="G30" i="4"/>
  <c r="G29" i="4"/>
  <c r="G28" i="4"/>
  <c r="G27" i="4"/>
  <c r="G26" i="4"/>
  <c r="G25" i="4"/>
  <c r="G24" i="4"/>
  <c r="J24" i="4" s="1"/>
  <c r="G22" i="4"/>
  <c r="J22" i="4" s="1"/>
  <c r="G21" i="4"/>
  <c r="J21" i="4" s="1"/>
  <c r="G20" i="4"/>
  <c r="J20" i="4" s="1"/>
  <c r="G19" i="4"/>
  <c r="J19" i="4" s="1"/>
  <c r="G18" i="4"/>
  <c r="J18" i="4" s="1"/>
  <c r="G17" i="4"/>
  <c r="J17" i="4" s="1"/>
  <c r="G16" i="4"/>
  <c r="J16" i="4" s="1"/>
  <c r="G15" i="4"/>
  <c r="M50" i="4"/>
  <c r="J50" i="4"/>
  <c r="M49" i="4"/>
  <c r="J49" i="4"/>
  <c r="M48" i="4"/>
  <c r="J48" i="4"/>
  <c r="M47" i="4"/>
  <c r="J47" i="4"/>
  <c r="M46" i="4"/>
  <c r="J46" i="4"/>
  <c r="M45" i="4"/>
  <c r="J45" i="4"/>
  <c r="M44" i="4"/>
  <c r="J44" i="4"/>
  <c r="M43" i="4"/>
  <c r="J43" i="4"/>
  <c r="M42" i="4"/>
  <c r="J42" i="4"/>
  <c r="M41" i="4"/>
  <c r="J41" i="4"/>
  <c r="M40" i="4"/>
  <c r="J40" i="4"/>
  <c r="M39" i="4"/>
  <c r="J39" i="4"/>
  <c r="M38" i="4"/>
  <c r="J38" i="4"/>
  <c r="M37" i="4"/>
  <c r="J37" i="4"/>
  <c r="M36" i="4"/>
  <c r="J36" i="4"/>
  <c r="M35" i="4"/>
  <c r="J35" i="4"/>
  <c r="M34" i="4"/>
  <c r="J34" i="4"/>
  <c r="M33" i="4"/>
  <c r="J33" i="4"/>
  <c r="M32" i="4"/>
  <c r="J32" i="4"/>
  <c r="M31" i="4"/>
  <c r="J31" i="4"/>
  <c r="M30" i="4"/>
  <c r="J30" i="4"/>
  <c r="M29" i="4"/>
  <c r="J29" i="4"/>
  <c r="M28" i="4"/>
  <c r="J28" i="4"/>
  <c r="M27" i="4"/>
  <c r="J27" i="4"/>
  <c r="M26" i="4"/>
  <c r="J26" i="4"/>
  <c r="M25" i="4"/>
  <c r="J25" i="4"/>
  <c r="O6" i="4" l="1"/>
  <c r="D5" i="3" s="1"/>
  <c r="M6" i="4"/>
  <c r="C20" i="3" s="1"/>
  <c r="M8" i="4"/>
  <c r="M10" i="4"/>
  <c r="H20" i="3" s="1"/>
  <c r="H28" i="3" s="1"/>
  <c r="O8" i="4" a="1"/>
  <c r="O8" i="4" s="1"/>
  <c r="D6" i="3" s="1"/>
  <c r="M7" i="4"/>
  <c r="E20" i="3" s="1"/>
  <c r="E28" i="3" s="1"/>
  <c r="O7" i="4" a="1"/>
  <c r="O7" i="4" s="1"/>
  <c r="M9" i="4"/>
  <c r="O11" i="4" a="1"/>
  <c r="O11" i="4" s="1"/>
  <c r="O10" i="4" a="1"/>
  <c r="O10" i="4" s="1"/>
  <c r="O9" i="4" a="1"/>
  <c r="O9" i="4" s="1"/>
  <c r="D7" i="3" s="1"/>
  <c r="D31" i="3"/>
  <c r="U20" i="4"/>
  <c r="U14" i="4" s="1"/>
  <c r="C68" i="11" s="1"/>
  <c r="C5" i="8"/>
  <c r="D5" i="8"/>
  <c r="F5" i="8"/>
  <c r="E5" i="8"/>
  <c r="J15" i="4"/>
  <c r="G20" i="3" l="1"/>
  <c r="G28" i="3" s="1"/>
  <c r="C7" i="3"/>
  <c r="F20" i="3"/>
  <c r="F28" i="3" s="1"/>
  <c r="C6" i="3"/>
  <c r="C5" i="3"/>
  <c r="M11" i="4"/>
  <c r="I20" i="3" s="1"/>
  <c r="I28" i="3" s="1"/>
  <c r="E7" i="3" l="1"/>
  <c r="C20" i="11"/>
  <c r="E6" i="3"/>
  <c r="C19" i="11"/>
  <c r="C33" i="11"/>
  <c r="C34" i="11"/>
  <c r="D20" i="3"/>
  <c r="E5" i="3"/>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D28" i="3" l="1"/>
  <c r="C50" i="11"/>
  <c r="C49" i="11"/>
  <c r="C47" i="11"/>
  <c r="G33" i="3"/>
  <c r="C62" i="11" s="1"/>
  <c r="E33" i="3"/>
  <c r="C56" i="11" s="1"/>
  <c r="C60" i="11" s="1"/>
  <c r="F33" i="3"/>
  <c r="C61" i="11" s="1"/>
  <c r="H33" i="3"/>
  <c r="N15" i="2"/>
  <c r="H15" i="2"/>
  <c r="G15" i="2"/>
  <c r="N50" i="2"/>
  <c r="H50" i="2"/>
  <c r="G50" i="2"/>
  <c r="N49" i="2"/>
  <c r="H49" i="2"/>
  <c r="G49" i="2"/>
  <c r="N48" i="2"/>
  <c r="H48" i="2"/>
  <c r="G48" i="2"/>
  <c r="N47" i="2"/>
  <c r="H47" i="2"/>
  <c r="G47" i="2"/>
  <c r="N46" i="2"/>
  <c r="H46" i="2"/>
  <c r="G46" i="2"/>
  <c r="N45" i="2"/>
  <c r="H45" i="2"/>
  <c r="G45" i="2"/>
  <c r="N44" i="2"/>
  <c r="H44" i="2"/>
  <c r="G44" i="2"/>
  <c r="N43" i="2"/>
  <c r="H43" i="2"/>
  <c r="G43" i="2"/>
  <c r="N42" i="2"/>
  <c r="H42" i="2"/>
  <c r="G42" i="2"/>
  <c r="N41" i="2"/>
  <c r="H41" i="2"/>
  <c r="G41" i="2"/>
  <c r="N40" i="2"/>
  <c r="H40" i="2"/>
  <c r="G40" i="2"/>
  <c r="N39" i="2"/>
  <c r="H39" i="2"/>
  <c r="G39" i="2"/>
  <c r="N38" i="2"/>
  <c r="H38" i="2"/>
  <c r="G38" i="2"/>
  <c r="N37" i="2"/>
  <c r="H37" i="2"/>
  <c r="G37" i="2"/>
  <c r="N36" i="2"/>
  <c r="H36" i="2"/>
  <c r="G36" i="2"/>
  <c r="N35" i="2"/>
  <c r="H35" i="2"/>
  <c r="G35" i="2"/>
  <c r="N34" i="2"/>
  <c r="H34" i="2"/>
  <c r="G34" i="2"/>
  <c r="N33" i="2"/>
  <c r="H33" i="2"/>
  <c r="G33" i="2"/>
  <c r="N32" i="2"/>
  <c r="H32" i="2"/>
  <c r="G32" i="2"/>
  <c r="N31" i="2"/>
  <c r="H31" i="2"/>
  <c r="G31" i="2"/>
  <c r="N30" i="2"/>
  <c r="H30" i="2"/>
  <c r="G30" i="2"/>
  <c r="N29" i="2"/>
  <c r="H29" i="2"/>
  <c r="G29" i="2"/>
  <c r="N28" i="2"/>
  <c r="H28" i="2"/>
  <c r="G28" i="2"/>
  <c r="N27" i="2"/>
  <c r="H27" i="2"/>
  <c r="G27" i="2"/>
  <c r="N26" i="2"/>
  <c r="H26" i="2"/>
  <c r="G26" i="2"/>
  <c r="N25" i="2"/>
  <c r="H25" i="2"/>
  <c r="G25" i="2"/>
  <c r="N24" i="2"/>
  <c r="H24" i="2"/>
  <c r="G24" i="2"/>
  <c r="N23" i="2"/>
  <c r="H23" i="2"/>
  <c r="G23" i="2"/>
  <c r="N22" i="2"/>
  <c r="H22" i="2"/>
  <c r="G22" i="2"/>
  <c r="N21" i="2"/>
  <c r="H21" i="2"/>
  <c r="G21" i="2"/>
  <c r="N20" i="2"/>
  <c r="H20" i="2"/>
  <c r="G20" i="2"/>
  <c r="N19" i="2"/>
  <c r="H19" i="2"/>
  <c r="G19" i="2"/>
  <c r="N18" i="2"/>
  <c r="H18" i="2"/>
  <c r="G18" i="2"/>
  <c r="N17" i="2"/>
  <c r="H17" i="2"/>
  <c r="N11" i="2" s="1"/>
  <c r="G17" i="2"/>
  <c r="N16" i="2"/>
  <c r="H16" i="2"/>
  <c r="G16" i="2"/>
  <c r="D10" i="1"/>
  <c r="C51" i="11" l="1"/>
  <c r="D33" i="3"/>
  <c r="C63" i="11" s="1"/>
  <c r="H11" i="2"/>
  <c r="J11" i="2"/>
  <c r="C19" i="3"/>
  <c r="C28" i="3" s="1"/>
  <c r="E56" i="11"/>
  <c r="E60" i="11" s="1"/>
  <c r="E47" i="11"/>
  <c r="I33" i="3"/>
  <c r="N14" i="2"/>
  <c r="C67" i="11" s="1"/>
  <c r="C33" i="3" l="1"/>
  <c r="D4" i="3"/>
  <c r="C4" i="3"/>
  <c r="C46" i="11" l="1"/>
  <c r="C10" i="3"/>
  <c r="D10" i="3"/>
  <c r="D15" i="3" s="1"/>
  <c r="C16" i="11"/>
  <c r="E4" i="3"/>
  <c r="C59" i="11"/>
  <c r="C55" i="11" l="1"/>
  <c r="C57" i="11" s="1"/>
  <c r="C48" i="11"/>
  <c r="H47" i="11" s="1"/>
  <c r="G47" i="11" s="1"/>
  <c r="F47" i="11"/>
  <c r="C30" i="11"/>
  <c r="C32" i="11" s="1"/>
  <c r="C15" i="3"/>
  <c r="C29" i="11" s="1"/>
  <c r="C36" i="11" s="1"/>
  <c r="E10" i="3"/>
  <c r="C18" i="11"/>
  <c r="H50" i="11"/>
  <c r="E50" i="11"/>
  <c r="E49" i="11"/>
  <c r="H49" i="11"/>
  <c r="C15" i="11"/>
  <c r="E51" i="11" l="1"/>
  <c r="F50" i="11"/>
  <c r="C37" i="11"/>
  <c r="E32" i="11" s="1"/>
  <c r="E61" i="11"/>
  <c r="H61" i="11"/>
  <c r="H62" i="11"/>
  <c r="E62" i="11"/>
  <c r="F62" i="11" s="1"/>
  <c r="H56" i="11"/>
  <c r="G56" i="11" s="1"/>
  <c r="F56" i="11"/>
  <c r="E33" i="11"/>
  <c r="C22" i="11"/>
  <c r="C23" i="11" s="1"/>
  <c r="E19" i="11"/>
  <c r="E18" i="11"/>
  <c r="C35" i="11"/>
  <c r="C38" i="11" s="1"/>
  <c r="C21" i="11"/>
  <c r="C24" i="11" s="1"/>
  <c r="E20" i="11"/>
  <c r="F49" i="11"/>
  <c r="D7" i="8"/>
  <c r="F7" i="8"/>
  <c r="F8" i="8"/>
  <c r="C7" i="8"/>
  <c r="E7" i="8"/>
  <c r="E15" i="3"/>
  <c r="E16" i="11"/>
  <c r="E17" i="11"/>
  <c r="E63" i="11" l="1"/>
  <c r="F63" i="11" s="1"/>
  <c r="F61" i="11"/>
  <c r="H51" i="11"/>
  <c r="G51" i="11" s="1"/>
  <c r="C64" i="11"/>
  <c r="F51" i="11"/>
  <c r="C40" i="11"/>
  <c r="E37" i="11"/>
  <c r="C39" i="11" s="1"/>
  <c r="E23" i="11"/>
  <c r="C25" i="11" s="1"/>
  <c r="E34" i="11"/>
  <c r="C26" i="11"/>
  <c r="B26" i="11" s="1"/>
  <c r="F9" i="8"/>
  <c r="F10" i="8" s="1"/>
  <c r="H63" i="11" l="1"/>
  <c r="G63" i="11" s="1"/>
  <c r="B40" i="11"/>
  <c r="C4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I15" authorId="0" shapeId="0" xr:uid="{EAA29C3B-70EE-4E55-8D3A-BAD90FB1EDAF}">
      <text>
        <r>
          <rPr>
            <b/>
            <sz val="9"/>
            <color indexed="81"/>
            <rFont val="Tahoma"/>
            <family val="2"/>
            <charset val="238"/>
          </rPr>
          <t>autor:</t>
        </r>
        <r>
          <rPr>
            <sz val="9"/>
            <color indexed="81"/>
            <rFont val="Tahoma"/>
            <family val="2"/>
            <charset val="238"/>
          </rPr>
          <t xml:space="preserve">
Mě se tady úplně nelíbí ty nuly přes celý sloupec. Přijde mi, že když tam dám místo 0 prázdnou buňku "", že to funguje stejně tj. místo tohodle =KDYŽ($H15=0;0;SVYHLEDAT($H15;'Seznamy a konstanty'!$B$5:$F$42;5;0))
tam dám tohle =KDYŽ($H15=0;</t>
        </r>
        <r>
          <rPr>
            <b/>
            <sz val="9"/>
            <color indexed="81"/>
            <rFont val="Tahoma"/>
            <family val="2"/>
            <charset val="238"/>
          </rPr>
          <t>""</t>
        </r>
        <r>
          <rPr>
            <sz val="9"/>
            <color indexed="81"/>
            <rFont val="Tahoma"/>
            <family val="2"/>
            <charset val="238"/>
          </rPr>
          <t xml:space="preserve">;SVYHLEDAT($H15;'Seznamy a konstanty'!$B$5:$F$42;5;0)) tak to dělá to samé. Je to tak nebo ne.
Na druhou stranu tento sloupec bude skrytý tak je to asi jedno. 
</t>
        </r>
      </text>
    </comment>
  </commentList>
</comments>
</file>

<file path=xl/sharedStrings.xml><?xml version="1.0" encoding="utf-8"?>
<sst xmlns="http://schemas.openxmlformats.org/spreadsheetml/2006/main" count="774" uniqueCount="403">
  <si>
    <t>Referenční hodnoty od roku 2020:</t>
  </si>
  <si>
    <t>ano</t>
  </si>
  <si>
    <t>ne</t>
  </si>
  <si>
    <t>BA</t>
  </si>
  <si>
    <t>NM</t>
  </si>
  <si>
    <t>vstupní surovina</t>
  </si>
  <si>
    <t>Konvenční ropa</t>
  </si>
  <si>
    <t>Zemní plyn, EU mix</t>
  </si>
  <si>
    <t>Zkapalněný zemní plyn</t>
  </si>
  <si>
    <t>jednotka množství</t>
  </si>
  <si>
    <t>výhřevnost</t>
  </si>
  <si>
    <t>emise GHG</t>
  </si>
  <si>
    <t>OZE ano/ne</t>
  </si>
  <si>
    <t>Zemní plyn za použití parního reformování</t>
  </si>
  <si>
    <t>Motorová nafta fosilní</t>
  </si>
  <si>
    <t>lt</t>
  </si>
  <si>
    <t>Přírodní živice</t>
  </si>
  <si>
    <t>Motorový benzín fosilní</t>
  </si>
  <si>
    <t>Ropná břidlice</t>
  </si>
  <si>
    <t>Zkapalněný ropný plyn</t>
  </si>
  <si>
    <t>kg</t>
  </si>
  <si>
    <t>Odpadní plasty z fosilních vstupních surovin</t>
  </si>
  <si>
    <t>Stlačený zemní plyn</t>
  </si>
  <si>
    <t>Uhlí</t>
  </si>
  <si>
    <t>Uhlí se zachycováním a ukládáním uhlíku z emisí z procesů</t>
  </si>
  <si>
    <t>Stlačený syntetický methan</t>
  </si>
  <si>
    <t>Zkapalněné uhlí</t>
  </si>
  <si>
    <t>Plynový olej</t>
  </si>
  <si>
    <t>Jakýkoliv fosilní zdroj</t>
  </si>
  <si>
    <t>Vodík fosilní</t>
  </si>
  <si>
    <t>zadat</t>
  </si>
  <si>
    <t>při nesplnění</t>
  </si>
  <si>
    <t>Druh biopaliva</t>
  </si>
  <si>
    <t xml:space="preserve">Kategorie ILUC emisí </t>
  </si>
  <si>
    <t>Produkce ILUC emisí</t>
  </si>
  <si>
    <t>Způsob výroby alter. paliva</t>
  </si>
  <si>
    <t>Bioethanol</t>
  </si>
  <si>
    <t>Bagasa</t>
  </si>
  <si>
    <t>Pokročilé</t>
  </si>
  <si>
    <t>Jiné</t>
  </si>
  <si>
    <t>Bioethanol z cereálií</t>
  </si>
  <si>
    <t>BioLPG</t>
  </si>
  <si>
    <t>Bio-odpad</t>
  </si>
  <si>
    <t>Bioethanol z cíleně pěstovaných energetických dřevin</t>
  </si>
  <si>
    <t>Biomethanol</t>
  </si>
  <si>
    <t>Cukrová řepa</t>
  </si>
  <si>
    <t>Potravinářské</t>
  </si>
  <si>
    <t>Cukernaté plodiny</t>
  </si>
  <si>
    <t>Bioethanol z cukrové řepy</t>
  </si>
  <si>
    <t>Bionafta</t>
  </si>
  <si>
    <t>Cukrová třtina</t>
  </si>
  <si>
    <t>Bioethanol z cukrové třtiny</t>
  </si>
  <si>
    <t>Dehet z tálového oleje</t>
  </si>
  <si>
    <t>Bioethanol z kukuřice EU</t>
  </si>
  <si>
    <t>Čistý rostlinný olej</t>
  </si>
  <si>
    <t>Destilát z mastných kyselin z palmového oleje (PFAD)</t>
  </si>
  <si>
    <t>Biopalivo ze zbytků</t>
  </si>
  <si>
    <t>Bioethanol z kukuřice mimo EU</t>
  </si>
  <si>
    <t>Fischer-Tropsch motorová nafta</t>
  </si>
  <si>
    <t>Dřevní zbytky</t>
  </si>
  <si>
    <t>Bioethanol z melasy z cukrové řepy</t>
  </si>
  <si>
    <t>Neuvádí se</t>
  </si>
  <si>
    <t>Bioethanol z odpadního dřeva</t>
  </si>
  <si>
    <t>Hnědý louh</t>
  </si>
  <si>
    <t>Bioethanol z pokročilých surrovin</t>
  </si>
  <si>
    <t>Ječmen</t>
  </si>
  <si>
    <t>Obiloviny a jiné plodiny bohaté na škrob</t>
  </si>
  <si>
    <t>Bioethanol z pšenice (lignit jako procesní palivo v kogenerační jednotce)</t>
  </si>
  <si>
    <t>Kukuřice</t>
  </si>
  <si>
    <t>Bioethanol z pšenice (procesní palivo nespecifikováno)</t>
  </si>
  <si>
    <t>Kukuřičné klasy zbavené zrn</t>
  </si>
  <si>
    <t>Bioethanol z pšenice (zemní plyn jako procesní palivo v kogenerační jednotce)</t>
  </si>
  <si>
    <t>Lůj (klasifikovaný jako kategorie 3)</t>
  </si>
  <si>
    <t>Bioethanol z pšenice (zemní plyn jako procesní palivo v konvenčním kotli)</t>
  </si>
  <si>
    <t>Mastné kyseliny z použitého kuchyňského oleje</t>
  </si>
  <si>
    <t>Použitý kuch. olej či kaf. tuk</t>
  </si>
  <si>
    <t>Bioethanol z pšeničné slámy</t>
  </si>
  <si>
    <t>Matoliny a vinné kaly</t>
  </si>
  <si>
    <t>Bioethanol z žita (procesní palivo nespecifikováno)</t>
  </si>
  <si>
    <t>Melasa</t>
  </si>
  <si>
    <t>Bioethanol z žitovce (procesní palivo nespecifikováno)</t>
  </si>
  <si>
    <t>Mýdlové mastné kyseliny kontaminované sírou</t>
  </si>
  <si>
    <t>BioLPG z cereálií</t>
  </si>
  <si>
    <t>BioLPG z cukernatých plodin</t>
  </si>
  <si>
    <t>Odpadní rostlinné oleje</t>
  </si>
  <si>
    <t>BioLPG z olejnin</t>
  </si>
  <si>
    <t>Odpadní vody z lisovny palmového oleje a trsy prázdných palmových plodů</t>
  </si>
  <si>
    <t>Odpadní výlisky z výroby rostlinných olejů</t>
  </si>
  <si>
    <t xml:space="preserve">Biomethanol z cíleně pěstovaných energetických dřevin </t>
  </si>
  <si>
    <t>Odpadní živočišné oleje</t>
  </si>
  <si>
    <t>Biomethanol z odpadního dřeva</t>
  </si>
  <si>
    <t>Olej extrahovaný z pevného odpadu ze zpracování palmového oleje (SBEO)</t>
  </si>
  <si>
    <t>Ořechové skořápky</t>
  </si>
  <si>
    <t>Bionafta z odpadního rostlinného nebo živočišného oleje</t>
  </si>
  <si>
    <t>Ostatní biopaliva ze zbytků</t>
  </si>
  <si>
    <t>Ostatní cereálie</t>
  </si>
  <si>
    <t>Bionafta z odpadů a zbytků, nikoli z použitého kuchyňského oleje a kafilerních tuků</t>
  </si>
  <si>
    <t>Ostatní cukernaté plodiny</t>
  </si>
  <si>
    <t>Bionafta z palmového oleje (proces nespecifikován)</t>
  </si>
  <si>
    <t>Ostatní olejnaté plodiny</t>
  </si>
  <si>
    <t>Olejnaté plodiny</t>
  </si>
  <si>
    <t>Ostatní pokročilá biopaliva</t>
  </si>
  <si>
    <t>Bionafta z řepkového semínka</t>
  </si>
  <si>
    <t>Bionafta ze slunečnicového semínka</t>
  </si>
  <si>
    <t>Pěstované dřeviny</t>
  </si>
  <si>
    <t>Bionafta ze sojových bobů</t>
  </si>
  <si>
    <t>Plevy</t>
  </si>
  <si>
    <t>Podíl biomasy na odpadu a zbytcích z lesnictví a z dřevozpracujících odvětví</t>
  </si>
  <si>
    <t>Podíl biomasy na průmyslovém odpadu</t>
  </si>
  <si>
    <t>Podíl biomasy na směsném komunálním odpadu</t>
  </si>
  <si>
    <t>Čistý rostlinný olej z řepkového semínka</t>
  </si>
  <si>
    <t>Použitý kuchyňský olej</t>
  </si>
  <si>
    <t xml:space="preserve">Dimethylether (DME) z odpadního dřeva </t>
  </si>
  <si>
    <t>Pšenice</t>
  </si>
  <si>
    <t>Recyklované palivo</t>
  </si>
  <si>
    <t>Řasy</t>
  </si>
  <si>
    <t>Řepkové semínko</t>
  </si>
  <si>
    <t>Hydrogenačně upravený rostlinný olej z použitého kuchyňského oleje</t>
  </si>
  <si>
    <t>Sláma</t>
  </si>
  <si>
    <t>Hydrogenačně upravený rostlinný olej z řepkového semínka</t>
  </si>
  <si>
    <t>Slunečnicová semínka</t>
  </si>
  <si>
    <t>Hydrogenačně upravený rostlinný olej ze slunečnicového semínka</t>
  </si>
  <si>
    <t>Slupky</t>
  </si>
  <si>
    <t>Motorová nafta vyrobená Fischer-Tropschovou syntézou z odpadního dřeva</t>
  </si>
  <si>
    <t>Sojové boby</t>
  </si>
  <si>
    <t>Surový glycerin</t>
  </si>
  <si>
    <t>Nerelevantní</t>
  </si>
  <si>
    <t>Škrobová kaše</t>
  </si>
  <si>
    <t>Volné mastné kyseliny jakožto zbytek či odpad z výroby FAME</t>
  </si>
  <si>
    <t>Vybělená použitá zemina</t>
  </si>
  <si>
    <t xml:space="preserve">Žito </t>
  </si>
  <si>
    <t>Žitovec</t>
  </si>
  <si>
    <t>Živočišné tuky klasifikované jako kategorie 1 a 2</t>
  </si>
  <si>
    <t>Živočišné tuky klasifikované jako kategorie 3</t>
  </si>
  <si>
    <t>Živočišný hnůj a kal</t>
  </si>
  <si>
    <t xml:space="preserve">Interní doklad dodavatele
</t>
  </si>
  <si>
    <t>Druh pohonné hmoty
(vybrat ze seznamu)</t>
  </si>
  <si>
    <t xml:space="preserve">Výhřevnost pohonné hmoty </t>
  </si>
  <si>
    <t>Množství energie 
(MJ)</t>
  </si>
  <si>
    <t>Produkce emisí skleníkových plynů</t>
  </si>
  <si>
    <t>Seznam vstupních surovin, ze kterých byla pohonná hmota vyrobena.</t>
  </si>
  <si>
    <t>Kontrola</t>
  </si>
  <si>
    <r>
      <t>(gCO</t>
    </r>
    <r>
      <rPr>
        <vertAlign val="subscript"/>
        <sz val="10"/>
        <rFont val="Calibri"/>
        <family val="2"/>
        <charset val="238"/>
        <scheme val="minor"/>
      </rPr>
      <t>2ekv</t>
    </r>
    <r>
      <rPr>
        <sz val="10"/>
        <rFont val="Calibri"/>
        <family val="2"/>
        <charset val="238"/>
        <scheme val="minor"/>
      </rPr>
      <t>/MJ)</t>
    </r>
  </si>
  <si>
    <t>fosilní</t>
  </si>
  <si>
    <t>Množství PHM: BA, NM v litrech, ostatní v kilogramech</t>
  </si>
  <si>
    <r>
      <t>Produkce emisí skleníkových plynů (g</t>
    </r>
    <r>
      <rPr>
        <vertAlign val="subscript"/>
        <sz val="10"/>
        <color theme="1"/>
        <rFont val="Calibri"/>
        <family val="2"/>
        <charset val="238"/>
      </rPr>
      <t>CO2ekv</t>
    </r>
    <r>
      <rPr>
        <sz val="10"/>
        <color theme="1"/>
        <rFont val="Calibri"/>
        <family val="2"/>
        <charset val="238"/>
      </rPr>
      <t>/MJ)</t>
    </r>
  </si>
  <si>
    <t>Kategorie biopaliva (s ohledem na přílohu IX směrnice RED II)</t>
  </si>
  <si>
    <t>Splňuje kritéria udržitelnosti?</t>
  </si>
  <si>
    <t>nezařazeno</t>
  </si>
  <si>
    <t>Způsob výroby alternativího paliva
(vybrat ze seznamu)</t>
  </si>
  <si>
    <r>
      <t>Produkce ILUC emisí                               (gCO</t>
    </r>
    <r>
      <rPr>
        <vertAlign val="subscript"/>
        <sz val="10"/>
        <rFont val="Calibri"/>
        <family val="2"/>
        <charset val="238"/>
        <scheme val="minor"/>
      </rPr>
      <t>2ekv</t>
    </r>
    <r>
      <rPr>
        <sz val="10"/>
        <rFont val="Calibri"/>
        <family val="2"/>
        <charset val="238"/>
        <scheme val="minor"/>
      </rPr>
      <t>/MJ)</t>
    </r>
  </si>
  <si>
    <t xml:space="preserve">Skupina vstupních surovin související s emisemi způsobené nepřímou změnou ve využití půdy (ILUC emise). Skupina se vyplní automaticky po výběru vstupní suroviny určené k výrobě biopaliva. </t>
  </si>
  <si>
    <t>(dodavateli, kteří nepodávají samostatně zprávu o emisích)</t>
  </si>
  <si>
    <t>Interní doklad dodavatele</t>
  </si>
  <si>
    <t>Partner</t>
  </si>
  <si>
    <t>IČ</t>
  </si>
  <si>
    <t>Identifikace smlouvy</t>
  </si>
  <si>
    <t>Úspora emisí oproti základní hodnotě (kg)</t>
  </si>
  <si>
    <t>XY</t>
  </si>
  <si>
    <t>technický sloupec, skrýt</t>
  </si>
  <si>
    <r>
      <t>Produkce emisí skleníkových plynů (gCO</t>
    </r>
    <r>
      <rPr>
        <vertAlign val="subscript"/>
        <sz val="10"/>
        <rFont val="Calibri"/>
        <family val="2"/>
        <charset val="238"/>
        <scheme val="minor"/>
      </rPr>
      <t>2ekv</t>
    </r>
    <r>
      <rPr>
        <sz val="10"/>
        <rFont val="Calibri"/>
        <family val="2"/>
        <charset val="238"/>
        <scheme val="minor"/>
      </rPr>
      <t>/MJ)</t>
    </r>
  </si>
  <si>
    <t xml:space="preserve">Druh PHM
(vybrat ze seznamu)
</t>
  </si>
  <si>
    <t>Obnovitelné palivo nebiologického původu</t>
  </si>
  <si>
    <t xml:space="preserve">Množství: u kapalných v litrech, u plynných v kilogramech
</t>
  </si>
  <si>
    <t>zadat
 je li potřebné</t>
  </si>
  <si>
    <t>při nesplnění kritéria udržitelnosti se vyplní hodnota fosilní alternativy</t>
  </si>
  <si>
    <t>emise</t>
  </si>
  <si>
    <t>ostatní dodavatelé</t>
  </si>
  <si>
    <t>Ve směsném palivu se uvádí zvlášť fosilní složka a alternativní složka</t>
  </si>
  <si>
    <t>Výhřevnost paliva</t>
  </si>
  <si>
    <t>referenční hodnota emisí</t>
  </si>
  <si>
    <t xml:space="preserve">Skupina vstupních surovin související s ILUC emisemi </t>
  </si>
  <si>
    <t>Množství dodané energie (MJ)</t>
  </si>
  <si>
    <r>
      <t>Odhadované emise skleníkových plynů z nepřímé změny ve využívání půdy (gCO</t>
    </r>
    <r>
      <rPr>
        <vertAlign val="subscript"/>
        <sz val="12"/>
        <rFont val="Calibri"/>
        <family val="2"/>
        <charset val="238"/>
        <scheme val="minor"/>
      </rPr>
      <t>2ekv</t>
    </r>
    <r>
      <rPr>
        <sz val="12"/>
        <rFont val="Calibri"/>
        <family val="2"/>
        <charset val="238"/>
        <scheme val="minor"/>
      </rPr>
      <t>/MJ)</t>
    </r>
  </si>
  <si>
    <r>
      <t>Produkce emisí skleníkových plynů z nepřímé změny ve využívání půdy (ILUC emise) (gCO</t>
    </r>
    <r>
      <rPr>
        <vertAlign val="subscript"/>
        <sz val="12"/>
        <rFont val="Calibri"/>
        <family val="2"/>
        <charset val="238"/>
        <scheme val="minor"/>
      </rPr>
      <t>2ekv</t>
    </r>
    <r>
      <rPr>
        <sz val="12"/>
        <rFont val="Calibri"/>
        <family val="2"/>
        <charset val="238"/>
        <scheme val="minor"/>
      </rPr>
      <t>/MJ)</t>
    </r>
  </si>
  <si>
    <r>
      <t>Celková produkce emisí skleníkových plynů z nepřímé změny ve využívání půdy (ILUC emise) (gCO</t>
    </r>
    <r>
      <rPr>
        <vertAlign val="subscript"/>
        <sz val="12"/>
        <rFont val="Calibri"/>
        <family val="2"/>
        <charset val="238"/>
        <scheme val="minor"/>
      </rPr>
      <t>2ekv</t>
    </r>
    <r>
      <rPr>
        <sz val="12"/>
        <rFont val="Calibri"/>
        <family val="2"/>
        <charset val="238"/>
        <scheme val="minor"/>
      </rPr>
      <t>/MJ)</t>
    </r>
  </si>
  <si>
    <r>
      <t>Produkce emisí skleníkových plynů při zahrnutí ILUC emisí (gCO</t>
    </r>
    <r>
      <rPr>
        <b/>
        <vertAlign val="subscript"/>
        <sz val="12"/>
        <rFont val="Calibri"/>
        <family val="2"/>
        <charset val="238"/>
        <scheme val="minor"/>
      </rPr>
      <t>2ekv</t>
    </r>
    <r>
      <rPr>
        <b/>
        <sz val="12"/>
        <rFont val="Calibri"/>
        <family val="2"/>
        <charset val="238"/>
        <scheme val="minor"/>
      </rPr>
      <t>/MJ)</t>
    </r>
  </si>
  <si>
    <t xml:space="preserve">Dosažené snížení emisí skleníkových plynů při zahrnutí ILUC emisí           </t>
  </si>
  <si>
    <t>Množství elektřiny</t>
  </si>
  <si>
    <t>kWh</t>
  </si>
  <si>
    <t>MJ</t>
  </si>
  <si>
    <t>(dodavateli, kteří podávají zprávu o emisích)</t>
  </si>
  <si>
    <t>SEED</t>
  </si>
  <si>
    <t>Množství emisí (kg)</t>
  </si>
  <si>
    <t>podle § 20 odst. 3 zákona č. 201/2012 Sb, o ochraně ovzduší, v platném znění</t>
  </si>
  <si>
    <t>Stát</t>
  </si>
  <si>
    <t>Česká republika</t>
  </si>
  <si>
    <t>Kalendářní rok, za který se podává zpráva o emisích</t>
  </si>
  <si>
    <t>Období (rok/kvartál)</t>
  </si>
  <si>
    <t>rok</t>
  </si>
  <si>
    <t>Společné hlášení</t>
  </si>
  <si>
    <t>Název dodavatele motorového benzinu nebo motorové nafty</t>
  </si>
  <si>
    <t>XYZ</t>
  </si>
  <si>
    <t>Identifikace dodavatele číslo SEED</t>
  </si>
  <si>
    <t xml:space="preserve">Údaje dodavatele motorového benzinu nebo motorové nafty </t>
  </si>
  <si>
    <t>Dodané množství energie</t>
  </si>
  <si>
    <t>Produkce emisí skleníkových plynů bez emisí z těžby</t>
  </si>
  <si>
    <t>kg, tedy</t>
  </si>
  <si>
    <t xml:space="preserve">Celkové množství ušetřených emisí z těžby </t>
  </si>
  <si>
    <t>kg, limit je:</t>
  </si>
  <si>
    <t>Produkce emisí skleníkových plynů vč. emisí z těžby</t>
  </si>
  <si>
    <t>Údaje za sdružení dodavatele motorového benzínu nebo motorové nafty s dalšími dodavateli</t>
  </si>
  <si>
    <t>Produkce emisí skleníkových plynů ve sdružení</t>
  </si>
  <si>
    <t>Kontrola vyplnění všech nejdůležitějších údajů</t>
  </si>
  <si>
    <t>List Fosilní pohonné hmoty</t>
  </si>
  <si>
    <t>List Biopaliva</t>
  </si>
  <si>
    <t>List Sdružení - ostatní dodavatelé</t>
  </si>
  <si>
    <t>V                                                  dne</t>
  </si>
  <si>
    <t>Podpis zástupce dodavatele motorového benzinu nebo motorové nafty</t>
  </si>
  <si>
    <t>Podpis zástupce autorizované osoby</t>
  </si>
  <si>
    <r>
      <t>gCO</t>
    </r>
    <r>
      <rPr>
        <vertAlign val="subscript"/>
        <sz val="12"/>
        <color theme="1"/>
        <rFont val="Calibri"/>
        <family val="2"/>
        <charset val="238"/>
        <scheme val="minor"/>
      </rPr>
      <t>2ekv</t>
    </r>
    <r>
      <rPr>
        <sz val="12"/>
        <color theme="1"/>
        <rFont val="Calibri"/>
        <family val="2"/>
        <charset val="238"/>
        <scheme val="minor"/>
      </rPr>
      <t>/MJ</t>
    </r>
  </si>
  <si>
    <t>Legenda</t>
  </si>
  <si>
    <t>modře</t>
  </si>
  <si>
    <t>nutno zadat údaj</t>
  </si>
  <si>
    <t>černě</t>
  </si>
  <si>
    <t>údaj vybrat z nabídky</t>
  </si>
  <si>
    <t>údaj se vyplní automaticky</t>
  </si>
  <si>
    <t xml:space="preserve">černě tučně </t>
  </si>
  <si>
    <t>nepovinný údaj</t>
  </si>
  <si>
    <t>Soubor obsahuje následující listy. Předvyplněné ukázkové údaje je třeba nahradit skutečnými záznamy.</t>
  </si>
  <si>
    <t>Vzor zprávy o emisích se využívá i pro zasílání "Oznámení o splnění povinného snížení emisí skleníkových plynů z pohonných hmot za kalendářní čtvrtletí", které dodavatelé motorového benzinu nebo motorové nafty zasílají čtvrtletně celním úřadům podle § 20e odst. 2 zákona o ochraně ovzduší. Toto hlášení se neověřuje autorizovanou osobou.</t>
  </si>
  <si>
    <r>
      <rPr>
        <b/>
        <sz val="12"/>
        <color rgb="FF000000"/>
        <rFont val="Calibri"/>
        <family val="2"/>
        <charset val="238"/>
        <scheme val="minor"/>
      </rPr>
      <t>List "Emise z těžby"</t>
    </r>
    <r>
      <rPr>
        <sz val="12"/>
        <color rgb="FF000000"/>
        <rFont val="Calibri"/>
        <family val="2"/>
        <charset val="238"/>
        <scheme val="minor"/>
      </rPr>
      <t xml:space="preserve"> je určen pro reporting množství snížených emisí z těžby.</t>
    </r>
  </si>
  <si>
    <r>
      <rPr>
        <b/>
        <sz val="12"/>
        <color rgb="FF000000"/>
        <rFont val="Calibri"/>
        <family val="2"/>
        <charset val="238"/>
        <scheme val="minor"/>
      </rPr>
      <t>List "Seznamy a konstanty"</t>
    </r>
    <r>
      <rPr>
        <sz val="12"/>
        <color rgb="FF000000"/>
        <rFont val="Calibri"/>
        <family val="2"/>
        <charset val="238"/>
        <scheme val="minor"/>
      </rPr>
      <t xml:space="preserve"> obsahuje nezbytné vstupní údaje pro vyplnění zprávy o emisích. Tento list je však uzamčený tak, aby nebylo možno s hodnotami v něm uvedenými manipulovat.</t>
    </r>
  </si>
  <si>
    <t>Tento list je určen pro reporting ušetřených emisí z těžby.</t>
  </si>
  <si>
    <t>Specifikace místa opatření ke snížení emisí, které se nachází nejblíže zdroji emisí z hlediska zeměpisné šířky a délky ve stupních s přesností na 4 desetinná místa.</t>
  </si>
  <si>
    <r>
      <t>Základní roční hodnoty emisí skleníkových plynů před zavedením opatření ke snížení emisí  (gCO</t>
    </r>
    <r>
      <rPr>
        <vertAlign val="subscript"/>
        <sz val="9"/>
        <color theme="1"/>
        <rFont val="Calibri"/>
        <family val="2"/>
        <charset val="238"/>
        <scheme val="minor"/>
      </rPr>
      <t>2ekv</t>
    </r>
    <r>
      <rPr>
        <sz val="9"/>
        <color theme="1"/>
        <rFont val="Calibri"/>
        <family val="2"/>
        <charset val="238"/>
        <scheme val="minor"/>
      </rPr>
      <t>/MJ získaných vstupních surovin)</t>
    </r>
  </si>
  <si>
    <r>
      <t>Roční hodnoty emisí po zavedení opatření ke snížení emisí (gCO</t>
    </r>
    <r>
      <rPr>
        <vertAlign val="subscript"/>
        <sz val="9"/>
        <color theme="1"/>
        <rFont val="Calibri"/>
        <family val="2"/>
        <charset val="238"/>
        <scheme val="minor"/>
      </rPr>
      <t>2ekv</t>
    </r>
    <r>
      <rPr>
        <sz val="9"/>
        <color theme="1"/>
        <rFont val="Calibri"/>
        <family val="2"/>
        <charset val="238"/>
        <scheme val="minor"/>
      </rPr>
      <t>/MJ získaných vstupních surovin)</t>
    </r>
  </si>
  <si>
    <t>Název nebo označení projektu</t>
  </si>
  <si>
    <t>Vstupní surovina
(ropa nebo zemní plyn)</t>
  </si>
  <si>
    <t xml:space="preserve">Jedinečné jednorázové číslo dokladu vydaného autorizovanou osobou nebo osobou s autorizací nebo jiným obdobným oprávněním </t>
  </si>
  <si>
    <t>Jedinečné jednorázové číslo označující metodiku výpočtu a příslušný režim</t>
  </si>
  <si>
    <t>Datum zahájení využívání opatření ke snižování emisí
(den-měsíc-rok)</t>
  </si>
  <si>
    <t>Dosažené snížení emisí (kg)</t>
  </si>
  <si>
    <t xml:space="preserve"> Rok, ve kterém k uvedenému snížení docházelo</t>
  </si>
  <si>
    <t>Zeměpisná šířka</t>
  </si>
  <si>
    <t>Zeměpisná délka</t>
  </si>
  <si>
    <t>UER</t>
  </si>
  <si>
    <t>z toho OZE</t>
  </si>
  <si>
    <t>sdružení BA+NM</t>
  </si>
  <si>
    <t>Elektřina ze sítě</t>
  </si>
  <si>
    <t>podíl OZE:</t>
  </si>
  <si>
    <t>opravný faktor pro emise</t>
  </si>
  <si>
    <r>
      <t>Produkce emisí (gCO</t>
    </r>
    <r>
      <rPr>
        <vertAlign val="subscript"/>
        <sz val="11"/>
        <rFont val="Calibri"/>
        <family val="2"/>
        <charset val="238"/>
        <scheme val="minor"/>
      </rPr>
      <t>2ekv</t>
    </r>
    <r>
      <rPr>
        <sz val="11"/>
        <rFont val="Calibri"/>
        <family val="2"/>
        <scheme val="minor"/>
      </rPr>
      <t>/MJ)</t>
    </r>
  </si>
  <si>
    <t>Identifikace zdroje</t>
  </si>
  <si>
    <t xml:space="preserve">energie (MJ) </t>
  </si>
  <si>
    <t xml:space="preserve">emise (kg) </t>
  </si>
  <si>
    <t>Přenos na list bilance:</t>
  </si>
  <si>
    <t>přenos na list bilance</t>
  </si>
  <si>
    <t>Přenos na list bilance</t>
  </si>
  <si>
    <t>celkem (kg)</t>
  </si>
  <si>
    <t xml:space="preserve">Pokuta </t>
  </si>
  <si>
    <r>
      <t>gCO</t>
    </r>
    <r>
      <rPr>
        <vertAlign val="subscript"/>
        <sz val="10"/>
        <color theme="1"/>
        <rFont val="Calibri"/>
        <family val="2"/>
        <charset val="238"/>
      </rPr>
      <t>2ekv</t>
    </r>
    <r>
      <rPr>
        <sz val="10"/>
        <color theme="1"/>
        <rFont val="Calibri"/>
        <family val="2"/>
        <charset val="238"/>
      </rPr>
      <t>/MJ</t>
    </r>
  </si>
  <si>
    <t>elektřina</t>
  </si>
  <si>
    <t>koef.</t>
  </si>
  <si>
    <t>Ostatní OZE</t>
  </si>
  <si>
    <t>Surovina</t>
  </si>
  <si>
    <t>Vodík obnovitelný</t>
  </si>
  <si>
    <t xml:space="preserve">Druh obnovitelného paliva
(vybrat ze seznamu)
</t>
  </si>
  <si>
    <t>obnovitelná</t>
  </si>
  <si>
    <t>Smlouva</t>
  </si>
  <si>
    <t>Způsob výroby obnovitelného paliva
(vybrat ze seznamu)</t>
  </si>
  <si>
    <t>Množství energie (MJ) v obnovitelných palivech podle vstupní suroviny</t>
  </si>
  <si>
    <t xml:space="preserve">Vstupní surovina použitá k výrobě paliva z OZE
(vybrat ze seznamu)
</t>
  </si>
  <si>
    <t>Kategorie obnovitelného paliva (s ohledem na přílohu IX směrnice RED II)</t>
  </si>
  <si>
    <t>emise ILUC</t>
  </si>
  <si>
    <r>
      <t>Produkce ILUC emisí (gCO</t>
    </r>
    <r>
      <rPr>
        <vertAlign val="subscript"/>
        <sz val="10"/>
        <rFont val="Calibri"/>
        <family val="2"/>
        <charset val="238"/>
        <scheme val="minor"/>
      </rPr>
      <t>2ekv</t>
    </r>
    <r>
      <rPr>
        <sz val="10"/>
        <rFont val="Calibri"/>
        <family val="2"/>
        <charset val="238"/>
        <scheme val="minor"/>
      </rPr>
      <t>/MJ)</t>
    </r>
  </si>
  <si>
    <t xml:space="preserve">Množství paliva: kapalná v litrech, plynná v kilogramech
</t>
  </si>
  <si>
    <t>energie</t>
  </si>
  <si>
    <t>Kontrola (emise)</t>
  </si>
  <si>
    <t xml:space="preserve">emise </t>
  </si>
  <si>
    <r>
      <t>Propočet úspory emisí</t>
    </r>
    <r>
      <rPr>
        <sz val="12"/>
        <color theme="1"/>
        <rFont val="Calibri"/>
        <family val="2"/>
        <charset val="238"/>
        <scheme val="minor"/>
      </rPr>
      <t xml:space="preserve"> - přenos na list bilance</t>
    </r>
  </si>
  <si>
    <r>
      <t>Propočet energie z OZE</t>
    </r>
    <r>
      <rPr>
        <sz val="12"/>
        <color theme="1"/>
        <rFont val="Calibri"/>
        <family val="2"/>
        <charset val="238"/>
        <scheme val="minor"/>
      </rPr>
      <t xml:space="preserve">  - přenos na list bilance</t>
    </r>
  </si>
  <si>
    <r>
      <t xml:space="preserve">Bilance emisí s jinými dodavateli BA a NM </t>
    </r>
    <r>
      <rPr>
        <sz val="12"/>
        <color theme="1"/>
        <rFont val="Calibri"/>
        <family val="2"/>
        <charset val="238"/>
        <scheme val="minor"/>
      </rPr>
      <t>- přenos na list bilance:</t>
    </r>
  </si>
  <si>
    <t>Bilance úspory emisí</t>
  </si>
  <si>
    <t>Celkem dodavatel</t>
  </si>
  <si>
    <t>Elektřina z vlastní produkce</t>
  </si>
  <si>
    <r>
      <t xml:space="preserve">Elekřina </t>
    </r>
    <r>
      <rPr>
        <sz val="12"/>
        <color theme="1"/>
        <rFont val="Calibri"/>
        <family val="2"/>
        <charset val="238"/>
        <scheme val="minor"/>
      </rPr>
      <t xml:space="preserve">- přenos na list bilance </t>
    </r>
  </si>
  <si>
    <t>Celkem dodavatel a sdružení</t>
  </si>
  <si>
    <t>ze zbytků</t>
  </si>
  <si>
    <t>(z jednotlivých listů)</t>
  </si>
  <si>
    <t>Bilance energie</t>
  </si>
  <si>
    <t>Podíl OZE</t>
  </si>
  <si>
    <t>podíl OZE</t>
  </si>
  <si>
    <t>započítáno</t>
  </si>
  <si>
    <t>K informaci (bez koeficientů)</t>
  </si>
  <si>
    <t>Zpráva o emisích skleníkových plynů z dodaných pohonných hmot a energie z OZE v dopravě</t>
  </si>
  <si>
    <t>Tento list je určen pro reporting všech druhů fosilních pohonných hmot od dodavatele motorového benzinu nebo motorové nafty</t>
  </si>
  <si>
    <t>pokročilá</t>
  </si>
  <si>
    <t>použitý kuch. olej či kaf. tuk</t>
  </si>
  <si>
    <t>potravinářská</t>
  </si>
  <si>
    <t>BioLPG z pokročilých surovin</t>
  </si>
  <si>
    <t xml:space="preserve">Skupina vstupních surovin související s emisemi způsobené nepřímou změnou ve využití půdy (ILUC emise). Skupina se vyplní automaticky. </t>
  </si>
  <si>
    <r>
      <t>Bilance energie z OZE s jinými dodavateli BA a NM</t>
    </r>
    <r>
      <rPr>
        <sz val="12"/>
        <color theme="1"/>
        <rFont val="Calibri"/>
        <family val="2"/>
        <charset val="238"/>
        <scheme val="minor"/>
      </rPr>
      <t xml:space="preserve"> - přenos na list bilance</t>
    </r>
    <r>
      <rPr>
        <b/>
        <sz val="12"/>
        <color theme="1"/>
        <rFont val="Calibri"/>
        <family val="2"/>
        <charset val="238"/>
        <scheme val="minor"/>
      </rPr>
      <t>:</t>
    </r>
  </si>
  <si>
    <t>Energie paliv z OZE (MJ)</t>
  </si>
  <si>
    <t>z toho pokročilá (MJ)</t>
  </si>
  <si>
    <r>
      <rPr>
        <b/>
        <sz val="12"/>
        <color rgb="FF000000"/>
        <rFont val="Calibri"/>
        <family val="2"/>
        <charset val="238"/>
        <scheme val="minor"/>
      </rPr>
      <t xml:space="preserve">List "ILUC emise" </t>
    </r>
    <r>
      <rPr>
        <sz val="12"/>
        <color rgb="FF000000"/>
        <rFont val="Calibri"/>
        <family val="2"/>
        <charset val="238"/>
        <scheme val="minor"/>
      </rPr>
      <t>obsahuje údaje o množství biopaliv vyrobených z potravinářské biomasy a emisí z nepřímé změny ve využívání půdy, které se na základě dat vložených do listu "Obnovitelné PHM" automaticky vypočítají.</t>
    </r>
  </si>
  <si>
    <t xml:space="preserve">Vzor zprávy o emisích se využívá i pro vyhodnocení splnění minimálního podílu pokročilých biopaliv podle § 19f odst. 1 zákona o ochraně ovzduší a minimálního podílu obnovitelných zdrojů energie dle § 19g odst. 1 zákona o ochraně ovzduší. </t>
  </si>
  <si>
    <r>
      <rPr>
        <b/>
        <sz val="12"/>
        <color rgb="FF000000"/>
        <rFont val="Calibri"/>
        <family val="2"/>
        <charset val="238"/>
        <scheme val="minor"/>
      </rPr>
      <t>List "Sdružení – dodavatelé BA a NM"</t>
    </r>
    <r>
      <rPr>
        <sz val="12"/>
        <color rgb="FF000000"/>
        <rFont val="Calibri"/>
        <family val="2"/>
        <charset val="238"/>
        <scheme val="minor"/>
      </rPr>
      <t xml:space="preserve"> je určen pro reporting úspory emisí a množství obnovitelné energie poskytnuté/převzaté jinými dodavateli motorového benzinu nebo motorové nafty v rámci společnosti (sdružení) dle § 20 odst. 5 zákona o ochraně ovzduší; respektive v rámci sdružení dle § 19f odst. 8 či § 19g odst. 9 téhož zákona. První tabulka je určena pro převody úspory emisí (převádí se úspora emisí v kg). Druhá tabulka je určena pro převody obnovitelné energie a energie obsažené v pokročilých biopalivech (převádí se pouze energie v MJ). </t>
    </r>
  </si>
  <si>
    <t>Verze 3 z 1. ledna 2023</t>
  </si>
  <si>
    <t xml:space="preserve">Množství energie do sdružení (MJ)
</t>
  </si>
  <si>
    <t xml:space="preserve">Z toho z OZE       (MJ)
</t>
  </si>
  <si>
    <t>Pokročilá biopaliva (MJ)</t>
  </si>
  <si>
    <t xml:space="preserve">povinnost je (bez koeficientu) (MJ): </t>
  </si>
  <si>
    <r>
      <t>Vyrobená z použitého kuch. oleje či kaf. tuků</t>
    </r>
    <r>
      <rPr>
        <sz val="12"/>
        <color theme="1"/>
        <rFont val="Calibri"/>
        <family val="2"/>
        <charset val="238"/>
      </rPr>
      <t xml:space="preserve"> </t>
    </r>
    <r>
      <rPr>
        <b/>
        <sz val="12"/>
        <color theme="1"/>
        <rFont val="Calibri"/>
        <family val="2"/>
        <charset val="238"/>
      </rPr>
      <t>(MJ)</t>
    </r>
  </si>
  <si>
    <t>Vyrobená z potravinářských surovin (MJ)</t>
  </si>
  <si>
    <t>Paliva z OZE celkem (MJ)</t>
  </si>
  <si>
    <t>Vyrobená z použitého kuch. oleje či kaf. tuků (MJ)</t>
  </si>
  <si>
    <t>Pokuta za nesplnění minimálního podílu pokročilých biopaliv</t>
  </si>
  <si>
    <t>Povinnost snížení emisí dle §20 odst. 1 zákona o ochraně ovzduší</t>
  </si>
  <si>
    <t>úspora GHG</t>
  </si>
  <si>
    <t>Tento list je určen pouze pro propočet snížení emisí a podílu energie z OZE v obnovitelném palivu od dodavatele motorového benzinu nebo motorové nafty</t>
  </si>
  <si>
    <t xml:space="preserve">Vstupní surovina použitá k výrobě obnovitelného paliva, nebo výrobní proces
(vybrat ze seznamu)
</t>
  </si>
  <si>
    <t>Bionafta z technického kukuřičného oleje z výpalků</t>
  </si>
  <si>
    <t>Sdružení za účelem:</t>
  </si>
  <si>
    <t>zajištění podílu OZE</t>
  </si>
  <si>
    <r>
      <t>Převzato od jiných dodavatelů BA a NM (zvýší dodavateli BA a NM vykazovamé emise)</t>
    </r>
    <r>
      <rPr>
        <sz val="12"/>
        <color theme="1"/>
        <rFont val="Calibri"/>
        <family val="2"/>
        <charset val="238"/>
      </rPr>
      <t xml:space="preserve">
(dodavatel vyprodukoval příliš emisí, neplní úsporu. Jiný dodavatel mu část ušetřených emisí poskytne)</t>
    </r>
  </si>
  <si>
    <r>
      <t>Poskytnuto jiným dodavatelům BA a NM (sníží vykazovanou energii)</t>
    </r>
    <r>
      <rPr>
        <sz val="12"/>
        <color theme="1"/>
        <rFont val="Calibri"/>
        <family val="2"/>
        <charset val="238"/>
      </rPr>
      <t xml:space="preserve">
(dodavatel má OZE navíc, takže přebytek OZE poskytne jinému dodavateli  a svůj výsledek tedy zhorší)</t>
    </r>
  </si>
  <si>
    <r>
      <t>Poskytnuto jiným dodavatelům BA a NM (sníží dodavateli BA a NM vykazované emise)</t>
    </r>
    <r>
      <rPr>
        <sz val="12"/>
        <color theme="1"/>
        <rFont val="Calibri"/>
        <family val="2"/>
        <charset val="238"/>
      </rPr>
      <t xml:space="preserve">
(dodavatel má úsporu navíc, takže přebytek emisí poskytne jinému dodavateli  a svůj výsledek tedy zhorší)</t>
    </r>
  </si>
  <si>
    <t>Převzato od jiných dodavatelů BA a NM (zvýší vykazovanou energii)
(dodavatel má málo OZE, neplní podíl OZE. Jiný dodavatel mu část OZE poskytne)</t>
  </si>
  <si>
    <t>splnění snížení emisí</t>
  </si>
  <si>
    <t>Kvůli překročení limitu neuplatněno pro plnění OZE</t>
  </si>
  <si>
    <t>Technický kukuřičný olej z výpalků</t>
  </si>
  <si>
    <t>Zbytky/odpady a zbytkové vody z rafinace rostlinných olejů</t>
  </si>
  <si>
    <t>Zbytky/odpady z výroby lihu</t>
  </si>
  <si>
    <t>Zbytky/odpady ze zpracování brambor</t>
  </si>
  <si>
    <t>Zbytky/odpady ze zpracování cukrové řepy</t>
  </si>
  <si>
    <t>Zbytky/odpady z pekařské výroby</t>
  </si>
  <si>
    <t>Zbytky(odpady z výroby piva</t>
  </si>
  <si>
    <t>Zbytky/odpady ze zpracování obilí, ovoce a zeleniny</t>
  </si>
  <si>
    <t>Zbytky/odpady ze zpracování živočišných produktů</t>
  </si>
  <si>
    <t>Motorová nafta z plastů</t>
  </si>
  <si>
    <t>Motorový benzín z plastů</t>
  </si>
  <si>
    <t>energie v BA a NM (MJ)</t>
  </si>
  <si>
    <t>OZE dle surovin (MJ)</t>
  </si>
  <si>
    <t>Z toho použitý kuch. olej či kaf. tuk</t>
  </si>
  <si>
    <t xml:space="preserve">Z toho potravinářská </t>
  </si>
  <si>
    <r>
      <t>kg CO</t>
    </r>
    <r>
      <rPr>
        <vertAlign val="subscript"/>
        <sz val="12"/>
        <color theme="1"/>
        <rFont val="Calibri"/>
        <family val="2"/>
        <charset val="238"/>
        <scheme val="minor"/>
      </rPr>
      <t>2</t>
    </r>
  </si>
  <si>
    <t>MJ, podíl je:</t>
  </si>
  <si>
    <t xml:space="preserve">Množství biopaliv vyrobených z potravinářských surovin </t>
  </si>
  <si>
    <t>Produkce emisí skleníkových plynů zohledňující limity</t>
  </si>
  <si>
    <t>Dodané množství energie zohledňující limity</t>
  </si>
  <si>
    <t>Množství energie (MJ) a emisí (kg) z OZE v obnovitelných palivech podle vstupní suroviny</t>
  </si>
  <si>
    <t>Množství emisí (kg) v obnovitelných palivech podle vstupní suroviny</t>
  </si>
  <si>
    <t>Bilance emisí s jinými dodavateli BA a NM (+ znamená, že emise předal)</t>
  </si>
  <si>
    <t>Kvůli překročení limitů pro biopaliva zpoužitého kuch. oleje či kaf. tuků a potravinářských biopaliv nezohledněno do snížení emisí</t>
  </si>
  <si>
    <t>Kvůli překročení limitů pro biopaliva z použitého kuch. oleje či kaf. tuků a potravinářských biopaliv nezohledněno do dodané energie</t>
  </si>
  <si>
    <r>
      <t>Množství biopaliv vyrobených z použitého kuch. oleje či kaf. tuků</t>
    </r>
    <r>
      <rPr>
        <sz val="12"/>
        <color theme="1"/>
        <rFont val="Calibri"/>
        <family val="2"/>
        <charset val="238"/>
      </rPr>
      <t xml:space="preserve"> </t>
    </r>
  </si>
  <si>
    <t>kg, tedy:</t>
  </si>
  <si>
    <t xml:space="preserve">Povinnost zajištění minimálního podílu pokročilých biopaliv a minimálního podílu obnovitelných zdrojů energie podle § 19f odst. 1 a § 19g odst. 1 zákona o ochraně ovzduší </t>
  </si>
  <si>
    <t>Tento list je určen pro reporting elektřiny dodané z dobíjecích stanic pro elektromobily dodavatelem motorového benzinu nebo motorové nafty a dodané v rámci sdružení s ostatními dodavateli PHM</t>
  </si>
  <si>
    <t>Elektřina dodaná dodavatelem motorového benzinu nebo motorové nafty</t>
  </si>
  <si>
    <t>energie (MJ)</t>
  </si>
  <si>
    <t>Hydrogenačně upravený rostlinný olej</t>
  </si>
  <si>
    <t>výsledek vstupuje na list bilance a souhrn ke konečnému výpočtu</t>
  </si>
  <si>
    <r>
      <t xml:space="preserve">emise (kg)
</t>
    </r>
    <r>
      <rPr>
        <i/>
        <sz val="12"/>
        <color theme="1"/>
        <rFont val="Calibri"/>
        <family val="2"/>
        <charset val="238"/>
        <scheme val="minor"/>
      </rPr>
      <t>(úspora, tedy minus)</t>
    </r>
  </si>
  <si>
    <r>
      <rPr>
        <b/>
        <sz val="12"/>
        <color rgb="FF000000"/>
        <rFont val="Calibri"/>
        <family val="2"/>
        <charset val="238"/>
        <scheme val="minor"/>
      </rPr>
      <t>List "Souhrn"</t>
    </r>
    <r>
      <rPr>
        <sz val="12"/>
        <color rgb="FF000000"/>
        <rFont val="Calibri"/>
        <family val="2"/>
        <charset val="238"/>
        <scheme val="minor"/>
      </rPr>
      <t xml:space="preserve"> obsahuje identifikační údaje dodavatele motorového benzinu nebo motorové nafty, rok, respektive kvartál, za který se zpráva podává a dále informaci o tom, zda se dodavatel motorového benzinu nebo motorové nafty pro splnění povinného snížení emisí skleníkových plynů, respektive minimálního podílu pokročilých biopaliv a minimálního podílu energie z obnovitelného zdroje sdružil s jinou osobou. Tento list dále osahuje nejdůležitější údaje obsažené ve zprávě o emisích. Tyto údaje se automaticky spočítají na základě údajů vyplněných na dalších listech.</t>
    </r>
  </si>
  <si>
    <r>
      <rPr>
        <b/>
        <sz val="12"/>
        <color rgb="FF000000"/>
        <rFont val="Calibri"/>
        <family val="2"/>
        <charset val="238"/>
        <scheme val="minor"/>
      </rPr>
      <t>List "Elektřina"</t>
    </r>
    <r>
      <rPr>
        <sz val="12"/>
        <color rgb="FF000000"/>
        <rFont val="Calibri"/>
        <family val="2"/>
        <charset val="238"/>
        <scheme val="minor"/>
      </rPr>
      <t xml:space="preserve"> je určen pro reporting elektřiny dodané z dobíjecí stanice provozované dodavatelem motorového benzinu nebo motorové nafty, respektive osobou se kterou se sdružil. Na listu je možné vybrat dva způsoby zohlednění elektřiny. První způsob je dobíjení prostřednictvím elektřiny dodané z rozvodné sítě. Zde je nutné do buňky D11 vyplnit nejaktuálnější podíl elektřiny vyrobené z obnovitelného zdroje energie v ČR ponížený o povinnost provozovatele dobíjecí stanice podle zákona č. 165/2012 Sb., o podporovaných zdrojích energie. Údaj o podílu OZE v elektřině je k dispozici na (https://www.mpo.cz/cz/energetika/statistika/obnovitelne-zdroje-energie/). V případě obnovitelné elektřiny z vlastního zdroje se vyplňuje jen příslušná část tabulky a elektřina je považována za obnovitelnou ze 100 %. Dodavatel elektřiny vykazované množství elektřiny poníží o množství, které dodal pro účely splnění minimálního podílu elektřiny z obnovitelného zdroje (od roku 2023 odečte od dodaného množství 9 %, od roku 2025 11 % a od roku 2030 15 %).</t>
    </r>
  </si>
  <si>
    <r>
      <rPr>
        <b/>
        <sz val="12"/>
        <color rgb="FF000000"/>
        <rFont val="Calibri"/>
        <family val="2"/>
        <charset val="238"/>
        <scheme val="minor"/>
      </rPr>
      <t>List "Sdružení – ostatní dodavatelé"</t>
    </r>
    <r>
      <rPr>
        <sz val="12"/>
        <color rgb="FF000000"/>
        <rFont val="Calibri"/>
        <family val="2"/>
        <charset val="238"/>
        <scheme val="minor"/>
      </rPr>
      <t xml:space="preserve"> je určen pro reporting ostatních pohonných hmot (LPG, CNG/LNG, H2, čistých či vysokoprocentních biopaliv, biometanu atd.) poskytnutých dodavateli pohonných hmot jiných než motorový benzin a motorová nafta v rámci společnosti (sdružení) dle § 20a odst. 1 zákona o ochraně ovzduší, respektive v rámci sdružení dle § 19f odst. 7 či § 19h odst. 1 téhož zákona.  Množství paliv a jim náležící emise se automaticky převádí na list „Bilance“. V případě vysokoprocentních biopaliv se palivo dělí na „fosilní“ část a část „biopaliva".  Ve sloupci F a G se výběrem určuje, do jakého cíle (snížení emisí či podílu pokročilých biopaliv, respektive podílu OZE) se palivo zohledňuje. Lze tak smluvně zohlednit např. LPG pouze do emisního cíle nikoli i do cíle podílu pokročilých biopaliv.</t>
    </r>
  </si>
  <si>
    <t>Bionafta z použitého kuchyňského oleje a kafilerních tuků</t>
  </si>
  <si>
    <t>BioLPG z použitého kuchyňského oleje a kafilerních tuků</t>
  </si>
  <si>
    <t>Biometan</t>
  </si>
  <si>
    <t xml:space="preserve">Biometan z biologicky rozložitelného komunálního odpadu </t>
  </si>
  <si>
    <t xml:space="preserve">Biometan z kukuřice </t>
  </si>
  <si>
    <t xml:space="preserve">Biometan z vlhké mrvy </t>
  </si>
  <si>
    <t xml:space="preserve">energie z OZE (MJ) </t>
  </si>
  <si>
    <t>Sdružení za účelem plnění podílu pokročilých biopaliv</t>
  </si>
  <si>
    <t>Množství motorového benzinu a motorové nafty včetně biopaliv (MJ)</t>
  </si>
  <si>
    <t>Množství dodaného motorového benzinu, motorové nafty a pokročilých biopaliv za sdružení (MJ)</t>
  </si>
  <si>
    <t>Sdružení za účelem plnění podílu OZE</t>
  </si>
  <si>
    <t>Množství dodané energie za sdružení (MJ)</t>
  </si>
  <si>
    <t>Elektřina dodaná v rámci sdružení s ostatnínmi dodavateli (dodavatelem elektřiny)</t>
  </si>
  <si>
    <t>Převod OZE z předchozího roku</t>
  </si>
  <si>
    <t>Převod pokročilých biopaliv z předchozího roku</t>
  </si>
  <si>
    <t xml:space="preserve">Tento list je určen pro reporting snížení emisí a podílu OZE, poskytnutých/převzatých jinými dodavateli motorového benzinu nebo motorové nafty </t>
  </si>
  <si>
    <t>nezařazeno + elektřina</t>
  </si>
  <si>
    <r>
      <rPr>
        <b/>
        <sz val="12"/>
        <color rgb="FF000000"/>
        <rFont val="Calibri"/>
        <family val="2"/>
        <charset val="238"/>
        <scheme val="minor"/>
      </rPr>
      <t>List "Fosilní PHM"</t>
    </r>
    <r>
      <rPr>
        <sz val="12"/>
        <color rgb="FF000000"/>
        <rFont val="Calibri"/>
        <family val="2"/>
        <charset val="238"/>
        <scheme val="minor"/>
      </rPr>
      <t xml:space="preserve"> je určen pro reporting všech druhů fosilních pohonných hmot dodaných dodavatelem motorového benzinu nebo motorové nafty. Množství dodaného motorového benzinu a motorové nafty se udává v litrech, množství ostatních pohonných hmot v kilogramech, přičemž množství kilogramů CNG, se vypočte jako množství CNG v kWh výhřevnosti vynásobené koeficientem 0,08. </t>
    </r>
  </si>
  <si>
    <r>
      <t xml:space="preserve">List "Obnovitelné PHM" </t>
    </r>
    <r>
      <rPr>
        <sz val="12"/>
        <color rgb="FF000000"/>
        <rFont val="Calibri"/>
        <family val="2"/>
        <charset val="238"/>
        <scheme val="minor"/>
      </rPr>
      <t xml:space="preserve">obsahuje údaje o přimíchaných nebo dodaných biopalivech, biometanu, obnovitelných palivech nebiologického původu a recyklovaných palivech dodaných dodavatelem motorového benzinu nebo motorové nafty. Množství biopaliv se udává v litrech, množství ostatních pohonných hmot v kilogramech, přičemž množství kilogramů biometanu se vypočte jako množství biometanu v kWh uvedené v Prohlášení o shodě s kritérii udržitelnosti vynásobené koeficientem 0,072. Tento koeficient se poprvé použije pro zprávu o emisích podávanou za rok 2023. </t>
    </r>
  </si>
  <si>
    <r>
      <t xml:space="preserve">Zprávu o emisích </t>
    </r>
    <r>
      <rPr>
        <b/>
        <sz val="12"/>
        <color rgb="FFFF0000"/>
        <rFont val="Calibri"/>
        <family val="2"/>
        <charset val="238"/>
        <scheme val="minor"/>
      </rPr>
      <t>za daný kalendární rok</t>
    </r>
    <r>
      <rPr>
        <sz val="12"/>
        <color rgb="FFFF0000"/>
        <rFont val="Calibri"/>
        <family val="2"/>
        <charset val="238"/>
        <scheme val="minor"/>
      </rPr>
      <t xml:space="preserve"> spolu s jejím ověřením je nutno zaslat celním úřadům a Ministerstvu životního prostředí elektronicky </t>
    </r>
    <r>
      <rPr>
        <b/>
        <sz val="12"/>
        <color rgb="FFFF0000"/>
        <rFont val="Calibri"/>
        <family val="2"/>
        <charset val="238"/>
        <scheme val="minor"/>
      </rPr>
      <t>do 30. června následujícího kalendářního roku.</t>
    </r>
    <r>
      <rPr>
        <sz val="12"/>
        <color rgb="FFFF0000"/>
        <rFont val="Calibri"/>
        <family val="2"/>
        <charset val="238"/>
        <scheme val="minor"/>
      </rPr>
      <t xml:space="preserve"> Zpráva se zasílá datovou schránkou ve formátu Microsoft Excel s tím, že list „Souhrn“ je navíc uložen ve formátu pdf, respektive vytištěn a následně podepsán autorizovanou osobou. </t>
    </r>
  </si>
  <si>
    <r>
      <t>Tento list je určen pouze pro propočet snížení emisí a podílu energie z OZE od dodavatelů ostatních paliv (LPG, CNG/BioCNG, biopaliva, H</t>
    </r>
    <r>
      <rPr>
        <b/>
        <vertAlign val="subscript"/>
        <sz val="12"/>
        <rFont val="Calibri"/>
        <family val="2"/>
        <charset val="238"/>
        <scheme val="minor"/>
      </rPr>
      <t xml:space="preserve">2, </t>
    </r>
    <r>
      <rPr>
        <b/>
        <sz val="12"/>
        <rFont val="Calibri"/>
        <family val="2"/>
        <scheme val="minor"/>
      </rPr>
      <t xml:space="preserve">elektřina, atd.) </t>
    </r>
  </si>
  <si>
    <t>Motorový benzín a motorová nafta</t>
  </si>
  <si>
    <t>Obnovitelné PHM</t>
  </si>
  <si>
    <t>Motorový benzín a motorová nafta dodaná v rámci obměny státních hmotných rezerv</t>
  </si>
  <si>
    <t xml:space="preserve">Kvůli překročení limitů pro biopaliva z použitého kuch. oleje či kaf. tuků a potravinářských biopaliv nezohledněno do snížení emisí </t>
  </si>
  <si>
    <t>Ostatní dodavatelé</t>
  </si>
  <si>
    <t>Sdružení BA+NM</t>
  </si>
  <si>
    <t>Bioethanol z ječmene</t>
  </si>
  <si>
    <t>Bionafta z destilátu z mastných kyselin z palmového oleje (PFAD)</t>
  </si>
  <si>
    <t>Bionafta z volných mastných kyselin (FFA)</t>
  </si>
  <si>
    <t>Biometan z jiných vstupních surovin</t>
  </si>
  <si>
    <t xml:space="preserve">Čistý rostlinný olej ze slunečnice </t>
  </si>
  <si>
    <t xml:space="preserve">Čistý rostlinný olej ze sójových bobů </t>
  </si>
  <si>
    <t xml:space="preserve">Dimethylether (DME) z cíleně pěstovaných energetických dřevin </t>
  </si>
  <si>
    <t xml:space="preserve">Dimethylether (DME) vyrobený zplyňováním černého louhu </t>
  </si>
  <si>
    <t>Hydrogenačně upravený rostlinný olej z destilátu z mastných kyselin z palmového oleje (PFAD)</t>
  </si>
  <si>
    <t>Hydrogenačně upravený rostlinný olej z odpadních surovin</t>
  </si>
  <si>
    <t>Biometanol z odpadního dřeva vyrobený v samostatném zařízení</t>
  </si>
  <si>
    <t>Biometanol z cíleně pěstovaných energetických dřevin vyrobený v samostatném zařízení</t>
  </si>
  <si>
    <t xml:space="preserve">Biometanol vyrobený zplyňováním černého louhu integrovaným s výrobou celulózy </t>
  </si>
  <si>
    <t>Benzin vyrobený Fischer-Tropschovou syntézou z odpadního dřeva</t>
  </si>
  <si>
    <t xml:space="preserve">Motorová nafta vyrobená Fischer-Tropschovou syntézou zplyňováním černého louhu </t>
  </si>
  <si>
    <t xml:space="preserve">Benzin vyrobený Fischer-Tropschovou syntézou zplyňováním černého louhu </t>
  </si>
  <si>
    <r>
      <rPr>
        <b/>
        <sz val="12"/>
        <color rgb="FF000000"/>
        <rFont val="Calibri"/>
        <family val="2"/>
        <charset val="238"/>
        <scheme val="minor"/>
      </rPr>
      <t xml:space="preserve">List "Bilance" </t>
    </r>
    <r>
      <rPr>
        <sz val="12"/>
        <color rgb="FF000000"/>
        <rFont val="Calibri"/>
        <family val="2"/>
        <charset val="238"/>
        <scheme val="minor"/>
      </rPr>
      <t xml:space="preserve">obsahuje souhrnné údaje z jednotlivých listů, které jsou potřebné pro výpočet snížení emisí skleníkových plynů, respektive minimálního podílu pokročilých biopaliv a minimálního podílu energie z obnovitelného zdroje. List zároveň slouží pro převod množství pokročilých biopaliv a převod množství OZE z předchozího kalendářního roku. Zde je nutné provést kontrolu, zda není překročen zákonný limit 0,2 % podílu z celkové dodané energie.                                                              Maximálně možné převáděné množství pokročilých biopaliv do následujícího roku je uvedeno v buňce „H57“ na listu „Souhrn“, musí být však zároveň splněna podmínka, že toto množství nesmí být vyšší než 0,2 % z dodané energie. O tomto převodu informuje dodatel motorového benzinu nebo motorové nafty místně příslušný celní úřad. V následujícím roce uvede toto nadměrné množství pokročilých biopaliv do buňky „E23“. 
Maximálně možné převáděné množství energie z obnovitelného zdroje do následujícího roku je uvedeno v buňce „H63“ na listu „Souhrn“, musí být však zároveň splněna podmínka, že toto množství nesmí být vyšší než 0,2 % z dodané energie. O tomto převodu informuje dodatel motorového benzinu nebo motorové nafty místně příslušný celní úřad. V následujícím roce uvede toto nadměrné množství energie z obnovitelného zdroje do buňky „D25“. List dále slouží k zadávání údajů o množství pohonných hmot dodaných v rámci pravidelné obměny státních hmotných rezerv. </t>
    </r>
  </si>
  <si>
    <t>Tento list je určen pro reporting množství obnovitelných paliv vyrobených z potravinářské biomasy a emisí z nepřímé změny ve využívání půdy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</si>
</sst>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0.0"/>
    <numFmt numFmtId="167" formatCode="#,##0_ ;[Red]\-#,##0\ "/>
    <numFmt numFmtId="168" formatCode="#,##0\ &quot;Kč&quot;"/>
    <numFmt numFmtId="169" formatCode="0_ ;[Red]\-0\ "/>
    <numFmt numFmtId="170" formatCode="0.000000"/>
  </numFmts>
  <fonts count="83" x14ac:knownFonts="1">
    <font>
      <sz val="12"/>
      <color theme="1"/>
      <name val="Calibri"/>
      <family val="2"/>
      <charset val="238"/>
    </font>
    <font>
      <sz val="11"/>
      <color theme="1"/>
      <name val="Calibri"/>
      <family val="2"/>
      <charset val="238"/>
      <scheme val="minor"/>
    </font>
    <font>
      <sz val="11"/>
      <color theme="1"/>
      <name val="Calibri"/>
      <family val="2"/>
      <charset val="238"/>
      <scheme val="minor"/>
    </font>
    <font>
      <sz val="12"/>
      <color theme="1"/>
      <name val="Calibri"/>
      <family val="2"/>
      <charset val="238"/>
    </font>
    <font>
      <b/>
      <sz val="11"/>
      <color theme="3"/>
      <name val="Calibri"/>
      <family val="2"/>
      <charset val="238"/>
    </font>
    <font>
      <b/>
      <sz val="12"/>
      <color theme="1"/>
      <name val="Calibri"/>
      <family val="2"/>
      <charset val="238"/>
    </font>
    <font>
      <sz val="10"/>
      <color theme="1"/>
      <name val="Calibri"/>
      <family val="2"/>
      <scheme val="minor"/>
    </font>
    <font>
      <sz val="10"/>
      <color rgb="FFFF0000"/>
      <name val="Calibri"/>
      <family val="2"/>
      <scheme val="minor"/>
    </font>
    <font>
      <sz val="10"/>
      <color rgb="FF0000FF"/>
      <name val="Calibri"/>
      <family val="2"/>
      <scheme val="minor"/>
    </font>
    <font>
      <b/>
      <sz val="10"/>
      <color theme="1"/>
      <name val="Calibri"/>
      <family val="2"/>
      <scheme val="minor"/>
    </font>
    <font>
      <sz val="10"/>
      <color theme="1"/>
      <name val="Calibri"/>
      <family val="2"/>
    </font>
    <font>
      <sz val="10"/>
      <name val="Calibri"/>
      <family val="2"/>
      <scheme val="minor"/>
    </font>
    <font>
      <sz val="10"/>
      <color theme="1"/>
      <name val="Calibri"/>
      <family val="2"/>
      <charset val="238"/>
    </font>
    <font>
      <sz val="10"/>
      <color theme="1"/>
      <name val="Calibri"/>
      <family val="2"/>
      <charset val="238"/>
      <scheme val="minor"/>
    </font>
    <font>
      <sz val="10"/>
      <name val="Calibri"/>
      <family val="2"/>
      <charset val="238"/>
      <scheme val="minor"/>
    </font>
    <font>
      <vertAlign val="subscript"/>
      <sz val="10"/>
      <name val="Calibri"/>
      <family val="2"/>
      <charset val="238"/>
      <scheme val="minor"/>
    </font>
    <font>
      <i/>
      <sz val="12"/>
      <name val="Calibri"/>
      <family val="2"/>
      <charset val="238"/>
      <scheme val="minor"/>
    </font>
    <font>
      <b/>
      <sz val="11"/>
      <color theme="3"/>
      <name val="Calibri"/>
      <family val="2"/>
      <scheme val="minor"/>
    </font>
    <font>
      <sz val="10"/>
      <color rgb="FF0000FF"/>
      <name val="Calibri"/>
      <family val="2"/>
      <charset val="238"/>
      <scheme val="minor"/>
    </font>
    <font>
      <sz val="12"/>
      <name val="Calibri"/>
      <family val="2"/>
      <charset val="238"/>
      <scheme val="minor"/>
    </font>
    <font>
      <vertAlign val="subscript"/>
      <sz val="10"/>
      <color theme="1"/>
      <name val="Calibri"/>
      <family val="2"/>
      <charset val="238"/>
    </font>
    <font>
      <i/>
      <sz val="10"/>
      <color rgb="FFC6FBB7"/>
      <name val="Calibri"/>
      <family val="2"/>
      <charset val="238"/>
      <scheme val="minor"/>
    </font>
    <font>
      <sz val="10"/>
      <color rgb="FF0000FF"/>
      <name val="Calibri"/>
      <family val="2"/>
      <charset val="238"/>
    </font>
    <font>
      <b/>
      <sz val="10"/>
      <color theme="1"/>
      <name val="Calibri"/>
      <family val="2"/>
      <charset val="238"/>
    </font>
    <font>
      <i/>
      <sz val="10"/>
      <name val="Calibri"/>
      <family val="2"/>
      <charset val="238"/>
      <scheme val="minor"/>
    </font>
    <font>
      <b/>
      <sz val="12"/>
      <color theme="1"/>
      <name val="Calibri"/>
      <family val="2"/>
      <scheme val="minor"/>
    </font>
    <font>
      <b/>
      <vertAlign val="subscript"/>
      <sz val="12"/>
      <name val="Calibri"/>
      <family val="2"/>
      <charset val="238"/>
      <scheme val="minor"/>
    </font>
    <font>
      <b/>
      <sz val="12"/>
      <color theme="1"/>
      <name val="Calibri"/>
      <family val="2"/>
      <charset val="238"/>
      <scheme val="minor"/>
    </font>
    <font>
      <sz val="12"/>
      <color theme="1"/>
      <name val="Calibri"/>
      <family val="2"/>
      <scheme val="minor"/>
    </font>
    <font>
      <b/>
      <sz val="12"/>
      <name val="Calibri"/>
      <family val="2"/>
      <scheme val="minor"/>
    </font>
    <font>
      <sz val="12"/>
      <name val="Calibri"/>
      <family val="2"/>
      <scheme val="minor"/>
    </font>
    <font>
      <sz val="12"/>
      <color rgb="FF0000FF"/>
      <name val="Calibri"/>
      <family val="2"/>
      <scheme val="minor"/>
    </font>
    <font>
      <sz val="12"/>
      <color theme="1"/>
      <name val="Calibri"/>
      <family val="2"/>
      <charset val="238"/>
      <scheme val="minor"/>
    </font>
    <font>
      <b/>
      <sz val="11"/>
      <color theme="1"/>
      <name val="Calibri"/>
      <family val="2"/>
      <scheme val="minor"/>
    </font>
    <font>
      <b/>
      <sz val="11"/>
      <color theme="1"/>
      <name val="Calibri"/>
      <family val="2"/>
      <charset val="238"/>
      <scheme val="minor"/>
    </font>
    <font>
      <sz val="11"/>
      <color theme="1"/>
      <name val="Calibri"/>
      <family val="2"/>
      <charset val="238"/>
      <scheme val="minor"/>
    </font>
    <font>
      <sz val="11"/>
      <color rgb="FF0000FF"/>
      <name val="Calibri"/>
      <family val="2"/>
      <scheme val="minor"/>
    </font>
    <font>
      <sz val="11"/>
      <color rgb="FFC6FBB7"/>
      <name val="Calibri"/>
      <family val="2"/>
      <charset val="238"/>
      <scheme val="minor"/>
    </font>
    <font>
      <i/>
      <sz val="12"/>
      <color rgb="FFFF0000"/>
      <name val="Calibri"/>
      <family val="2"/>
      <charset val="238"/>
      <scheme val="minor"/>
    </font>
    <font>
      <b/>
      <sz val="10"/>
      <name val="Calibri"/>
      <family val="2"/>
      <scheme val="minor"/>
    </font>
    <font>
      <b/>
      <sz val="10"/>
      <color theme="1"/>
      <name val="Calibri"/>
      <family val="2"/>
      <charset val="238"/>
      <scheme val="minor"/>
    </font>
    <font>
      <vertAlign val="subscript"/>
      <sz val="12"/>
      <name val="Calibri"/>
      <family val="2"/>
      <charset val="238"/>
      <scheme val="minor"/>
    </font>
    <font>
      <b/>
      <sz val="12"/>
      <name val="Calibri"/>
      <family val="2"/>
      <charset val="238"/>
      <scheme val="minor"/>
    </font>
    <font>
      <i/>
      <sz val="11"/>
      <color theme="1"/>
      <name val="Calibri"/>
      <family val="2"/>
      <charset val="238"/>
      <scheme val="minor"/>
    </font>
    <font>
      <sz val="12"/>
      <color rgb="FFFF0000"/>
      <name val="Calibri"/>
      <family val="2"/>
      <scheme val="minor"/>
    </font>
    <font>
      <sz val="11"/>
      <name val="Calibri"/>
      <family val="2"/>
      <scheme val="minor"/>
    </font>
    <font>
      <sz val="12"/>
      <color rgb="FFC6FBB7"/>
      <name val="Calibri"/>
      <family val="2"/>
      <charset val="238"/>
      <scheme val="minor"/>
    </font>
    <font>
      <sz val="11"/>
      <color rgb="FF0000FF"/>
      <name val="Calibri"/>
      <family val="2"/>
      <charset val="238"/>
      <scheme val="minor"/>
    </font>
    <font>
      <sz val="12"/>
      <color rgb="FF0000FF"/>
      <name val="Calibri"/>
      <family val="2"/>
      <charset val="238"/>
      <scheme val="minor"/>
    </font>
    <font>
      <b/>
      <i/>
      <sz val="11"/>
      <color theme="1"/>
      <name val="Calibri"/>
      <family val="2"/>
      <scheme val="minor"/>
    </font>
    <font>
      <b/>
      <sz val="12"/>
      <color rgb="FFFF0000"/>
      <name val="Calibri"/>
      <family val="2"/>
      <charset val="238"/>
      <scheme val="minor"/>
    </font>
    <font>
      <vertAlign val="subscript"/>
      <sz val="12"/>
      <color theme="1"/>
      <name val="Calibri"/>
      <family val="2"/>
      <charset val="238"/>
      <scheme val="minor"/>
    </font>
    <font>
      <b/>
      <sz val="12"/>
      <color rgb="FF0000FF"/>
      <name val="Calibri"/>
      <family val="2"/>
      <charset val="238"/>
      <scheme val="minor"/>
    </font>
    <font>
      <sz val="12"/>
      <color rgb="FF007A00"/>
      <name val="Calibri"/>
      <family val="2"/>
      <charset val="238"/>
      <scheme val="minor"/>
    </font>
    <font>
      <b/>
      <sz val="11"/>
      <color rgb="FFFF0000"/>
      <name val="Calibri"/>
      <family val="2"/>
      <charset val="238"/>
      <scheme val="minor"/>
    </font>
    <font>
      <sz val="12"/>
      <color rgb="FF000000"/>
      <name val="Calibri"/>
      <family val="2"/>
      <charset val="238"/>
      <scheme val="minor"/>
    </font>
    <font>
      <b/>
      <sz val="12"/>
      <color rgb="FF000000"/>
      <name val="Calibri"/>
      <family val="2"/>
      <charset val="238"/>
      <scheme val="minor"/>
    </font>
    <font>
      <sz val="11"/>
      <color rgb="FFFF0000"/>
      <name val="Calibri"/>
      <family val="2"/>
      <charset val="238"/>
      <scheme val="minor"/>
    </font>
    <font>
      <b/>
      <sz val="9"/>
      <color theme="1"/>
      <name val="Calibri"/>
      <family val="2"/>
      <charset val="238"/>
      <scheme val="minor"/>
    </font>
    <font>
      <sz val="9"/>
      <color theme="1"/>
      <name val="Calibri"/>
      <family val="2"/>
      <charset val="238"/>
      <scheme val="minor"/>
    </font>
    <font>
      <vertAlign val="subscript"/>
      <sz val="9"/>
      <color theme="1"/>
      <name val="Calibri"/>
      <family val="2"/>
      <charset val="238"/>
      <scheme val="minor"/>
    </font>
    <font>
      <b/>
      <sz val="11"/>
      <color rgb="FF0000FF"/>
      <name val="Calibri"/>
      <family val="2"/>
      <charset val="238"/>
      <scheme val="minor"/>
    </font>
    <font>
      <vertAlign val="subscript"/>
      <sz val="11"/>
      <name val="Calibri"/>
      <family val="2"/>
      <charset val="238"/>
      <scheme val="minor"/>
    </font>
    <font>
      <i/>
      <sz val="11"/>
      <name val="Calibri"/>
      <family val="2"/>
      <charset val="238"/>
      <scheme val="minor"/>
    </font>
    <font>
      <i/>
      <sz val="12"/>
      <color theme="1"/>
      <name val="Calibri"/>
      <family val="2"/>
      <charset val="238"/>
      <scheme val="minor"/>
    </font>
    <font>
      <b/>
      <sz val="12"/>
      <color theme="3" tint="0.39997558519241921"/>
      <name val="Calibri"/>
      <family val="2"/>
      <charset val="238"/>
      <scheme val="minor"/>
    </font>
    <font>
      <sz val="12"/>
      <color theme="3" tint="0.39997558519241921"/>
      <name val="Calibri"/>
      <family val="2"/>
      <charset val="238"/>
      <scheme val="minor"/>
    </font>
    <font>
      <b/>
      <sz val="16"/>
      <color theme="1"/>
      <name val="Calibri"/>
      <family val="2"/>
      <scheme val="minor"/>
    </font>
    <font>
      <sz val="12"/>
      <color theme="1"/>
      <name val="Calibri"/>
      <family val="2"/>
    </font>
    <font>
      <i/>
      <sz val="12"/>
      <color theme="1"/>
      <name val="Calibri"/>
      <family val="2"/>
      <charset val="238"/>
    </font>
    <font>
      <b/>
      <i/>
      <sz val="12"/>
      <color theme="1"/>
      <name val="Calibri"/>
      <family val="2"/>
      <charset val="238"/>
    </font>
    <font>
      <sz val="12"/>
      <color rgb="FF0000FF"/>
      <name val="Calibri"/>
      <family val="2"/>
      <charset val="238"/>
    </font>
    <font>
      <sz val="12"/>
      <name val="Calibri"/>
      <family val="2"/>
      <charset val="238"/>
    </font>
    <font>
      <i/>
      <sz val="10"/>
      <color theme="1"/>
      <name val="Calibri"/>
      <family val="2"/>
      <scheme val="minor"/>
    </font>
    <font>
      <b/>
      <sz val="10"/>
      <color rgb="FFFF0000"/>
      <name val="Calibri"/>
      <family val="2"/>
      <charset val="238"/>
    </font>
    <font>
      <sz val="12"/>
      <color theme="0" tint="-0.34998626667073579"/>
      <name val="Calibri"/>
      <family val="2"/>
      <charset val="238"/>
    </font>
    <font>
      <sz val="12"/>
      <color rgb="FFFF0000"/>
      <name val="Calibri"/>
      <family val="2"/>
      <charset val="238"/>
    </font>
    <font>
      <sz val="10"/>
      <name val="Calibri"/>
      <family val="2"/>
      <charset val="238"/>
    </font>
    <font>
      <b/>
      <sz val="12"/>
      <name val="Calibri"/>
      <family val="2"/>
      <charset val="238"/>
    </font>
    <font>
      <i/>
      <sz val="10"/>
      <color theme="1"/>
      <name val="Calibri"/>
      <family val="2"/>
      <charset val="238"/>
    </font>
    <font>
      <sz val="12"/>
      <color rgb="FFFF0000"/>
      <name val="Calibri"/>
      <family val="2"/>
      <charset val="238"/>
      <scheme val="minor"/>
    </font>
    <font>
      <sz val="9"/>
      <color indexed="81"/>
      <name val="Tahoma"/>
      <family val="2"/>
      <charset val="238"/>
    </font>
    <font>
      <b/>
      <sz val="9"/>
      <color indexed="81"/>
      <name val="Tahoma"/>
      <family val="2"/>
      <charset val="238"/>
    </font>
  </fonts>
  <fills count="9">
    <fill>
      <patternFill patternType="none"/>
    </fill>
    <fill>
      <patternFill patternType="gray125"/>
    </fill>
    <fill>
      <patternFill patternType="solid">
        <fgColor rgb="FFFFFF00"/>
        <bgColor indexed="64"/>
      </patternFill>
    </fill>
    <fill>
      <patternFill patternType="solid">
        <fgColor rgb="FFC6FBB7"/>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206">
    <border>
      <left/>
      <right/>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auto="1"/>
      </right>
      <top/>
      <bottom style="hair">
        <color auto="1"/>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hair">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thin">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style="hair">
        <color indexed="64"/>
      </right>
      <top style="hair">
        <color indexed="64"/>
      </top>
      <bottom style="medium">
        <color indexed="64"/>
      </bottom>
      <diagonal/>
    </border>
    <border>
      <left/>
      <right style="medium">
        <color indexed="64"/>
      </right>
      <top/>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bottom/>
      <diagonal/>
    </border>
    <border>
      <left style="medium">
        <color indexed="64"/>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diagonal/>
    </border>
    <border>
      <left/>
      <right/>
      <top style="thin">
        <color indexed="64"/>
      </top>
      <bottom/>
      <diagonal/>
    </border>
    <border>
      <left style="medium">
        <color indexed="64"/>
      </left>
      <right/>
      <top style="hair">
        <color indexed="64"/>
      </top>
      <bottom style="hair">
        <color indexed="64"/>
      </bottom>
      <diagonal/>
    </border>
    <border>
      <left/>
      <right style="medium">
        <color indexed="64"/>
      </right>
      <top style="thin">
        <color indexed="64"/>
      </top>
      <bottom style="thin">
        <color indexed="64"/>
      </bottom>
      <diagonal/>
    </border>
    <border>
      <left style="medium">
        <color indexed="64"/>
      </left>
      <right/>
      <top style="hair">
        <color indexed="64"/>
      </top>
      <bottom style="thin">
        <color indexed="64"/>
      </bottom>
      <diagonal/>
    </border>
    <border>
      <left style="hair">
        <color indexed="64"/>
      </left>
      <right style="thin">
        <color indexed="64"/>
      </right>
      <top style="hair">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medium">
        <color indexed="64"/>
      </left>
      <right/>
      <top/>
      <bottom style="thin">
        <color indexed="64"/>
      </bottom>
      <diagonal/>
    </border>
    <border>
      <left style="medium">
        <color indexed="64"/>
      </left>
      <right/>
      <top/>
      <bottom style="hair">
        <color indexed="64"/>
      </bottom>
      <diagonal/>
    </border>
    <border>
      <left style="hair">
        <color indexed="64"/>
      </left>
      <right style="medium">
        <color indexed="64"/>
      </right>
      <top style="thin">
        <color indexed="64"/>
      </top>
      <bottom/>
      <diagonal/>
    </border>
    <border>
      <left style="thin">
        <color indexed="64"/>
      </left>
      <right/>
      <top style="hair">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style="hair">
        <color indexed="64"/>
      </left>
      <right/>
      <top style="thin">
        <color indexed="64"/>
      </top>
      <bottom/>
      <diagonal/>
    </border>
    <border>
      <left style="hair">
        <color indexed="64"/>
      </left>
      <right style="thin">
        <color indexed="64"/>
      </right>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style="hair">
        <color indexed="64"/>
      </right>
      <top style="thin">
        <color indexed="64"/>
      </top>
      <bottom/>
      <diagonal/>
    </border>
    <border>
      <left style="hair">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thin">
        <color indexed="64"/>
      </left>
      <right style="hair">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hair">
        <color indexed="64"/>
      </right>
      <top style="hair">
        <color indexed="64"/>
      </top>
      <bottom/>
      <diagonal/>
    </border>
    <border>
      <left/>
      <right style="thin">
        <color indexed="64"/>
      </right>
      <top style="hair">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hair">
        <color indexed="64"/>
      </top>
      <bottom/>
      <diagonal/>
    </border>
    <border>
      <left/>
      <right style="hair">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style="hair">
        <color indexed="64"/>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top style="hair">
        <color indexed="64"/>
      </top>
      <bottom/>
      <diagonal/>
    </border>
    <border>
      <left style="medium">
        <color indexed="64"/>
      </left>
      <right/>
      <top style="hair">
        <color indexed="64"/>
      </top>
      <bottom/>
      <diagonal/>
    </border>
    <border>
      <left style="hair">
        <color indexed="64"/>
      </left>
      <right style="hair">
        <color indexed="64"/>
      </right>
      <top/>
      <bottom/>
      <diagonal/>
    </border>
    <border>
      <left style="hair">
        <color indexed="64"/>
      </left>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thin">
        <color indexed="64"/>
      </top>
      <bottom style="thin">
        <color indexed="64"/>
      </bottom>
      <diagonal/>
    </border>
    <border>
      <left style="thin">
        <color indexed="64"/>
      </left>
      <right/>
      <top/>
      <bottom style="hair">
        <color indexed="64"/>
      </bottom>
      <diagonal/>
    </border>
    <border>
      <left style="thin">
        <color indexed="64"/>
      </left>
      <right style="hair">
        <color indexed="64"/>
      </right>
      <top style="thin">
        <color indexed="64"/>
      </top>
      <bottom style="medium">
        <color indexed="64"/>
      </bottom>
      <diagonal/>
    </border>
  </borders>
  <cellStyleXfs count="4">
    <xf numFmtId="0" fontId="0" fillId="0" borderId="0"/>
    <xf numFmtId="9" fontId="3" fillId="0" borderId="0" applyFont="0" applyFill="0" applyBorder="0" applyAlignment="0" applyProtection="0"/>
    <xf numFmtId="0" fontId="4" fillId="0" borderId="0" applyNumberFormat="0" applyFill="0" applyBorder="0" applyAlignment="0" applyProtection="0"/>
    <xf numFmtId="0" fontId="17" fillId="0" borderId="0" applyNumberFormat="0" applyFill="0" applyBorder="0" applyAlignment="0" applyProtection="0"/>
  </cellStyleXfs>
  <cellXfs count="972">
    <xf numFmtId="0" fontId="0" fillId="0" borderId="0" xfId="0"/>
    <xf numFmtId="0" fontId="6" fillId="0" borderId="0" xfId="0" applyFont="1" applyAlignment="1">
      <alignment vertical="center"/>
    </xf>
    <xf numFmtId="0" fontId="7" fillId="0" borderId="0" xfId="0" applyFont="1" applyAlignment="1">
      <alignment vertical="center"/>
    </xf>
    <xf numFmtId="0" fontId="6" fillId="0" borderId="1" xfId="0" applyFont="1" applyBorder="1" applyAlignment="1">
      <alignment vertical="center"/>
    </xf>
    <xf numFmtId="164" fontId="8" fillId="0" borderId="2" xfId="1" applyNumberFormat="1" applyFont="1" applyBorder="1" applyAlignment="1">
      <alignment vertical="center"/>
    </xf>
    <xf numFmtId="0" fontId="6" fillId="0" borderId="4" xfId="0" applyFont="1" applyBorder="1" applyAlignment="1">
      <alignment vertical="center"/>
    </xf>
    <xf numFmtId="0" fontId="8" fillId="0" borderId="5" xfId="0" applyFont="1" applyBorder="1" applyAlignment="1">
      <alignment vertical="center"/>
    </xf>
    <xf numFmtId="0" fontId="6" fillId="0" borderId="7" xfId="0" applyFont="1" applyBorder="1" applyAlignment="1">
      <alignment vertical="center"/>
    </xf>
    <xf numFmtId="0" fontId="8" fillId="0" borderId="8" xfId="0" applyFont="1" applyBorder="1" applyAlignment="1">
      <alignment vertical="center"/>
    </xf>
    <xf numFmtId="0" fontId="10" fillId="0" borderId="0" xfId="0" applyFont="1"/>
    <xf numFmtId="0" fontId="6" fillId="0" borderId="9" xfId="0" applyFont="1" applyBorder="1" applyAlignment="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6" fillId="0" borderId="9" xfId="0" applyFont="1" applyBorder="1" applyAlignment="1">
      <alignment horizontal="center" vertical="center"/>
    </xf>
    <xf numFmtId="0" fontId="11" fillId="0" borderId="9" xfId="0" applyFont="1" applyBorder="1" applyAlignment="1">
      <alignment vertical="center"/>
    </xf>
    <xf numFmtId="0" fontId="8" fillId="0" borderId="9" xfId="0" applyFont="1" applyBorder="1" applyAlignment="1">
      <alignment vertical="center"/>
    </xf>
    <xf numFmtId="0" fontId="6" fillId="0" borderId="0" xfId="0" applyFont="1"/>
    <xf numFmtId="0" fontId="11" fillId="0" borderId="9" xfId="0" applyFont="1" applyBorder="1" applyAlignment="1">
      <alignment horizontal="center" vertical="center"/>
    </xf>
    <xf numFmtId="0" fontId="6" fillId="0" borderId="15" xfId="0" applyFont="1" applyBorder="1" applyAlignment="1">
      <alignment vertical="center"/>
    </xf>
    <xf numFmtId="0" fontId="6" fillId="0" borderId="16" xfId="0" applyFont="1" applyBorder="1" applyAlignment="1">
      <alignment vertical="center"/>
    </xf>
    <xf numFmtId="0" fontId="0" fillId="3" borderId="0" xfId="0" applyFill="1"/>
    <xf numFmtId="0" fontId="5" fillId="3" borderId="0" xfId="0" applyFont="1" applyFill="1"/>
    <xf numFmtId="3" fontId="5" fillId="3" borderId="18" xfId="0" applyNumberFormat="1" applyFont="1" applyFill="1" applyBorder="1"/>
    <xf numFmtId="0" fontId="5" fillId="3" borderId="19" xfId="0" applyFont="1" applyFill="1" applyBorder="1"/>
    <xf numFmtId="0" fontId="0" fillId="3" borderId="0" xfId="0" applyFill="1" applyAlignment="1">
      <alignment vertical="center"/>
    </xf>
    <xf numFmtId="0" fontId="0" fillId="3" borderId="26" xfId="0" applyFill="1" applyBorder="1" applyAlignment="1">
      <alignment horizontal="center" vertical="center"/>
    </xf>
    <xf numFmtId="0" fontId="14" fillId="3" borderId="34" xfId="2" applyFont="1" applyFill="1" applyBorder="1" applyAlignment="1">
      <alignment horizontal="center" vertical="center" wrapText="1"/>
    </xf>
    <xf numFmtId="0" fontId="16" fillId="3" borderId="35" xfId="0" applyFont="1" applyFill="1" applyBorder="1" applyAlignment="1">
      <alignment horizontal="center" vertical="center"/>
    </xf>
    <xf numFmtId="0" fontId="5" fillId="3" borderId="0" xfId="0" applyFont="1" applyFill="1" applyAlignment="1">
      <alignment horizontal="right"/>
    </xf>
    <xf numFmtId="0" fontId="18" fillId="0" borderId="31" xfId="3" applyFont="1" applyFill="1" applyBorder="1" applyAlignment="1">
      <alignment horizontal="center" vertical="center" wrapText="1"/>
    </xf>
    <xf numFmtId="0" fontId="6" fillId="0" borderId="3" xfId="0" applyFont="1" applyBorder="1" applyAlignment="1">
      <alignment vertical="center"/>
    </xf>
    <xf numFmtId="0" fontId="6" fillId="0" borderId="38" xfId="0" applyFont="1" applyBorder="1" applyAlignment="1">
      <alignment vertical="center"/>
    </xf>
    <xf numFmtId="0" fontId="12" fillId="3" borderId="49" xfId="0" applyFont="1" applyFill="1" applyBorder="1"/>
    <xf numFmtId="0" fontId="12" fillId="3" borderId="32" xfId="0" applyFont="1" applyFill="1" applyBorder="1"/>
    <xf numFmtId="0" fontId="14" fillId="3" borderId="50" xfId="3" applyFont="1" applyFill="1" applyBorder="1" applyAlignment="1">
      <alignment horizontal="center" vertical="top" wrapText="1"/>
    </xf>
    <xf numFmtId="0" fontId="21" fillId="3" borderId="41" xfId="0" applyFont="1" applyFill="1" applyBorder="1" applyAlignment="1">
      <alignment horizontal="center" vertical="top"/>
    </xf>
    <xf numFmtId="3" fontId="5" fillId="3" borderId="0" xfId="0" applyNumberFormat="1" applyFont="1" applyFill="1"/>
    <xf numFmtId="0" fontId="12" fillId="3" borderId="9" xfId="0" applyFont="1" applyFill="1" applyBorder="1"/>
    <xf numFmtId="0" fontId="12" fillId="3" borderId="16" xfId="0" applyFont="1" applyFill="1" applyBorder="1" applyAlignment="1">
      <alignment vertical="top"/>
    </xf>
    <xf numFmtId="165" fontId="12" fillId="3" borderId="37" xfId="0" applyNumberFormat="1" applyFont="1" applyFill="1" applyBorder="1" applyAlignment="1">
      <alignment vertical="top"/>
    </xf>
    <xf numFmtId="0" fontId="12" fillId="3" borderId="15" xfId="0" applyFont="1" applyFill="1" applyBorder="1" applyAlignment="1">
      <alignment horizontal="center" vertical="center"/>
    </xf>
    <xf numFmtId="3" fontId="12" fillId="3" borderId="3" xfId="0" applyNumberFormat="1" applyFont="1" applyFill="1" applyBorder="1" applyAlignment="1">
      <alignment vertical="top"/>
    </xf>
    <xf numFmtId="165" fontId="12" fillId="3" borderId="52" xfId="0" applyNumberFormat="1" applyFont="1" applyFill="1" applyBorder="1" applyAlignment="1">
      <alignment vertical="top"/>
    </xf>
    <xf numFmtId="165" fontId="12" fillId="3" borderId="14" xfId="0" applyNumberFormat="1" applyFont="1" applyFill="1" applyBorder="1" applyAlignment="1">
      <alignment vertical="top"/>
    </xf>
    <xf numFmtId="0" fontId="12" fillId="3" borderId="16" xfId="0" applyFont="1" applyFill="1" applyBorder="1" applyAlignment="1">
      <alignment horizontal="center" vertical="center"/>
    </xf>
    <xf numFmtId="3" fontId="12" fillId="3" borderId="38" xfId="0" applyNumberFormat="1" applyFont="1" applyFill="1" applyBorder="1" applyAlignment="1">
      <alignment vertical="top"/>
    </xf>
    <xf numFmtId="165" fontId="12" fillId="3" borderId="39" xfId="0" applyNumberFormat="1" applyFont="1" applyFill="1" applyBorder="1" applyAlignment="1">
      <alignment vertical="top"/>
    </xf>
    <xf numFmtId="0" fontId="12" fillId="3" borderId="30" xfId="0" applyFont="1" applyFill="1" applyBorder="1" applyAlignment="1">
      <alignment horizontal="center" vertical="center"/>
    </xf>
    <xf numFmtId="165" fontId="12" fillId="3" borderId="29" xfId="0" applyNumberFormat="1" applyFont="1" applyFill="1" applyBorder="1" applyAlignment="1">
      <alignment vertical="center"/>
    </xf>
    <xf numFmtId="3" fontId="12" fillId="3" borderId="33" xfId="0" applyNumberFormat="1" applyFont="1" applyFill="1" applyBorder="1" applyAlignment="1">
      <alignment vertical="center"/>
    </xf>
    <xf numFmtId="3" fontId="13" fillId="3" borderId="4" xfId="0" applyNumberFormat="1" applyFont="1" applyFill="1" applyBorder="1" applyAlignment="1" applyProtection="1">
      <alignment horizontal="right" vertical="center"/>
      <protection locked="0"/>
    </xf>
    <xf numFmtId="165" fontId="12" fillId="3" borderId="39" xfId="0" applyNumberFormat="1" applyFont="1" applyFill="1" applyBorder="1" applyAlignment="1">
      <alignment vertical="center"/>
    </xf>
    <xf numFmtId="0" fontId="12" fillId="3" borderId="0" xfId="0" applyFont="1" applyFill="1" applyAlignment="1">
      <alignment vertical="center"/>
    </xf>
    <xf numFmtId="0" fontId="21" fillId="3" borderId="41" xfId="0" applyFont="1" applyFill="1" applyBorder="1" applyAlignment="1">
      <alignment horizontal="center" vertical="center"/>
    </xf>
    <xf numFmtId="165" fontId="12" fillId="3" borderId="14" xfId="0" applyNumberFormat="1" applyFont="1" applyFill="1" applyBorder="1" applyAlignment="1">
      <alignment vertical="center"/>
    </xf>
    <xf numFmtId="3" fontId="12" fillId="3" borderId="38" xfId="0" applyNumberFormat="1" applyFont="1" applyFill="1" applyBorder="1" applyAlignment="1">
      <alignment vertical="center"/>
    </xf>
    <xf numFmtId="0" fontId="12" fillId="3" borderId="16" xfId="0" applyFont="1" applyFill="1" applyBorder="1" applyAlignment="1">
      <alignment horizontal="right" vertical="center"/>
    </xf>
    <xf numFmtId="0" fontId="12" fillId="3" borderId="0" xfId="0" applyFont="1" applyFill="1"/>
    <xf numFmtId="0" fontId="24" fillId="3" borderId="26" xfId="3" applyFont="1" applyFill="1" applyBorder="1" applyAlignment="1">
      <alignment horizontal="center" vertical="top" wrapText="1"/>
    </xf>
    <xf numFmtId="0" fontId="24" fillId="3" borderId="35" xfId="0" applyFont="1" applyFill="1" applyBorder="1" applyAlignment="1">
      <alignment horizontal="center" vertical="center"/>
    </xf>
    <xf numFmtId="0" fontId="12" fillId="3" borderId="61" xfId="0" applyFont="1" applyFill="1" applyBorder="1" applyAlignment="1">
      <alignment vertical="top"/>
    </xf>
    <xf numFmtId="0" fontId="12" fillId="3" borderId="52" xfId="0" applyFont="1" applyFill="1" applyBorder="1" applyAlignment="1">
      <alignment vertical="top"/>
    </xf>
    <xf numFmtId="0" fontId="12" fillId="3" borderId="9" xfId="0" applyFont="1" applyFill="1" applyBorder="1" applyAlignment="1">
      <alignment vertical="top"/>
    </xf>
    <xf numFmtId="0" fontId="12" fillId="3" borderId="39" xfId="0" applyFont="1" applyFill="1" applyBorder="1" applyAlignment="1">
      <alignment vertical="top"/>
    </xf>
    <xf numFmtId="0" fontId="25" fillId="3" borderId="0" xfId="0" applyFont="1" applyFill="1"/>
    <xf numFmtId="0" fontId="27" fillId="3" borderId="0" xfId="0" applyFont="1" applyFill="1" applyAlignment="1">
      <alignment vertical="center"/>
    </xf>
    <xf numFmtId="0" fontId="28" fillId="3" borderId="0" xfId="0" applyFont="1" applyFill="1"/>
    <xf numFmtId="0" fontId="30" fillId="3" borderId="0" xfId="0" applyFont="1" applyFill="1" applyAlignment="1">
      <alignment vertical="center"/>
    </xf>
    <xf numFmtId="0" fontId="31" fillId="3" borderId="0" xfId="0" applyFont="1" applyFill="1" applyAlignment="1">
      <alignment vertical="center"/>
    </xf>
    <xf numFmtId="0" fontId="30" fillId="3" borderId="0" xfId="0" applyFont="1" applyFill="1"/>
    <xf numFmtId="0" fontId="25" fillId="3" borderId="0" xfId="0" applyFont="1" applyFill="1" applyAlignment="1">
      <alignment vertical="center"/>
    </xf>
    <xf numFmtId="0" fontId="32" fillId="3" borderId="0" xfId="0" applyFont="1" applyFill="1" applyAlignment="1">
      <alignment vertical="center"/>
    </xf>
    <xf numFmtId="0" fontId="0" fillId="3" borderId="0" xfId="0" applyFill="1" applyAlignment="1">
      <alignment horizontal="right"/>
    </xf>
    <xf numFmtId="0" fontId="19" fillId="3" borderId="0" xfId="0" applyFont="1" applyFill="1"/>
    <xf numFmtId="0" fontId="36" fillId="0" borderId="4" xfId="0" applyFont="1" applyBorder="1" applyAlignment="1" applyProtection="1">
      <alignment horizontal="center" vertical="center"/>
      <protection locked="0"/>
    </xf>
    <xf numFmtId="0" fontId="36" fillId="0" borderId="9" xfId="0" applyFont="1" applyBorder="1" applyAlignment="1" applyProtection="1">
      <alignment horizontal="left" vertical="center"/>
      <protection locked="0"/>
    </xf>
    <xf numFmtId="0" fontId="36" fillId="0" borderId="5" xfId="0" applyFont="1" applyBorder="1" applyAlignment="1" applyProtection="1">
      <alignment horizontal="left" vertical="center"/>
      <protection locked="0"/>
    </xf>
    <xf numFmtId="3" fontId="34" fillId="3" borderId="0" xfId="0" applyNumberFormat="1" applyFont="1" applyFill="1" applyAlignment="1">
      <alignment horizontal="right" vertical="center"/>
    </xf>
    <xf numFmtId="0" fontId="38" fillId="3" borderId="0" xfId="0" applyFont="1" applyFill="1" applyAlignment="1">
      <alignment vertical="center"/>
    </xf>
    <xf numFmtId="0" fontId="14" fillId="3" borderId="54" xfId="3" applyFont="1" applyFill="1" applyBorder="1" applyAlignment="1">
      <alignment horizontal="center" vertical="center" wrapText="1"/>
    </xf>
    <xf numFmtId="3" fontId="32" fillId="3" borderId="0" xfId="0" applyNumberFormat="1" applyFont="1" applyFill="1" applyAlignment="1">
      <alignment vertical="center"/>
    </xf>
    <xf numFmtId="165" fontId="37" fillId="3" borderId="4" xfId="0" applyNumberFormat="1" applyFont="1" applyFill="1" applyBorder="1" applyAlignment="1" applyProtection="1">
      <alignment horizontal="center" vertical="top"/>
      <protection locked="0"/>
    </xf>
    <xf numFmtId="3" fontId="5" fillId="3" borderId="26" xfId="0" applyNumberFormat="1" applyFont="1" applyFill="1" applyBorder="1"/>
    <xf numFmtId="0" fontId="12" fillId="3" borderId="71" xfId="0" applyFont="1" applyFill="1" applyBorder="1"/>
    <xf numFmtId="3" fontId="5" fillId="3" borderId="72" xfId="0" applyNumberFormat="1" applyFont="1" applyFill="1" applyBorder="1"/>
    <xf numFmtId="3" fontId="5" fillId="3" borderId="39" xfId="0" applyNumberFormat="1" applyFont="1" applyFill="1" applyBorder="1"/>
    <xf numFmtId="0" fontId="12" fillId="3" borderId="62" xfId="0" applyFont="1" applyFill="1" applyBorder="1"/>
    <xf numFmtId="3" fontId="5" fillId="3" borderId="42" xfId="0" applyNumberFormat="1" applyFont="1" applyFill="1" applyBorder="1"/>
    <xf numFmtId="165" fontId="12" fillId="3" borderId="29" xfId="0" applyNumberFormat="1" applyFont="1" applyFill="1" applyBorder="1" applyAlignment="1">
      <alignment vertical="top"/>
    </xf>
    <xf numFmtId="0" fontId="12" fillId="3" borderId="2" xfId="0" applyFont="1" applyFill="1" applyBorder="1" applyAlignment="1">
      <alignment horizontal="left" vertical="center"/>
    </xf>
    <xf numFmtId="0" fontId="5" fillId="0" borderId="0" xfId="0" applyFont="1"/>
    <xf numFmtId="0" fontId="12" fillId="3" borderId="15" xfId="0" applyFont="1" applyFill="1" applyBorder="1" applyAlignment="1">
      <alignment vertical="top"/>
    </xf>
    <xf numFmtId="0" fontId="5" fillId="3" borderId="0" xfId="0" applyFont="1" applyFill="1" applyAlignment="1">
      <alignment horizontal="center" vertical="center"/>
    </xf>
    <xf numFmtId="165" fontId="12" fillId="3" borderId="2" xfId="0" applyNumberFormat="1" applyFont="1" applyFill="1" applyBorder="1" applyAlignment="1">
      <alignment horizontal="center" vertical="center"/>
    </xf>
    <xf numFmtId="165" fontId="12" fillId="3" borderId="5" xfId="0" applyNumberFormat="1" applyFont="1" applyFill="1" applyBorder="1" applyAlignment="1">
      <alignment horizontal="center" vertical="center"/>
    </xf>
    <xf numFmtId="165" fontId="12" fillId="3" borderId="5" xfId="0" applyNumberFormat="1" applyFont="1" applyFill="1" applyBorder="1" applyAlignment="1">
      <alignment vertical="top"/>
    </xf>
    <xf numFmtId="0" fontId="5" fillId="3" borderId="0" xfId="0" applyFont="1" applyFill="1" applyAlignment="1">
      <alignment vertical="top" wrapText="1"/>
    </xf>
    <xf numFmtId="0" fontId="39" fillId="0" borderId="0" xfId="0" applyFont="1" applyAlignment="1">
      <alignment vertical="center"/>
    </xf>
    <xf numFmtId="0" fontId="6" fillId="0" borderId="77" xfId="0" applyFont="1" applyBorder="1" applyAlignment="1">
      <alignment vertical="center"/>
    </xf>
    <xf numFmtId="0" fontId="10" fillId="0" borderId="80" xfId="0" applyFont="1" applyBorder="1"/>
    <xf numFmtId="0" fontId="6" fillId="0" borderId="80" xfId="0" applyFont="1" applyBorder="1" applyAlignment="1">
      <alignment vertical="center"/>
    </xf>
    <xf numFmtId="0" fontId="11" fillId="0" borderId="4" xfId="0" applyFont="1" applyBorder="1" applyAlignment="1">
      <alignment vertical="center"/>
    </xf>
    <xf numFmtId="0" fontId="11" fillId="0" borderId="7" xfId="0" applyFont="1" applyBorder="1" applyAlignment="1">
      <alignment vertical="center"/>
    </xf>
    <xf numFmtId="0" fontId="11" fillId="0" borderId="59" xfId="0" applyFont="1" applyBorder="1" applyAlignment="1">
      <alignment horizontal="center" vertical="center"/>
    </xf>
    <xf numFmtId="0" fontId="6" fillId="0" borderId="1" xfId="0" applyFont="1" applyBorder="1" applyAlignment="1">
      <alignment vertical="center" wrapText="1"/>
    </xf>
    <xf numFmtId="0" fontId="6" fillId="0" borderId="61" xfId="0" applyFont="1" applyBorder="1" applyAlignment="1">
      <alignment vertical="center"/>
    </xf>
    <xf numFmtId="0" fontId="6" fillId="0" borderId="2"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horizontal="center" vertical="center"/>
    </xf>
    <xf numFmtId="0" fontId="6" fillId="0" borderId="7" xfId="0" applyFont="1" applyBorder="1" applyAlignment="1">
      <alignment vertical="center" wrapText="1"/>
    </xf>
    <xf numFmtId="0" fontId="6" fillId="0" borderId="59" xfId="0" applyFont="1" applyBorder="1" applyAlignment="1">
      <alignment vertical="center"/>
    </xf>
    <xf numFmtId="0" fontId="6" fillId="0" borderId="8" xfId="0" applyFont="1" applyBorder="1" applyAlignment="1">
      <alignment horizontal="center" vertical="center"/>
    </xf>
    <xf numFmtId="0" fontId="19" fillId="3" borderId="82" xfId="0" applyFont="1" applyFill="1" applyBorder="1" applyAlignment="1">
      <alignment horizontal="left" vertical="top" wrapText="1"/>
    </xf>
    <xf numFmtId="0" fontId="19" fillId="3" borderId="65" xfId="0" applyFont="1" applyFill="1" applyBorder="1" applyAlignment="1">
      <alignment horizontal="left" vertical="top"/>
    </xf>
    <xf numFmtId="3" fontId="19" fillId="3" borderId="61" xfId="0" applyNumberFormat="1" applyFont="1" applyFill="1" applyBorder="1" applyAlignment="1">
      <alignment horizontal="center" vertical="center" wrapText="1"/>
    </xf>
    <xf numFmtId="3" fontId="19" fillId="3" borderId="52" xfId="0" applyNumberFormat="1" applyFont="1" applyFill="1" applyBorder="1" applyAlignment="1">
      <alignment horizontal="center" vertical="center" wrapText="1"/>
    </xf>
    <xf numFmtId="0" fontId="19" fillId="3" borderId="60" xfId="0" applyFont="1" applyFill="1" applyBorder="1" applyAlignment="1">
      <alignment horizontal="left" vertical="top" wrapText="1"/>
    </xf>
    <xf numFmtId="0" fontId="19" fillId="3" borderId="9" xfId="0" applyFont="1" applyFill="1" applyBorder="1" applyAlignment="1">
      <alignment horizontal="center" vertical="center" wrapText="1"/>
    </xf>
    <xf numFmtId="0" fontId="19" fillId="3" borderId="39" xfId="0" applyFont="1" applyFill="1" applyBorder="1" applyAlignment="1">
      <alignment horizontal="center" vertical="center" wrapText="1"/>
    </xf>
    <xf numFmtId="0" fontId="19" fillId="3" borderId="85" xfId="0" applyFont="1" applyFill="1" applyBorder="1" applyAlignment="1">
      <alignment horizontal="left" vertical="top"/>
    </xf>
    <xf numFmtId="0" fontId="42" fillId="3" borderId="89" xfId="0" applyFont="1" applyFill="1" applyBorder="1" applyAlignment="1">
      <alignment horizontal="left" vertical="center"/>
    </xf>
    <xf numFmtId="0" fontId="42" fillId="3" borderId="90" xfId="0" applyFont="1" applyFill="1" applyBorder="1" applyAlignment="1">
      <alignment horizontal="left" vertical="center"/>
    </xf>
    <xf numFmtId="0" fontId="42" fillId="3" borderId="68" xfId="0" applyFont="1" applyFill="1" applyBorder="1" applyAlignment="1">
      <alignment horizontal="left" vertical="center"/>
    </xf>
    <xf numFmtId="0" fontId="43" fillId="3" borderId="0" xfId="0" applyFont="1" applyFill="1" applyAlignment="1">
      <alignment vertical="center"/>
    </xf>
    <xf numFmtId="3" fontId="0" fillId="3" borderId="0" xfId="0" applyNumberFormat="1" applyFill="1" applyAlignment="1">
      <alignment vertical="center"/>
    </xf>
    <xf numFmtId="2" fontId="19" fillId="3" borderId="59" xfId="0" applyNumberFormat="1" applyFont="1" applyFill="1" applyBorder="1" applyAlignment="1">
      <alignment horizontal="center" vertical="center" wrapText="1"/>
    </xf>
    <xf numFmtId="2" fontId="19" fillId="3" borderId="86" xfId="0" applyNumberFormat="1" applyFont="1" applyFill="1" applyBorder="1" applyAlignment="1">
      <alignment horizontal="center" vertical="center" wrapText="1"/>
    </xf>
    <xf numFmtId="0" fontId="28" fillId="3" borderId="0" xfId="0" applyFont="1" applyFill="1" applyAlignment="1">
      <alignment vertical="center"/>
    </xf>
    <xf numFmtId="0" fontId="44" fillId="3" borderId="0" xfId="0" applyFont="1" applyFill="1" applyAlignment="1">
      <alignment vertical="top"/>
    </xf>
    <xf numFmtId="0" fontId="44" fillId="3" borderId="0" xfId="0" applyFont="1" applyFill="1" applyAlignment="1">
      <alignment vertical="center"/>
    </xf>
    <xf numFmtId="0" fontId="28" fillId="3" borderId="0" xfId="0" applyFont="1" applyFill="1" applyAlignment="1">
      <alignment horizontal="right" vertical="center"/>
    </xf>
    <xf numFmtId="0" fontId="34" fillId="3" borderId="0" xfId="0" applyFont="1" applyFill="1" applyAlignment="1">
      <alignment vertical="center"/>
    </xf>
    <xf numFmtId="0" fontId="40" fillId="3" borderId="0" xfId="0" applyFont="1" applyFill="1" applyAlignment="1">
      <alignment vertical="center"/>
    </xf>
    <xf numFmtId="166" fontId="27" fillId="3" borderId="18" xfId="0" applyNumberFormat="1" applyFont="1" applyFill="1" applyBorder="1" applyAlignment="1">
      <alignment vertical="center"/>
    </xf>
    <xf numFmtId="0" fontId="32" fillId="3" borderId="102" xfId="0" applyFont="1" applyFill="1" applyBorder="1" applyAlignment="1">
      <alignment vertical="center" wrapText="1"/>
    </xf>
    <xf numFmtId="0" fontId="35" fillId="3" borderId="96" xfId="0" applyFont="1" applyFill="1" applyBorder="1" applyAlignment="1">
      <alignment horizontal="center" vertical="center" wrapText="1"/>
    </xf>
    <xf numFmtId="0" fontId="35" fillId="3" borderId="87" xfId="0" applyFont="1" applyFill="1" applyBorder="1" applyAlignment="1">
      <alignment horizontal="center" vertical="center" wrapText="1"/>
    </xf>
    <xf numFmtId="0" fontId="35" fillId="3" borderId="103" xfId="0" applyFont="1" applyFill="1" applyBorder="1" applyAlignment="1">
      <alignment horizontal="center" vertical="center" wrapText="1"/>
    </xf>
    <xf numFmtId="0" fontId="35" fillId="3" borderId="102" xfId="0" applyFont="1" applyFill="1" applyBorder="1" applyAlignment="1">
      <alignment horizontal="center" vertical="center" wrapText="1"/>
    </xf>
    <xf numFmtId="0" fontId="34" fillId="3" borderId="0" xfId="0" applyFont="1" applyFill="1" applyAlignment="1">
      <alignment vertical="center" wrapText="1"/>
    </xf>
    <xf numFmtId="0" fontId="47" fillId="5" borderId="3" xfId="0" applyFont="1" applyFill="1" applyBorder="1" applyAlignment="1" applyProtection="1">
      <alignment horizontal="right" vertical="center"/>
      <protection locked="0"/>
    </xf>
    <xf numFmtId="0" fontId="47" fillId="0" borderId="1" xfId="0" applyFont="1" applyBorder="1" applyAlignment="1" applyProtection="1">
      <alignment horizontal="center" vertical="center"/>
      <protection locked="0"/>
    </xf>
    <xf numFmtId="0" fontId="47" fillId="0" borderId="61" xfId="0" applyFont="1" applyBorder="1" applyAlignment="1" applyProtection="1">
      <alignment horizontal="center" vertical="center"/>
      <protection locked="0"/>
    </xf>
    <xf numFmtId="0" fontId="47" fillId="0" borderId="37" xfId="0" applyFont="1" applyBorder="1" applyAlignment="1" applyProtection="1">
      <alignment horizontal="center" vertical="center"/>
      <protection locked="0"/>
    </xf>
    <xf numFmtId="166" fontId="47" fillId="0" borderId="3" xfId="0" applyNumberFormat="1" applyFont="1" applyBorder="1" applyAlignment="1" applyProtection="1">
      <alignment horizontal="right" vertical="center"/>
      <protection locked="0"/>
    </xf>
    <xf numFmtId="0" fontId="47" fillId="5" borderId="38" xfId="0" applyFont="1" applyFill="1" applyBorder="1" applyAlignment="1" applyProtection="1">
      <alignment horizontal="right" vertical="center"/>
      <protection locked="0"/>
    </xf>
    <xf numFmtId="0" fontId="47" fillId="0" borderId="4" xfId="0" applyFont="1" applyBorder="1" applyAlignment="1" applyProtection="1">
      <alignment horizontal="center" vertical="center"/>
      <protection locked="0"/>
    </xf>
    <xf numFmtId="0" fontId="47" fillId="0" borderId="9" xfId="0" applyFont="1" applyBorder="1" applyAlignment="1" applyProtection="1">
      <alignment horizontal="center" vertical="center"/>
      <protection locked="0"/>
    </xf>
    <xf numFmtId="0" fontId="47" fillId="0" borderId="14" xfId="0" applyFont="1" applyBorder="1" applyAlignment="1" applyProtection="1">
      <alignment horizontal="center" vertical="center"/>
      <protection locked="0"/>
    </xf>
    <xf numFmtId="166" fontId="47" fillId="0" borderId="38" xfId="0" applyNumberFormat="1" applyFont="1" applyBorder="1" applyAlignment="1" applyProtection="1">
      <alignment horizontal="right" vertical="center"/>
      <protection locked="0"/>
    </xf>
    <xf numFmtId="0" fontId="48" fillId="5" borderId="38" xfId="0" applyFont="1" applyFill="1" applyBorder="1" applyAlignment="1" applyProtection="1">
      <alignment horizontal="right" vertical="center"/>
      <protection locked="0"/>
    </xf>
    <xf numFmtId="166" fontId="47" fillId="0" borderId="6" xfId="0" applyNumberFormat="1" applyFont="1" applyBorder="1" applyAlignment="1" applyProtection="1">
      <alignment horizontal="right" vertical="center"/>
      <protection locked="0"/>
    </xf>
    <xf numFmtId="0" fontId="49" fillId="3" borderId="0" xfId="0" applyFont="1" applyFill="1" applyAlignment="1">
      <alignment horizontal="left" vertical="center" wrapText="1"/>
    </xf>
    <xf numFmtId="0" fontId="32" fillId="3" borderId="82" xfId="0" applyFont="1" applyFill="1" applyBorder="1" applyAlignment="1">
      <alignment horizontal="left" vertical="center"/>
    </xf>
    <xf numFmtId="1" fontId="19" fillId="3" borderId="84" xfId="0" applyNumberFormat="1" applyFont="1" applyFill="1" applyBorder="1" applyAlignment="1">
      <alignment horizontal="center" vertical="center" wrapText="1"/>
    </xf>
    <xf numFmtId="0" fontId="32" fillId="3" borderId="104" xfId="0" applyFont="1" applyFill="1" applyBorder="1" applyAlignment="1">
      <alignment horizontal="left" vertical="center" wrapText="1"/>
    </xf>
    <xf numFmtId="1" fontId="48" fillId="0" borderId="105" xfId="0" applyNumberFormat="1" applyFont="1" applyBorder="1" applyAlignment="1" applyProtection="1">
      <alignment horizontal="center" vertical="center" wrapText="1"/>
      <protection locked="0"/>
    </xf>
    <xf numFmtId="0" fontId="32" fillId="3" borderId="73" xfId="0" applyFont="1" applyFill="1" applyBorder="1" applyAlignment="1">
      <alignment horizontal="left" vertical="center" wrapText="1"/>
    </xf>
    <xf numFmtId="1" fontId="48" fillId="0" borderId="106" xfId="0" applyNumberFormat="1" applyFont="1" applyBorder="1" applyAlignment="1" applyProtection="1">
      <alignment horizontal="center" vertical="center" wrapText="1"/>
      <protection locked="0"/>
    </xf>
    <xf numFmtId="0" fontId="32" fillId="3" borderId="107" xfId="0" applyFont="1" applyFill="1" applyBorder="1" applyAlignment="1">
      <alignment horizontal="left" vertical="center"/>
    </xf>
    <xf numFmtId="1" fontId="48" fillId="0" borderId="42" xfId="0" applyNumberFormat="1" applyFont="1" applyBorder="1" applyAlignment="1" applyProtection="1">
      <alignment horizontal="center" vertical="center" wrapText="1"/>
      <protection locked="0"/>
    </xf>
    <xf numFmtId="0" fontId="43" fillId="3" borderId="0" xfId="0" applyFont="1" applyFill="1" applyAlignment="1">
      <alignment horizontal="left" vertical="center" wrapText="1"/>
    </xf>
    <xf numFmtId="0" fontId="32" fillId="3" borderId="108" xfId="0" applyFont="1" applyFill="1" applyBorder="1" applyAlignment="1">
      <alignment horizontal="left" vertical="center" wrapText="1"/>
    </xf>
    <xf numFmtId="0" fontId="19" fillId="3" borderId="91" xfId="0" applyFont="1" applyFill="1" applyBorder="1" applyAlignment="1">
      <alignment horizontal="left" vertical="center" wrapText="1"/>
    </xf>
    <xf numFmtId="0" fontId="19" fillId="3" borderId="0" xfId="0" applyFont="1" applyFill="1" applyAlignment="1">
      <alignment horizontal="left" vertical="center" wrapText="1"/>
    </xf>
    <xf numFmtId="0" fontId="32" fillId="3" borderId="89" xfId="0" applyFont="1" applyFill="1" applyBorder="1" applyAlignment="1">
      <alignment horizontal="left" vertical="center" wrapText="1"/>
    </xf>
    <xf numFmtId="0" fontId="32" fillId="3" borderId="114" xfId="0" applyFont="1" applyFill="1" applyBorder="1" applyAlignment="1">
      <alignment horizontal="left" vertical="center"/>
    </xf>
    <xf numFmtId="4" fontId="32" fillId="3" borderId="93" xfId="0" applyNumberFormat="1" applyFont="1" applyFill="1" applyBorder="1" applyAlignment="1">
      <alignment vertical="center"/>
    </xf>
    <xf numFmtId="1" fontId="32" fillId="3" borderId="76" xfId="0" applyNumberFormat="1" applyFont="1" applyFill="1" applyBorder="1" applyAlignment="1">
      <alignment horizontal="left" vertical="center" wrapText="1"/>
    </xf>
    <xf numFmtId="0" fontId="32" fillId="3" borderId="115" xfId="0" applyFont="1" applyFill="1" applyBorder="1" applyAlignment="1">
      <alignment horizontal="left" vertical="center" wrapText="1"/>
    </xf>
    <xf numFmtId="164" fontId="19" fillId="3" borderId="116" xfId="1" applyNumberFormat="1" applyFont="1" applyFill="1" applyBorder="1" applyAlignment="1" applyProtection="1">
      <alignment vertical="center"/>
    </xf>
    <xf numFmtId="0" fontId="27" fillId="3" borderId="117" xfId="0" applyFont="1" applyFill="1" applyBorder="1" applyAlignment="1">
      <alignment horizontal="left" vertical="center" wrapText="1"/>
    </xf>
    <xf numFmtId="0" fontId="32" fillId="3" borderId="49" xfId="0" applyFont="1" applyFill="1" applyBorder="1" applyAlignment="1">
      <alignment horizontal="left" vertical="center"/>
    </xf>
    <xf numFmtId="4" fontId="32" fillId="3" borderId="53" xfId="0" applyNumberFormat="1" applyFont="1" applyFill="1" applyBorder="1" applyAlignment="1">
      <alignment vertical="center"/>
    </xf>
    <xf numFmtId="1" fontId="52" fillId="3" borderId="0" xfId="0" applyNumberFormat="1" applyFont="1" applyFill="1" applyAlignment="1">
      <alignment horizontal="left" vertical="center" wrapText="1"/>
    </xf>
    <xf numFmtId="0" fontId="32" fillId="3" borderId="76" xfId="0" applyFont="1" applyFill="1" applyBorder="1" applyAlignment="1">
      <alignment vertical="center"/>
    </xf>
    <xf numFmtId="0" fontId="32" fillId="3" borderId="80" xfId="0" applyFont="1" applyFill="1" applyBorder="1" applyAlignment="1">
      <alignment horizontal="left" vertical="center" wrapText="1"/>
    </xf>
    <xf numFmtId="165" fontId="19" fillId="3" borderId="0" xfId="0" applyNumberFormat="1" applyFont="1" applyFill="1" applyAlignment="1">
      <alignment horizontal="left" vertical="center"/>
    </xf>
    <xf numFmtId="164" fontId="46" fillId="3" borderId="76" xfId="1" applyNumberFormat="1" applyFont="1" applyFill="1" applyBorder="1" applyAlignment="1" applyProtection="1">
      <alignment vertical="center"/>
    </xf>
    <xf numFmtId="0" fontId="0" fillId="3" borderId="76" xfId="0" applyFill="1" applyBorder="1" applyAlignment="1">
      <alignment vertical="center"/>
    </xf>
    <xf numFmtId="4" fontId="32" fillId="3" borderId="102" xfId="0" applyNumberFormat="1" applyFont="1" applyFill="1" applyBorder="1" applyAlignment="1">
      <alignment vertical="center"/>
    </xf>
    <xf numFmtId="0" fontId="0" fillId="3" borderId="119" xfId="0" applyFill="1" applyBorder="1" applyAlignment="1">
      <alignment vertical="center"/>
    </xf>
    <xf numFmtId="0" fontId="0" fillId="3" borderId="120" xfId="0" applyFill="1" applyBorder="1" applyAlignment="1">
      <alignment vertical="center"/>
    </xf>
    <xf numFmtId="0" fontId="28" fillId="3" borderId="0" xfId="0" applyFont="1" applyFill="1" applyAlignment="1">
      <alignment horizontal="center" vertical="center"/>
    </xf>
    <xf numFmtId="0" fontId="28" fillId="3" borderId="121" xfId="0" applyFont="1" applyFill="1" applyBorder="1" applyAlignment="1">
      <alignment horizontal="left"/>
    </xf>
    <xf numFmtId="0" fontId="30" fillId="3" borderId="122" xfId="0" applyFont="1" applyFill="1" applyBorder="1" applyAlignment="1">
      <alignment horizontal="right" vertical="center"/>
    </xf>
    <xf numFmtId="0" fontId="28" fillId="3" borderId="123" xfId="0" applyFont="1" applyFill="1" applyBorder="1" applyAlignment="1">
      <alignment horizontal="left"/>
    </xf>
    <xf numFmtId="0" fontId="30" fillId="3" borderId="124" xfId="0" applyFont="1" applyFill="1" applyBorder="1" applyAlignment="1">
      <alignment horizontal="right" vertical="center"/>
    </xf>
    <xf numFmtId="0" fontId="28" fillId="3" borderId="125" xfId="0" applyFont="1" applyFill="1" applyBorder="1" applyAlignment="1">
      <alignment horizontal="left"/>
    </xf>
    <xf numFmtId="0" fontId="30" fillId="3" borderId="126" xfId="0" applyFont="1" applyFill="1" applyBorder="1" applyAlignment="1">
      <alignment horizontal="right" vertical="center"/>
    </xf>
    <xf numFmtId="0" fontId="0" fillId="3" borderId="114" xfId="0" applyFill="1" applyBorder="1" applyAlignment="1">
      <alignment horizontal="center" vertical="center" wrapText="1"/>
    </xf>
    <xf numFmtId="0" fontId="34" fillId="0" borderId="0" xfId="0" applyFont="1" applyAlignment="1">
      <alignment vertical="center"/>
    </xf>
    <xf numFmtId="0" fontId="0" fillId="0" borderId="0" xfId="0" applyAlignment="1">
      <alignment vertical="center"/>
    </xf>
    <xf numFmtId="0" fontId="33" fillId="0" borderId="0" xfId="0" applyFont="1" applyAlignment="1">
      <alignment vertical="center"/>
    </xf>
    <xf numFmtId="0" fontId="47" fillId="0" borderId="1" xfId="0" applyFont="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3" borderId="4" xfId="0" applyFill="1" applyBorder="1" applyAlignment="1">
      <alignment vertical="center"/>
    </xf>
    <xf numFmtId="0" fontId="33" fillId="3" borderId="4" xfId="0" applyFont="1" applyFill="1" applyBorder="1" applyAlignment="1">
      <alignment vertical="center"/>
    </xf>
    <xf numFmtId="0" fontId="36" fillId="5" borderId="7" xfId="0" applyFont="1" applyFill="1" applyBorder="1" applyAlignment="1">
      <alignment horizontal="left"/>
    </xf>
    <xf numFmtId="0" fontId="0" fillId="0" borderId="8" xfId="0" applyBorder="1" applyAlignment="1">
      <alignment vertical="center"/>
    </xf>
    <xf numFmtId="0" fontId="54" fillId="0" borderId="0" xfId="0" applyFont="1" applyAlignment="1">
      <alignment vertical="center"/>
    </xf>
    <xf numFmtId="0" fontId="0" fillId="0" borderId="0" xfId="0" applyAlignment="1">
      <alignment vertical="top" wrapText="1"/>
    </xf>
    <xf numFmtId="0" fontId="0" fillId="0" borderId="0" xfId="0" applyAlignment="1">
      <alignment vertical="top"/>
    </xf>
    <xf numFmtId="0" fontId="57" fillId="0" borderId="0" xfId="0" applyFont="1" applyAlignment="1">
      <alignment vertical="top"/>
    </xf>
    <xf numFmtId="0" fontId="50" fillId="3" borderId="0" xfId="0" applyFont="1" applyFill="1" applyAlignment="1">
      <alignment vertical="top"/>
    </xf>
    <xf numFmtId="166" fontId="27" fillId="3" borderId="18" xfId="0" applyNumberFormat="1" applyFont="1" applyFill="1" applyBorder="1" applyAlignment="1">
      <alignment vertical="top"/>
    </xf>
    <xf numFmtId="0" fontId="58" fillId="3" borderId="0" xfId="0" applyFont="1" applyFill="1" applyAlignment="1">
      <alignment vertical="center"/>
    </xf>
    <xf numFmtId="0" fontId="40" fillId="0" borderId="0" xfId="0" applyFont="1" applyAlignment="1">
      <alignment vertical="center"/>
    </xf>
    <xf numFmtId="0" fontId="13" fillId="3" borderId="102" xfId="0" applyFont="1" applyFill="1" applyBorder="1" applyAlignment="1">
      <alignment horizontal="center" vertical="top" wrapText="1"/>
    </xf>
    <xf numFmtId="0" fontId="61" fillId="5" borderId="3" xfId="0" applyFont="1" applyFill="1" applyBorder="1" applyAlignment="1" applyProtection="1">
      <alignment horizontal="right" vertical="center"/>
      <protection locked="0"/>
    </xf>
    <xf numFmtId="0" fontId="47" fillId="0" borderId="68" xfId="0" applyFont="1" applyBorder="1" applyAlignment="1" applyProtection="1">
      <alignment horizontal="center" vertical="center"/>
      <protection locked="0"/>
    </xf>
    <xf numFmtId="15" fontId="47" fillId="0" borderId="37" xfId="0" applyNumberFormat="1" applyFont="1" applyBorder="1" applyAlignment="1" applyProtection="1">
      <alignment horizontal="center" vertical="center"/>
      <protection locked="0"/>
    </xf>
    <xf numFmtId="0" fontId="47" fillId="0" borderId="90"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61" fillId="5" borderId="38" xfId="0" applyFont="1" applyFill="1" applyBorder="1" applyAlignment="1" applyProtection="1">
      <alignment horizontal="right" vertical="center"/>
      <protection locked="0"/>
    </xf>
    <xf numFmtId="0" fontId="47" fillId="0" borderId="67" xfId="0" applyFont="1" applyBorder="1" applyAlignment="1" applyProtection="1">
      <alignment vertical="center"/>
      <protection locked="0"/>
    </xf>
    <xf numFmtId="0" fontId="47" fillId="0" borderId="9" xfId="0" applyFont="1" applyBorder="1" applyAlignment="1" applyProtection="1">
      <alignment vertical="center"/>
      <protection locked="0"/>
    </xf>
    <xf numFmtId="15" fontId="47" fillId="0" borderId="14" xfId="0" applyNumberFormat="1" applyFont="1" applyBorder="1" applyAlignment="1" applyProtection="1">
      <alignment vertical="center"/>
      <protection locked="0"/>
    </xf>
    <xf numFmtId="0" fontId="47" fillId="0" borderId="98" xfId="0" applyFont="1" applyBorder="1" applyAlignment="1" applyProtection="1">
      <alignment vertical="center"/>
      <protection locked="0"/>
    </xf>
    <xf numFmtId="0" fontId="47" fillId="0" borderId="4" xfId="0" applyFont="1" applyBorder="1" applyAlignment="1" applyProtection="1">
      <alignment vertical="center"/>
      <protection locked="0"/>
    </xf>
    <xf numFmtId="0" fontId="47" fillId="0" borderId="5" xfId="0" applyFont="1" applyBorder="1" applyAlignment="1" applyProtection="1">
      <alignment vertical="center"/>
      <protection locked="0"/>
    </xf>
    <xf numFmtId="0" fontId="52" fillId="5" borderId="38" xfId="0" applyFont="1" applyFill="1" applyBorder="1" applyAlignment="1" applyProtection="1">
      <alignment horizontal="right" vertical="center"/>
      <protection locked="0"/>
    </xf>
    <xf numFmtId="0" fontId="47" fillId="0" borderId="14" xfId="0" applyFont="1" applyBorder="1" applyAlignment="1" applyProtection="1">
      <alignment vertical="center"/>
      <protection locked="0"/>
    </xf>
    <xf numFmtId="0" fontId="52" fillId="5" borderId="6" xfId="0" applyFont="1" applyFill="1" applyBorder="1" applyAlignment="1" applyProtection="1">
      <alignment horizontal="right" vertical="center"/>
      <protection locked="0"/>
    </xf>
    <xf numFmtId="0" fontId="47" fillId="0" borderId="70" xfId="0" applyFont="1" applyBorder="1" applyAlignment="1" applyProtection="1">
      <alignment vertical="center"/>
      <protection locked="0"/>
    </xf>
    <xf numFmtId="0" fontId="47" fillId="0" borderId="59" xfId="0" applyFont="1" applyBorder="1" applyAlignment="1" applyProtection="1">
      <alignment vertical="center"/>
      <protection locked="0"/>
    </xf>
    <xf numFmtId="0" fontId="47" fillId="0" borderId="69" xfId="0" applyFont="1" applyBorder="1" applyAlignment="1" applyProtection="1">
      <alignment vertical="center"/>
      <protection locked="0"/>
    </xf>
    <xf numFmtId="0" fontId="47" fillId="0" borderId="99" xfId="0" applyFont="1" applyBorder="1" applyAlignment="1" applyProtection="1">
      <alignment vertical="center"/>
      <protection locked="0"/>
    </xf>
    <xf numFmtId="0" fontId="47" fillId="0" borderId="7" xfId="0" applyFont="1" applyBorder="1" applyAlignment="1" applyProtection="1">
      <alignment vertical="center"/>
      <protection locked="0"/>
    </xf>
    <xf numFmtId="0" fontId="47" fillId="0" borderId="8" xfId="0" applyFont="1" applyBorder="1" applyAlignment="1" applyProtection="1">
      <alignment vertical="center"/>
      <protection locked="0"/>
    </xf>
    <xf numFmtId="0" fontId="32" fillId="3" borderId="0" xfId="0" applyFont="1" applyFill="1" applyAlignment="1">
      <alignment horizontal="right" vertical="center" indent="1"/>
    </xf>
    <xf numFmtId="0" fontId="28" fillId="3" borderId="68" xfId="0" applyFont="1" applyFill="1" applyBorder="1" applyAlignment="1">
      <alignment horizontal="left" vertical="center"/>
    </xf>
    <xf numFmtId="0" fontId="28" fillId="3" borderId="1" xfId="0" applyFont="1" applyFill="1" applyBorder="1" applyAlignment="1">
      <alignment horizontal="center" vertical="center"/>
    </xf>
    <xf numFmtId="0" fontId="28" fillId="3" borderId="2" xfId="0" applyFont="1" applyFill="1" applyBorder="1" applyAlignment="1">
      <alignment horizontal="center" vertical="center"/>
    </xf>
    <xf numFmtId="3" fontId="31" fillId="0" borderId="12" xfId="0" applyNumberFormat="1" applyFont="1" applyBorder="1" applyAlignment="1" applyProtection="1">
      <alignment horizontal="right" vertical="center"/>
      <protection locked="0"/>
    </xf>
    <xf numFmtId="3" fontId="31" fillId="0" borderId="67" xfId="0" applyNumberFormat="1" applyFont="1" applyBorder="1" applyAlignment="1" applyProtection="1">
      <alignment horizontal="right" vertical="center"/>
      <protection locked="0"/>
    </xf>
    <xf numFmtId="3" fontId="31" fillId="0" borderId="75" xfId="0" applyNumberFormat="1" applyFont="1" applyBorder="1" applyAlignment="1" applyProtection="1">
      <alignment horizontal="right" vertical="center"/>
      <protection locked="0"/>
    </xf>
    <xf numFmtId="0" fontId="31" fillId="5" borderId="27" xfId="0" applyFont="1" applyFill="1" applyBorder="1" applyAlignment="1" applyProtection="1">
      <alignment vertical="center"/>
      <protection locked="0"/>
    </xf>
    <xf numFmtId="0" fontId="31" fillId="5" borderId="36" xfId="0" applyFont="1" applyFill="1" applyBorder="1" applyAlignment="1" applyProtection="1">
      <alignment vertical="center"/>
      <protection locked="0"/>
    </xf>
    <xf numFmtId="0" fontId="31" fillId="5" borderId="132" xfId="0" applyFont="1" applyFill="1" applyBorder="1" applyAlignment="1" applyProtection="1">
      <alignment vertical="center"/>
      <protection locked="0"/>
    </xf>
    <xf numFmtId="0" fontId="28" fillId="3" borderId="15" xfId="0" applyFont="1" applyFill="1" applyBorder="1" applyAlignment="1">
      <alignment horizontal="center" vertical="center"/>
    </xf>
    <xf numFmtId="0" fontId="27" fillId="3" borderId="0" xfId="0" applyFont="1" applyFill="1" applyAlignment="1">
      <alignment horizontal="right"/>
    </xf>
    <xf numFmtId="0" fontId="27" fillId="3" borderId="49" xfId="0" applyFont="1" applyFill="1" applyBorder="1" applyAlignment="1">
      <alignment vertical="top" wrapText="1"/>
    </xf>
    <xf numFmtId="2" fontId="19" fillId="3" borderId="88" xfId="0" applyNumberFormat="1" applyFont="1" applyFill="1" applyBorder="1" applyAlignment="1">
      <alignment horizontal="center" vertical="center" wrapText="1"/>
    </xf>
    <xf numFmtId="10" fontId="42" fillId="3" borderId="42" xfId="1" applyNumberFormat="1" applyFont="1" applyFill="1" applyBorder="1" applyAlignment="1">
      <alignment horizontal="center" vertical="center"/>
    </xf>
    <xf numFmtId="4" fontId="42" fillId="3" borderId="52" xfId="0" applyNumberFormat="1" applyFont="1" applyFill="1" applyBorder="1" applyAlignment="1">
      <alignment horizontal="center" vertical="center"/>
    </xf>
    <xf numFmtId="3" fontId="0" fillId="3" borderId="0" xfId="0" applyNumberFormat="1" applyFill="1"/>
    <xf numFmtId="0" fontId="0" fillId="3" borderId="3" xfId="0" applyFill="1" applyBorder="1"/>
    <xf numFmtId="3" fontId="0" fillId="3" borderId="1" xfId="0" applyNumberFormat="1" applyFill="1" applyBorder="1"/>
    <xf numFmtId="0" fontId="0" fillId="3" borderId="38" xfId="0" applyFill="1" applyBorder="1"/>
    <xf numFmtId="3" fontId="0" fillId="3" borderId="4" xfId="0" applyNumberFormat="1" applyFill="1" applyBorder="1"/>
    <xf numFmtId="0" fontId="0" fillId="3" borderId="6" xfId="0" applyFill="1" applyBorder="1"/>
    <xf numFmtId="3" fontId="0" fillId="3" borderId="7" xfId="0" applyNumberFormat="1" applyFill="1" applyBorder="1"/>
    <xf numFmtId="3" fontId="48" fillId="0" borderId="4" xfId="0" applyNumberFormat="1" applyFont="1" applyBorder="1" applyAlignment="1" applyProtection="1">
      <alignment horizontal="right" vertical="center"/>
      <protection locked="0"/>
    </xf>
    <xf numFmtId="3" fontId="48" fillId="0" borderId="134" xfId="0" applyNumberFormat="1" applyFont="1" applyBorder="1" applyAlignment="1" applyProtection="1">
      <alignment horizontal="right" vertical="center"/>
      <protection locked="0"/>
    </xf>
    <xf numFmtId="0" fontId="12" fillId="3" borderId="135" xfId="0" applyFont="1" applyFill="1" applyBorder="1" applyAlignment="1">
      <alignment horizontal="center" vertical="center"/>
    </xf>
    <xf numFmtId="165" fontId="12" fillId="3" borderId="111" xfId="0" applyNumberFormat="1" applyFont="1" applyFill="1" applyBorder="1" applyAlignment="1">
      <alignment vertical="center"/>
    </xf>
    <xf numFmtId="0" fontId="12" fillId="3" borderId="135" xfId="0" applyFont="1" applyFill="1" applyBorder="1" applyAlignment="1">
      <alignment horizontal="right" vertical="center"/>
    </xf>
    <xf numFmtId="3" fontId="12" fillId="3" borderId="139" xfId="0" applyNumberFormat="1" applyFont="1" applyFill="1" applyBorder="1" applyAlignment="1">
      <alignment vertical="center"/>
    </xf>
    <xf numFmtId="3" fontId="13" fillId="3" borderId="134" xfId="0" applyNumberFormat="1" applyFont="1" applyFill="1" applyBorder="1" applyAlignment="1" applyProtection="1">
      <alignment horizontal="right" vertical="center"/>
      <protection locked="0"/>
    </xf>
    <xf numFmtId="165" fontId="12" fillId="3" borderId="42" xfId="0" applyNumberFormat="1" applyFont="1" applyFill="1" applyBorder="1" applyAlignment="1">
      <alignment vertical="center"/>
    </xf>
    <xf numFmtId="0" fontId="21" fillId="3" borderId="140" xfId="0" applyFont="1" applyFill="1" applyBorder="1" applyAlignment="1">
      <alignment horizontal="center" vertical="center"/>
    </xf>
    <xf numFmtId="0" fontId="12" fillId="3" borderId="135" xfId="0" applyFont="1" applyFill="1" applyBorder="1" applyAlignment="1">
      <alignment vertical="top"/>
    </xf>
    <xf numFmtId="165" fontId="12" fillId="3" borderId="111" xfId="0" applyNumberFormat="1" applyFont="1" applyFill="1" applyBorder="1" applyAlignment="1">
      <alignment vertical="top"/>
    </xf>
    <xf numFmtId="3" fontId="12" fillId="3" borderId="139" xfId="0" applyNumberFormat="1" applyFont="1" applyFill="1" applyBorder="1" applyAlignment="1">
      <alignment vertical="top"/>
    </xf>
    <xf numFmtId="165" fontId="12" fillId="3" borderId="42" xfId="0" applyNumberFormat="1" applyFont="1" applyFill="1" applyBorder="1" applyAlignment="1">
      <alignment vertical="top"/>
    </xf>
    <xf numFmtId="0" fontId="12" fillId="3" borderId="62" xfId="0" applyFont="1" applyFill="1" applyBorder="1" applyAlignment="1">
      <alignment vertical="top"/>
    </xf>
    <xf numFmtId="0" fontId="12" fillId="3" borderId="42" xfId="0" applyFont="1" applyFill="1" applyBorder="1" applyAlignment="1">
      <alignment vertical="top"/>
    </xf>
    <xf numFmtId="0" fontId="21" fillId="3" borderId="140" xfId="0" applyFont="1" applyFill="1" applyBorder="1" applyAlignment="1">
      <alignment horizontal="center" vertical="top"/>
    </xf>
    <xf numFmtId="3" fontId="48" fillId="0" borderId="1" xfId="0" applyNumberFormat="1" applyFont="1" applyBorder="1" applyAlignment="1" applyProtection="1">
      <alignment horizontal="right" vertical="center"/>
      <protection locked="0"/>
    </xf>
    <xf numFmtId="165" fontId="37" fillId="3" borderId="134" xfId="0" applyNumberFormat="1" applyFont="1" applyFill="1" applyBorder="1" applyAlignment="1" applyProtection="1">
      <alignment horizontal="center" vertical="top"/>
      <protection locked="0"/>
    </xf>
    <xf numFmtId="165" fontId="12" fillId="3" borderId="118" xfId="0" applyNumberFormat="1" applyFont="1" applyFill="1" applyBorder="1" applyAlignment="1">
      <alignment vertical="top"/>
    </xf>
    <xf numFmtId="0" fontId="14" fillId="3" borderId="83" xfId="0" applyFont="1" applyFill="1" applyBorder="1" applyAlignment="1">
      <alignment horizontal="center" vertical="top" wrapText="1"/>
    </xf>
    <xf numFmtId="0" fontId="14" fillId="3" borderId="84" xfId="0" applyFont="1" applyFill="1" applyBorder="1" applyAlignment="1">
      <alignment horizontal="center" vertical="top" wrapText="1"/>
    </xf>
    <xf numFmtId="0" fontId="11" fillId="0" borderId="1" xfId="0" applyFont="1" applyBorder="1" applyAlignment="1">
      <alignment vertical="center"/>
    </xf>
    <xf numFmtId="0" fontId="11" fillId="0" borderId="61" xfId="0" applyFont="1" applyBorder="1" applyAlignment="1">
      <alignment horizontal="center" vertical="center"/>
    </xf>
    <xf numFmtId="0" fontId="11" fillId="0" borderId="61" xfId="0" applyFont="1" applyBorder="1" applyAlignment="1">
      <alignment horizontal="right" vertical="center"/>
    </xf>
    <xf numFmtId="0" fontId="8" fillId="0" borderId="14" xfId="0" applyFont="1" applyBorder="1" applyAlignment="1">
      <alignment horizontal="right" vertical="center"/>
    </xf>
    <xf numFmtId="0" fontId="11" fillId="0" borderId="9" xfId="0" applyFont="1" applyBorder="1" applyAlignment="1">
      <alignment horizontal="right" vertical="center"/>
    </xf>
    <xf numFmtId="0" fontId="11" fillId="0" borderId="59" xfId="0" applyFont="1" applyBorder="1" applyAlignment="1">
      <alignment horizontal="right" vertical="center"/>
    </xf>
    <xf numFmtId="0" fontId="10" fillId="0" borderId="5" xfId="0" applyFont="1" applyBorder="1" applyAlignment="1">
      <alignment horizontal="center"/>
    </xf>
    <xf numFmtId="0" fontId="10" fillId="0" borderId="81" xfId="0" applyFont="1" applyBorder="1" applyAlignment="1">
      <alignment horizontal="center"/>
    </xf>
    <xf numFmtId="0" fontId="6" fillId="0" borderId="2" xfId="0" applyFont="1" applyBorder="1" applyAlignment="1">
      <alignment horizontal="center" vertical="center" wrapText="1"/>
    </xf>
    <xf numFmtId="0" fontId="10" fillId="0" borderId="8" xfId="0" applyFont="1" applyBorder="1" applyAlignment="1">
      <alignment horizontal="center"/>
    </xf>
    <xf numFmtId="0" fontId="35" fillId="3" borderId="0" xfId="0" applyFont="1" applyFill="1" applyAlignment="1">
      <alignment vertical="center"/>
    </xf>
    <xf numFmtId="1" fontId="19" fillId="3" borderId="142" xfId="0" applyNumberFormat="1" applyFont="1" applyFill="1" applyBorder="1" applyAlignment="1">
      <alignment horizontal="left" vertical="center" wrapText="1"/>
    </xf>
    <xf numFmtId="0" fontId="42" fillId="3" borderId="143" xfId="0" applyFont="1" applyFill="1" applyBorder="1" applyAlignment="1">
      <alignment horizontal="right" vertical="center" wrapText="1"/>
    </xf>
    <xf numFmtId="0" fontId="12" fillId="3" borderId="7" xfId="0" applyFont="1" applyFill="1" applyBorder="1" applyAlignment="1">
      <alignment horizontal="center" vertical="center" wrapText="1"/>
    </xf>
    <xf numFmtId="0" fontId="67" fillId="3" borderId="0" xfId="0" applyFont="1" applyFill="1" applyAlignment="1">
      <alignment vertical="center"/>
    </xf>
    <xf numFmtId="0" fontId="68" fillId="3" borderId="0" xfId="0" applyFont="1" applyFill="1" applyAlignment="1">
      <alignment vertical="center"/>
    </xf>
    <xf numFmtId="167" fontId="66" fillId="3" borderId="0" xfId="0" applyNumberFormat="1" applyFont="1" applyFill="1" applyAlignment="1">
      <alignment vertical="center"/>
    </xf>
    <xf numFmtId="1" fontId="19" fillId="3" borderId="0" xfId="0" applyNumberFormat="1" applyFont="1" applyFill="1" applyAlignment="1">
      <alignment horizontal="left" vertical="center" wrapText="1"/>
    </xf>
    <xf numFmtId="0" fontId="19" fillId="3" borderId="138" xfId="3" applyFont="1" applyFill="1" applyBorder="1" applyAlignment="1">
      <alignment horizontal="center" vertical="center" wrapText="1"/>
    </xf>
    <xf numFmtId="0" fontId="19" fillId="3" borderId="10" xfId="3" applyFont="1" applyFill="1" applyBorder="1" applyAlignment="1">
      <alignment horizontal="center" vertical="center" wrapText="1"/>
    </xf>
    <xf numFmtId="0" fontId="6" fillId="0" borderId="6" xfId="0" applyFont="1" applyBorder="1" applyAlignment="1">
      <alignment vertical="center"/>
    </xf>
    <xf numFmtId="0" fontId="13" fillId="0" borderId="13" xfId="0" applyFont="1" applyBorder="1" applyAlignment="1">
      <alignment vertical="center"/>
    </xf>
    <xf numFmtId="0" fontId="13" fillId="0" borderId="96" xfId="0" applyFont="1" applyBorder="1" applyAlignment="1">
      <alignment vertical="center"/>
    </xf>
    <xf numFmtId="0" fontId="13" fillId="0" borderId="87" xfId="0" applyFont="1" applyBorder="1" applyAlignment="1">
      <alignment vertical="center"/>
    </xf>
    <xf numFmtId="0" fontId="32" fillId="3" borderId="150" xfId="0" applyFont="1" applyFill="1" applyBorder="1" applyAlignment="1">
      <alignment vertical="center"/>
    </xf>
    <xf numFmtId="3" fontId="72" fillId="3" borderId="9" xfId="0" applyNumberFormat="1" applyFont="1" applyFill="1" applyBorder="1"/>
    <xf numFmtId="0" fontId="36" fillId="5" borderId="152" xfId="0" applyFont="1" applyFill="1" applyBorder="1" applyAlignment="1" applyProtection="1">
      <alignment horizontal="right"/>
      <protection locked="0"/>
    </xf>
    <xf numFmtId="0" fontId="36" fillId="5" borderId="115" xfId="0" applyFont="1" applyFill="1" applyBorder="1" applyAlignment="1" applyProtection="1">
      <alignment horizontal="right"/>
      <protection locked="0"/>
    </xf>
    <xf numFmtId="0" fontId="36" fillId="5" borderId="91" xfId="0" applyFont="1" applyFill="1" applyBorder="1" applyAlignment="1" applyProtection="1">
      <alignment horizontal="right"/>
      <protection locked="0"/>
    </xf>
    <xf numFmtId="0" fontId="12" fillId="3" borderId="11" xfId="0" applyFont="1" applyFill="1" applyBorder="1" applyAlignment="1">
      <alignment vertical="top"/>
    </xf>
    <xf numFmtId="0" fontId="12" fillId="3" borderId="105" xfId="0" applyFont="1" applyFill="1" applyBorder="1" applyAlignment="1">
      <alignment vertical="top"/>
    </xf>
    <xf numFmtId="165" fontId="8" fillId="0" borderId="59" xfId="0" applyNumberFormat="1" applyFont="1" applyBorder="1" applyAlignment="1">
      <alignment horizontal="center" vertical="center"/>
    </xf>
    <xf numFmtId="165" fontId="8" fillId="0" borderId="9" xfId="0" applyNumberFormat="1" applyFont="1" applyBorder="1" applyAlignment="1">
      <alignment vertical="center"/>
    </xf>
    <xf numFmtId="165" fontId="6" fillId="0" borderId="0" xfId="0" applyNumberFormat="1" applyFont="1"/>
    <xf numFmtId="0" fontId="73" fillId="0" borderId="87" xfId="0" applyFont="1" applyBorder="1" applyAlignment="1">
      <alignment vertical="center"/>
    </xf>
    <xf numFmtId="0" fontId="0" fillId="3" borderId="0" xfId="0" applyFill="1" applyAlignment="1">
      <alignment vertical="center" wrapText="1"/>
    </xf>
    <xf numFmtId="0" fontId="36" fillId="0" borderId="9" xfId="0" applyFont="1" applyBorder="1" applyAlignment="1" applyProtection="1">
      <alignment horizontal="center" vertical="center"/>
      <protection locked="0"/>
    </xf>
    <xf numFmtId="0" fontId="29" fillId="3" borderId="0" xfId="0" applyFont="1" applyFill="1"/>
    <xf numFmtId="0" fontId="0" fillId="3" borderId="76" xfId="0" applyFill="1" applyBorder="1"/>
    <xf numFmtId="0" fontId="12" fillId="3" borderId="19" xfId="0" applyFont="1" applyFill="1" applyBorder="1" applyAlignment="1">
      <alignment vertical="center" wrapText="1"/>
    </xf>
    <xf numFmtId="3" fontId="12" fillId="3" borderId="89" xfId="0" applyNumberFormat="1" applyFont="1" applyFill="1" applyBorder="1" applyAlignment="1">
      <alignment vertical="top"/>
    </xf>
    <xf numFmtId="3" fontId="12" fillId="3" borderId="115" xfId="0" applyNumberFormat="1" applyFont="1" applyFill="1" applyBorder="1" applyAlignment="1">
      <alignment vertical="top"/>
    </xf>
    <xf numFmtId="3" fontId="12" fillId="3" borderId="91" xfId="0" applyNumberFormat="1" applyFont="1" applyFill="1" applyBorder="1" applyAlignment="1">
      <alignment vertical="top"/>
    </xf>
    <xf numFmtId="0" fontId="27" fillId="3" borderId="113" xfId="0" applyFont="1" applyFill="1" applyBorder="1" applyAlignment="1">
      <alignment vertical="center"/>
    </xf>
    <xf numFmtId="0" fontId="27" fillId="3" borderId="44" xfId="0" applyFont="1" applyFill="1" applyBorder="1" applyAlignment="1">
      <alignment vertical="center"/>
    </xf>
    <xf numFmtId="0" fontId="27" fillId="3" borderId="45" xfId="0" applyFont="1" applyFill="1" applyBorder="1" applyAlignment="1">
      <alignment vertical="center"/>
    </xf>
    <xf numFmtId="3" fontId="23" fillId="3" borderId="39" xfId="0" applyNumberFormat="1" applyFont="1" applyFill="1" applyBorder="1"/>
    <xf numFmtId="3" fontId="14" fillId="3" borderId="9" xfId="3" applyNumberFormat="1" applyFont="1" applyFill="1" applyBorder="1" applyAlignment="1">
      <alignment horizontal="right" vertical="top" wrapText="1"/>
    </xf>
    <xf numFmtId="0" fontId="32" fillId="3" borderId="80" xfId="0" applyFont="1" applyFill="1" applyBorder="1" applyAlignment="1">
      <alignment vertical="center"/>
    </xf>
    <xf numFmtId="0" fontId="0" fillId="3" borderId="31" xfId="0" applyFill="1" applyBorder="1"/>
    <xf numFmtId="3" fontId="63" fillId="3" borderId="95" xfId="0" applyNumberFormat="1" applyFont="1" applyFill="1" applyBorder="1" applyAlignment="1">
      <alignment horizontal="right"/>
    </xf>
    <xf numFmtId="3" fontId="63" fillId="3" borderId="145" xfId="0" applyNumberFormat="1" applyFont="1" applyFill="1" applyBorder="1" applyAlignment="1">
      <alignment horizontal="right"/>
    </xf>
    <xf numFmtId="3" fontId="63" fillId="3" borderId="154" xfId="0" applyNumberFormat="1" applyFont="1" applyFill="1" applyBorder="1" applyAlignment="1">
      <alignment horizontal="right"/>
    </xf>
    <xf numFmtId="0" fontId="12" fillId="3" borderId="66" xfId="0" applyFont="1" applyFill="1" applyBorder="1" applyAlignment="1">
      <alignment horizontal="left" vertical="center"/>
    </xf>
    <xf numFmtId="3" fontId="14" fillId="3" borderId="11" xfId="3" applyNumberFormat="1" applyFont="1" applyFill="1" applyBorder="1" applyAlignment="1">
      <alignment horizontal="right" vertical="top" wrapText="1"/>
    </xf>
    <xf numFmtId="0" fontId="12" fillId="3" borderId="24" xfId="0" applyFont="1" applyFill="1" applyBorder="1" applyAlignment="1">
      <alignment horizontal="center" vertical="center" wrapText="1"/>
    </xf>
    <xf numFmtId="0" fontId="12" fillId="3" borderId="14" xfId="0" applyFont="1" applyFill="1" applyBorder="1"/>
    <xf numFmtId="0" fontId="12" fillId="3" borderId="67" xfId="0" applyFont="1" applyFill="1" applyBorder="1"/>
    <xf numFmtId="0" fontId="12" fillId="3" borderId="37" xfId="0" applyFont="1" applyFill="1" applyBorder="1"/>
    <xf numFmtId="0" fontId="12" fillId="3" borderId="68" xfId="0" applyFont="1" applyFill="1" applyBorder="1"/>
    <xf numFmtId="0" fontId="12" fillId="3" borderId="69" xfId="0" applyFont="1" applyFill="1" applyBorder="1"/>
    <xf numFmtId="0" fontId="12" fillId="3" borderId="70" xfId="0" applyFont="1" applyFill="1" applyBorder="1"/>
    <xf numFmtId="0" fontId="28" fillId="3" borderId="44" xfId="0" applyFont="1" applyFill="1" applyBorder="1"/>
    <xf numFmtId="0" fontId="28" fillId="3" borderId="45" xfId="0" applyFont="1" applyFill="1" applyBorder="1"/>
    <xf numFmtId="3" fontId="23" fillId="3" borderId="52" xfId="0" applyNumberFormat="1" applyFont="1" applyFill="1" applyBorder="1"/>
    <xf numFmtId="3" fontId="23" fillId="3" borderId="86" xfId="0" applyNumberFormat="1" applyFont="1" applyFill="1" applyBorder="1"/>
    <xf numFmtId="3" fontId="14" fillId="3" borderId="105" xfId="3" applyNumberFormat="1" applyFont="1" applyFill="1" applyBorder="1" applyAlignment="1">
      <alignment horizontal="right" vertical="top" wrapText="1"/>
    </xf>
    <xf numFmtId="3" fontId="14" fillId="3" borderId="39" xfId="3" applyNumberFormat="1" applyFont="1" applyFill="1" applyBorder="1" applyAlignment="1">
      <alignment horizontal="right" vertical="top" wrapText="1"/>
    </xf>
    <xf numFmtId="3" fontId="14" fillId="3" borderId="62" xfId="3" applyNumberFormat="1" applyFont="1" applyFill="1" applyBorder="1" applyAlignment="1">
      <alignment horizontal="right" vertical="top" wrapText="1"/>
    </xf>
    <xf numFmtId="3" fontId="14" fillId="3" borderId="42" xfId="3" applyNumberFormat="1" applyFont="1" applyFill="1" applyBorder="1" applyAlignment="1">
      <alignment horizontal="right" vertical="top" wrapText="1"/>
    </xf>
    <xf numFmtId="0" fontId="0" fillId="3" borderId="0" xfId="0" applyFill="1" applyAlignment="1">
      <alignment horizontal="left" vertical="top" wrapText="1"/>
    </xf>
    <xf numFmtId="0" fontId="35" fillId="3" borderId="0" xfId="0" applyFont="1" applyFill="1" applyAlignment="1">
      <alignment horizontal="center" vertical="center" wrapText="1"/>
    </xf>
    <xf numFmtId="166" fontId="47" fillId="0" borderId="1" xfId="0" applyNumberFormat="1" applyFont="1" applyBorder="1" applyAlignment="1" applyProtection="1">
      <alignment horizontal="right" vertical="center"/>
      <protection locked="0"/>
    </xf>
    <xf numFmtId="166" fontId="47" fillId="0" borderId="2" xfId="0" applyNumberFormat="1" applyFont="1" applyBorder="1" applyAlignment="1" applyProtection="1">
      <alignment horizontal="right" vertical="center"/>
      <protection locked="0"/>
    </xf>
    <xf numFmtId="166" fontId="47" fillId="0" borderId="4" xfId="0" applyNumberFormat="1" applyFont="1" applyBorder="1" applyAlignment="1" applyProtection="1">
      <alignment horizontal="right" vertical="center"/>
      <protection locked="0"/>
    </xf>
    <xf numFmtId="166" fontId="47" fillId="0" borderId="5" xfId="0" applyNumberFormat="1" applyFont="1" applyBorder="1" applyAlignment="1" applyProtection="1">
      <alignment horizontal="right" vertical="center"/>
      <protection locked="0"/>
    </xf>
    <xf numFmtId="0" fontId="35" fillId="3" borderId="96" xfId="0" applyFont="1" applyFill="1" applyBorder="1" applyAlignment="1">
      <alignment horizontal="center" vertical="top" wrapText="1"/>
    </xf>
    <xf numFmtId="0" fontId="35" fillId="3" borderId="87" xfId="0" applyFont="1" applyFill="1" applyBorder="1" applyAlignment="1">
      <alignment horizontal="center" vertical="top" wrapText="1"/>
    </xf>
    <xf numFmtId="0" fontId="35" fillId="3" borderId="103" xfId="0" applyFont="1" applyFill="1" applyBorder="1" applyAlignment="1">
      <alignment horizontal="center" vertical="top" wrapText="1"/>
    </xf>
    <xf numFmtId="0" fontId="32" fillId="3" borderId="102" xfId="0" applyFont="1" applyFill="1" applyBorder="1" applyAlignment="1">
      <alignment horizontal="center" vertical="top" wrapText="1"/>
    </xf>
    <xf numFmtId="0" fontId="12" fillId="3" borderId="31" xfId="0" applyFont="1" applyFill="1" applyBorder="1" applyAlignment="1">
      <alignment vertical="center" wrapText="1"/>
    </xf>
    <xf numFmtId="3" fontId="12" fillId="3" borderId="95" xfId="0" applyNumberFormat="1" applyFont="1" applyFill="1" applyBorder="1" applyAlignment="1">
      <alignment vertical="top"/>
    </xf>
    <xf numFmtId="3" fontId="12" fillId="3" borderId="145" xfId="0" applyNumberFormat="1" applyFont="1" applyFill="1" applyBorder="1" applyAlignment="1">
      <alignment vertical="top"/>
    </xf>
    <xf numFmtId="3" fontId="12" fillId="3" borderId="154" xfId="0" applyNumberFormat="1" applyFont="1" applyFill="1" applyBorder="1" applyAlignment="1">
      <alignment vertical="top"/>
    </xf>
    <xf numFmtId="0" fontId="28" fillId="3" borderId="76" xfId="0" applyFont="1" applyFill="1" applyBorder="1"/>
    <xf numFmtId="0" fontId="12" fillId="3" borderId="158" xfId="0" applyFont="1" applyFill="1" applyBorder="1" applyAlignment="1">
      <alignment horizontal="center" wrapText="1"/>
    </xf>
    <xf numFmtId="0" fontId="0" fillId="3" borderId="80" xfId="0" applyFill="1" applyBorder="1"/>
    <xf numFmtId="0" fontId="28" fillId="3" borderId="80" xfId="0" applyFont="1" applyFill="1" applyBorder="1"/>
    <xf numFmtId="3" fontId="5" fillId="3" borderId="82" xfId="0" applyNumberFormat="1" applyFont="1" applyFill="1" applyBorder="1"/>
    <xf numFmtId="3" fontId="5" fillId="3" borderId="84" xfId="0" applyNumberFormat="1" applyFont="1" applyFill="1" applyBorder="1"/>
    <xf numFmtId="0" fontId="34" fillId="3" borderId="44" xfId="0" applyFont="1" applyFill="1" applyBorder="1" applyAlignment="1">
      <alignment vertical="center"/>
    </xf>
    <xf numFmtId="0" fontId="32" fillId="3" borderId="123" xfId="0" applyFont="1" applyFill="1" applyBorder="1" applyAlignment="1">
      <alignment vertical="center" wrapText="1"/>
    </xf>
    <xf numFmtId="0" fontId="35" fillId="3" borderId="124" xfId="0" applyFont="1" applyFill="1" applyBorder="1" applyAlignment="1">
      <alignment horizontal="center" vertical="center" wrapText="1"/>
    </xf>
    <xf numFmtId="0" fontId="47" fillId="5" borderId="51" xfId="0" applyFont="1" applyFill="1" applyBorder="1" applyAlignment="1" applyProtection="1">
      <alignment horizontal="right" vertical="center"/>
      <protection locked="0"/>
    </xf>
    <xf numFmtId="166" fontId="47" fillId="0" borderId="160" xfId="0" applyNumberFormat="1" applyFont="1" applyBorder="1" applyAlignment="1" applyProtection="1">
      <alignment horizontal="right" vertical="center"/>
      <protection locked="0"/>
    </xf>
    <xf numFmtId="0" fontId="47" fillId="5" borderId="36" xfId="0" applyFont="1" applyFill="1" applyBorder="1" applyAlignment="1" applyProtection="1">
      <alignment horizontal="right" vertical="center"/>
      <protection locked="0"/>
    </xf>
    <xf numFmtId="166" fontId="47" fillId="0" borderId="161" xfId="0" applyNumberFormat="1" applyFont="1" applyBorder="1" applyAlignment="1" applyProtection="1">
      <alignment horizontal="right" vertical="center"/>
      <protection locked="0"/>
    </xf>
    <xf numFmtId="0" fontId="48" fillId="5" borderId="36" xfId="0" applyFont="1" applyFill="1" applyBorder="1" applyAlignment="1" applyProtection="1">
      <alignment horizontal="right" vertical="center"/>
      <protection locked="0"/>
    </xf>
    <xf numFmtId="0" fontId="48" fillId="5" borderId="132" xfId="0" applyFont="1" applyFill="1" applyBorder="1" applyAlignment="1" applyProtection="1">
      <alignment horizontal="right" vertical="center"/>
      <protection locked="0"/>
    </xf>
    <xf numFmtId="0" fontId="47" fillId="0" borderId="134" xfId="0" applyFont="1" applyBorder="1" applyAlignment="1" applyProtection="1">
      <alignment horizontal="center" vertical="center"/>
      <protection locked="0"/>
    </xf>
    <xf numFmtId="0" fontId="47" fillId="0" borderId="62" xfId="0" applyFont="1" applyBorder="1" applyAlignment="1" applyProtection="1">
      <alignment horizontal="center" vertical="center"/>
      <protection locked="0"/>
    </xf>
    <xf numFmtId="0" fontId="47" fillId="0" borderId="111" xfId="0" applyFont="1" applyBorder="1" applyAlignment="1" applyProtection="1">
      <alignment horizontal="center" vertical="center"/>
      <protection locked="0"/>
    </xf>
    <xf numFmtId="166" fontId="47" fillId="0" borderId="139" xfId="0" applyNumberFormat="1" applyFont="1" applyBorder="1" applyAlignment="1" applyProtection="1">
      <alignment horizontal="right" vertical="center"/>
      <protection locked="0"/>
    </xf>
    <xf numFmtId="0" fontId="35" fillId="3" borderId="119" xfId="0" applyFont="1" applyFill="1" applyBorder="1" applyAlignment="1">
      <alignment horizontal="center" vertical="center" wrapText="1"/>
    </xf>
    <xf numFmtId="0" fontId="48" fillId="5" borderId="139" xfId="0" applyFont="1" applyFill="1" applyBorder="1" applyAlignment="1" applyProtection="1">
      <alignment horizontal="right" vertical="center"/>
      <protection locked="0"/>
    </xf>
    <xf numFmtId="166" fontId="47" fillId="0" borderId="162" xfId="0" applyNumberFormat="1" applyFont="1" applyBorder="1" applyAlignment="1" applyProtection="1">
      <alignment horizontal="right" vertical="center"/>
      <protection locked="0"/>
    </xf>
    <xf numFmtId="0" fontId="27" fillId="3" borderId="163" xfId="0" applyFont="1" applyFill="1" applyBorder="1" applyAlignment="1">
      <alignment vertical="center"/>
    </xf>
    <xf numFmtId="0" fontId="34" fillId="3" borderId="130" xfId="0" applyFont="1" applyFill="1" applyBorder="1" applyAlignment="1">
      <alignment vertical="center"/>
    </xf>
    <xf numFmtId="0" fontId="27" fillId="3" borderId="164" xfId="0" applyFont="1" applyFill="1" applyBorder="1" applyAlignment="1">
      <alignment vertical="center"/>
    </xf>
    <xf numFmtId="166" fontId="27" fillId="3" borderId="44" xfId="0" applyNumberFormat="1" applyFont="1" applyFill="1" applyBorder="1" applyAlignment="1">
      <alignment vertical="center"/>
    </xf>
    <xf numFmtId="0" fontId="40" fillId="3" borderId="44" xfId="0" applyFont="1" applyFill="1" applyBorder="1" applyAlignment="1">
      <alignment vertical="center"/>
    </xf>
    <xf numFmtId="0" fontId="40" fillId="3" borderId="45" xfId="0" applyFont="1" applyFill="1" applyBorder="1" applyAlignment="1">
      <alignment vertical="center"/>
    </xf>
    <xf numFmtId="0" fontId="34" fillId="3" borderId="45" xfId="0" applyFont="1" applyFill="1" applyBorder="1" applyAlignment="1">
      <alignment vertical="center"/>
    </xf>
    <xf numFmtId="0" fontId="32" fillId="3" borderId="123" xfId="0" applyFont="1" applyFill="1" applyBorder="1" applyAlignment="1">
      <alignment horizontal="center" vertical="top" wrapText="1"/>
    </xf>
    <xf numFmtId="166" fontId="47" fillId="0" borderId="52" xfId="0" applyNumberFormat="1" applyFont="1" applyBorder="1" applyAlignment="1" applyProtection="1">
      <alignment horizontal="right" vertical="center"/>
      <protection locked="0"/>
    </xf>
    <xf numFmtId="166" fontId="47" fillId="0" borderId="39" xfId="0" applyNumberFormat="1" applyFont="1" applyBorder="1" applyAlignment="1" applyProtection="1">
      <alignment horizontal="right" vertical="center"/>
      <protection locked="0"/>
    </xf>
    <xf numFmtId="166" fontId="47" fillId="0" borderId="134" xfId="0" applyNumberFormat="1" applyFont="1" applyBorder="1" applyAlignment="1" applyProtection="1">
      <alignment horizontal="right" vertical="center"/>
      <protection locked="0"/>
    </xf>
    <xf numFmtId="166" fontId="47" fillId="0" borderId="118" xfId="0" applyNumberFormat="1" applyFont="1" applyBorder="1" applyAlignment="1" applyProtection="1">
      <alignment horizontal="right" vertical="center"/>
      <protection locked="0"/>
    </xf>
    <xf numFmtId="166" fontId="47" fillId="0" borderId="42" xfId="0" applyNumberFormat="1" applyFont="1" applyBorder="1" applyAlignment="1" applyProtection="1">
      <alignment horizontal="right" vertical="center"/>
      <protection locked="0"/>
    </xf>
    <xf numFmtId="0" fontId="11" fillId="0" borderId="3" xfId="0" applyFont="1" applyBorder="1" applyAlignment="1">
      <alignment horizontal="center" vertical="center"/>
    </xf>
    <xf numFmtId="0" fontId="11" fillId="0" borderId="6" xfId="0" applyFont="1" applyBorder="1" applyAlignment="1">
      <alignment horizontal="center" vertical="center"/>
    </xf>
    <xf numFmtId="165" fontId="0" fillId="3" borderId="0" xfId="0" applyNumberFormat="1" applyFill="1"/>
    <xf numFmtId="164" fontId="0" fillId="3" borderId="0" xfId="1" applyNumberFormat="1" applyFont="1" applyFill="1" applyBorder="1"/>
    <xf numFmtId="0" fontId="5" fillId="3" borderId="6" xfId="0" applyFont="1" applyFill="1" applyBorder="1"/>
    <xf numFmtId="3" fontId="5" fillId="3" borderId="7" xfId="0" applyNumberFormat="1" applyFont="1" applyFill="1" applyBorder="1"/>
    <xf numFmtId="0" fontId="5" fillId="3" borderId="33" xfId="0" applyFont="1" applyFill="1" applyBorder="1"/>
    <xf numFmtId="3" fontId="5" fillId="3" borderId="28" xfId="0" applyNumberFormat="1" applyFont="1" applyFill="1" applyBorder="1"/>
    <xf numFmtId="0" fontId="32" fillId="3" borderId="146" xfId="0" applyFont="1" applyFill="1" applyBorder="1" applyAlignment="1">
      <alignment vertical="center"/>
    </xf>
    <xf numFmtId="0" fontId="28" fillId="3" borderId="99" xfId="0" applyFont="1" applyFill="1" applyBorder="1" applyAlignment="1">
      <alignment vertical="center"/>
    </xf>
    <xf numFmtId="0" fontId="32" fillId="3" borderId="8" xfId="0" applyFont="1" applyFill="1" applyBorder="1" applyAlignment="1">
      <alignment vertical="center"/>
    </xf>
    <xf numFmtId="0" fontId="25" fillId="3" borderId="77" xfId="0" applyFont="1" applyFill="1" applyBorder="1" applyAlignment="1">
      <alignment vertical="center"/>
    </xf>
    <xf numFmtId="0" fontId="28" fillId="3" borderId="114" xfId="0" applyFont="1" applyFill="1" applyBorder="1" applyAlignment="1">
      <alignment vertical="center"/>
    </xf>
    <xf numFmtId="0" fontId="28" fillId="3" borderId="101" xfId="0" applyFont="1" applyFill="1" applyBorder="1" applyAlignment="1">
      <alignment vertical="center"/>
    </xf>
    <xf numFmtId="0" fontId="31" fillId="5" borderId="38" xfId="0" applyFont="1" applyFill="1" applyBorder="1" applyAlignment="1" applyProtection="1">
      <alignment vertical="center"/>
      <protection locked="0"/>
    </xf>
    <xf numFmtId="0" fontId="32" fillId="3" borderId="114" xfId="0" applyFont="1" applyFill="1" applyBorder="1" applyAlignment="1">
      <alignment horizontal="right" vertical="center" indent="1"/>
    </xf>
    <xf numFmtId="0" fontId="32" fillId="3" borderId="80" xfId="0" applyFont="1" applyFill="1" applyBorder="1" applyAlignment="1">
      <alignment horizontal="right" vertical="center" indent="1"/>
    </xf>
    <xf numFmtId="0" fontId="31" fillId="5" borderId="3" xfId="0" applyFont="1" applyFill="1" applyBorder="1" applyAlignment="1" applyProtection="1">
      <alignment vertical="center"/>
      <protection locked="0"/>
    </xf>
    <xf numFmtId="0" fontId="25" fillId="3" borderId="113" xfId="0" applyFont="1" applyFill="1" applyBorder="1" applyAlignment="1">
      <alignment vertical="center"/>
    </xf>
    <xf numFmtId="0" fontId="28" fillId="3" borderId="44" xfId="0" applyFont="1" applyFill="1" applyBorder="1" applyAlignment="1">
      <alignment vertical="center"/>
    </xf>
    <xf numFmtId="0" fontId="0" fillId="3" borderId="44" xfId="0" applyFill="1" applyBorder="1"/>
    <xf numFmtId="0" fontId="28" fillId="3" borderId="133" xfId="0" applyFont="1" applyFill="1" applyBorder="1" applyAlignment="1">
      <alignment horizontal="center" vertical="center"/>
    </xf>
    <xf numFmtId="0" fontId="28" fillId="3" borderId="165" xfId="0" applyFont="1" applyFill="1" applyBorder="1" applyAlignment="1">
      <alignment horizontal="center" vertical="center"/>
    </xf>
    <xf numFmtId="0" fontId="28" fillId="3" borderId="166" xfId="0" applyFont="1" applyFill="1" applyBorder="1" applyAlignment="1">
      <alignment horizontal="center" vertical="center"/>
    </xf>
    <xf numFmtId="0" fontId="44" fillId="3" borderId="45" xfId="0" applyFont="1" applyFill="1" applyBorder="1" applyAlignment="1">
      <alignment vertical="top"/>
    </xf>
    <xf numFmtId="0" fontId="25" fillId="3" borderId="19" xfId="0" applyFont="1" applyFill="1" applyBorder="1" applyAlignment="1">
      <alignment vertical="center"/>
    </xf>
    <xf numFmtId="0" fontId="44" fillId="3" borderId="76" xfId="0" applyFont="1" applyFill="1" applyBorder="1" applyAlignment="1">
      <alignment vertical="top"/>
    </xf>
    <xf numFmtId="0" fontId="25" fillId="3" borderId="158" xfId="0" applyFont="1" applyFill="1" applyBorder="1" applyAlignment="1">
      <alignment vertical="center"/>
    </xf>
    <xf numFmtId="166" fontId="27" fillId="3" borderId="159" xfId="0" applyNumberFormat="1" applyFont="1" applyFill="1" applyBorder="1" applyAlignment="1">
      <alignment vertical="center"/>
    </xf>
    <xf numFmtId="0" fontId="28" fillId="3" borderId="89" xfId="0" applyFont="1" applyFill="1" applyBorder="1" applyAlignment="1">
      <alignment horizontal="left" vertical="center"/>
    </xf>
    <xf numFmtId="166" fontId="27" fillId="3" borderId="76" xfId="0" applyNumberFormat="1" applyFont="1" applyFill="1" applyBorder="1" applyAlignment="1">
      <alignment vertical="center"/>
    </xf>
    <xf numFmtId="0" fontId="28" fillId="3" borderId="65" xfId="0" applyFont="1" applyFill="1" applyBorder="1" applyAlignment="1">
      <alignment horizontal="center" vertical="center"/>
    </xf>
    <xf numFmtId="0" fontId="28" fillId="3" borderId="148" xfId="0" applyFont="1" applyFill="1" applyBorder="1" applyAlignment="1">
      <alignment horizontal="center" vertical="center"/>
    </xf>
    <xf numFmtId="0" fontId="31" fillId="5" borderId="139" xfId="0" applyFont="1" applyFill="1" applyBorder="1" applyAlignment="1" applyProtection="1">
      <alignment vertical="center"/>
      <protection locked="0"/>
    </xf>
    <xf numFmtId="166" fontId="27" fillId="3" borderId="7" xfId="0" applyNumberFormat="1" applyFont="1" applyFill="1" applyBorder="1" applyAlignment="1">
      <alignment vertical="center"/>
    </xf>
    <xf numFmtId="166" fontId="27" fillId="3" borderId="8" xfId="0" applyNumberFormat="1" applyFont="1" applyFill="1" applyBorder="1" applyAlignment="1">
      <alignment vertical="center"/>
    </xf>
    <xf numFmtId="166" fontId="27" fillId="3" borderId="6" xfId="0" applyNumberFormat="1" applyFont="1" applyFill="1" applyBorder="1" applyAlignment="1">
      <alignment vertical="center"/>
    </xf>
    <xf numFmtId="3" fontId="75" fillId="6" borderId="7" xfId="0" applyNumberFormat="1" applyFont="1" applyFill="1" applyBorder="1"/>
    <xf numFmtId="3" fontId="0" fillId="6" borderId="7" xfId="0" applyNumberFormat="1" applyFill="1" applyBorder="1"/>
    <xf numFmtId="0" fontId="54" fillId="3" borderId="0" xfId="0" applyFont="1" applyFill="1" applyAlignment="1">
      <alignment vertical="center"/>
    </xf>
    <xf numFmtId="3" fontId="0" fillId="3" borderId="9" xfId="0" applyNumberFormat="1" applyFill="1" applyBorder="1"/>
    <xf numFmtId="0" fontId="5" fillId="3" borderId="81" xfId="0" applyFont="1" applyFill="1" applyBorder="1" applyAlignment="1">
      <alignment vertical="center" wrapText="1"/>
    </xf>
    <xf numFmtId="0" fontId="0" fillId="3" borderId="32" xfId="0" applyFill="1" applyBorder="1" applyAlignment="1">
      <alignment vertical="center" wrapText="1"/>
    </xf>
    <xf numFmtId="0" fontId="5" fillId="3" borderId="0" xfId="0" applyFont="1" applyFill="1" applyAlignment="1">
      <alignment vertical="center" wrapText="1"/>
    </xf>
    <xf numFmtId="3" fontId="0" fillId="3" borderId="38" xfId="0" applyNumberFormat="1" applyFill="1" applyBorder="1"/>
    <xf numFmtId="0" fontId="0" fillId="3" borderId="95" xfId="0" applyFill="1" applyBorder="1"/>
    <xf numFmtId="3" fontId="0" fillId="3" borderId="3" xfId="0" applyNumberFormat="1" applyFill="1" applyBorder="1"/>
    <xf numFmtId="3" fontId="0" fillId="3" borderId="61" xfId="0" applyNumberFormat="1" applyFill="1" applyBorder="1"/>
    <xf numFmtId="3" fontId="0" fillId="3" borderId="2" xfId="0" applyNumberFormat="1" applyFill="1" applyBorder="1"/>
    <xf numFmtId="0" fontId="0" fillId="3" borderId="145" xfId="0" applyFill="1" applyBorder="1"/>
    <xf numFmtId="3" fontId="0" fillId="3" borderId="5" xfId="0" applyNumberFormat="1" applyFill="1" applyBorder="1"/>
    <xf numFmtId="0" fontId="53" fillId="3" borderId="19" xfId="0" applyFont="1" applyFill="1" applyBorder="1" applyAlignment="1">
      <alignment horizontal="left" vertical="center" wrapText="1"/>
    </xf>
    <xf numFmtId="3" fontId="0" fillId="3" borderId="9" xfId="0" applyNumberFormat="1" applyFill="1" applyBorder="1" applyAlignment="1">
      <alignment vertical="center"/>
    </xf>
    <xf numFmtId="0" fontId="32" fillId="3" borderId="114" xfId="0" applyFont="1" applyFill="1" applyBorder="1" applyAlignment="1">
      <alignment vertical="center"/>
    </xf>
    <xf numFmtId="0" fontId="32" fillId="3" borderId="159" xfId="0" applyFont="1" applyFill="1" applyBorder="1" applyAlignment="1">
      <alignment vertical="center"/>
    </xf>
    <xf numFmtId="0" fontId="27" fillId="3" borderId="19" xfId="0" applyFont="1" applyFill="1" applyBorder="1" applyAlignment="1">
      <alignment horizontal="left" vertical="center" wrapText="1"/>
    </xf>
    <xf numFmtId="0" fontId="32" fillId="3" borderId="0" xfId="0" applyFont="1" applyFill="1" applyAlignment="1">
      <alignment horizontal="left" vertical="center"/>
    </xf>
    <xf numFmtId="1" fontId="47" fillId="3" borderId="49" xfId="0" applyNumberFormat="1" applyFont="1" applyFill="1" applyBorder="1" applyAlignment="1">
      <alignment horizontal="left" vertical="center" wrapText="1"/>
    </xf>
    <xf numFmtId="0" fontId="0" fillId="3" borderId="49" xfId="0" applyFill="1" applyBorder="1" applyAlignment="1">
      <alignment vertical="center"/>
    </xf>
    <xf numFmtId="0" fontId="0" fillId="3" borderId="50" xfId="0" applyFill="1" applyBorder="1" applyAlignment="1">
      <alignment vertical="center"/>
    </xf>
    <xf numFmtId="0" fontId="32" fillId="3" borderId="77" xfId="0" applyFont="1" applyFill="1" applyBorder="1" applyAlignment="1">
      <alignment horizontal="left" vertical="center"/>
    </xf>
    <xf numFmtId="3" fontId="0" fillId="3" borderId="11" xfId="0" applyNumberFormat="1" applyFill="1" applyBorder="1" applyAlignment="1">
      <alignment vertical="center"/>
    </xf>
    <xf numFmtId="3" fontId="72" fillId="3" borderId="11" xfId="0" applyNumberFormat="1" applyFont="1" applyFill="1" applyBorder="1"/>
    <xf numFmtId="0" fontId="5" fillId="3" borderId="172" xfId="0" applyFont="1" applyFill="1" applyBorder="1" applyAlignment="1">
      <alignment vertical="center"/>
    </xf>
    <xf numFmtId="3" fontId="0" fillId="3" borderId="173" xfId="0" applyNumberFormat="1" applyFill="1" applyBorder="1" applyAlignment="1">
      <alignment vertical="center"/>
    </xf>
    <xf numFmtId="3" fontId="71" fillId="3" borderId="173" xfId="0" applyNumberFormat="1" applyFont="1" applyFill="1" applyBorder="1"/>
    <xf numFmtId="3" fontId="5" fillId="3" borderId="173" xfId="0" applyNumberFormat="1" applyFont="1" applyFill="1" applyBorder="1" applyAlignment="1">
      <alignment vertical="center"/>
    </xf>
    <xf numFmtId="0" fontId="24" fillId="3" borderId="127" xfId="0" applyFont="1" applyFill="1" applyBorder="1" applyAlignment="1">
      <alignment horizontal="left" vertical="center"/>
    </xf>
    <xf numFmtId="0" fontId="32" fillId="3" borderId="110" xfId="0" applyFont="1" applyFill="1" applyBorder="1" applyAlignment="1">
      <alignment horizontal="center" vertical="center"/>
    </xf>
    <xf numFmtId="1" fontId="32" fillId="3" borderId="2" xfId="0" applyNumberFormat="1" applyFont="1" applyFill="1" applyBorder="1" applyAlignment="1">
      <alignment vertical="center"/>
    </xf>
    <xf numFmtId="0" fontId="76" fillId="3" borderId="0" xfId="0" applyFont="1" applyFill="1" applyAlignment="1">
      <alignment vertical="center"/>
    </xf>
    <xf numFmtId="0" fontId="70" fillId="3" borderId="0" xfId="0" applyFont="1" applyFill="1" applyAlignment="1">
      <alignment horizontal="right"/>
    </xf>
    <xf numFmtId="3" fontId="70" fillId="3" borderId="0" xfId="0" applyNumberFormat="1" applyFont="1" applyFill="1"/>
    <xf numFmtId="10" fontId="70" fillId="3" borderId="0" xfId="1" applyNumberFormat="1" applyFont="1" applyFill="1" applyBorder="1" applyAlignment="1"/>
    <xf numFmtId="0" fontId="0" fillId="3" borderId="168" xfId="0" applyFill="1" applyBorder="1"/>
    <xf numFmtId="3" fontId="0" fillId="3" borderId="167" xfId="0" applyNumberFormat="1" applyFill="1" applyBorder="1"/>
    <xf numFmtId="3" fontId="0" fillId="3" borderId="138" xfId="0" applyNumberFormat="1" applyFill="1" applyBorder="1"/>
    <xf numFmtId="3" fontId="0" fillId="3" borderId="169" xfId="0" applyNumberFormat="1" applyFill="1" applyBorder="1"/>
    <xf numFmtId="0" fontId="0" fillId="3" borderId="174" xfId="0" applyFill="1" applyBorder="1" applyAlignment="1">
      <alignment vertical="center"/>
    </xf>
    <xf numFmtId="3" fontId="0" fillId="3" borderId="78" xfId="0" applyNumberFormat="1" applyFill="1" applyBorder="1" applyAlignment="1">
      <alignment vertical="center"/>
    </xf>
    <xf numFmtId="0" fontId="0" fillId="3" borderId="78" xfId="0" applyFill="1" applyBorder="1" applyAlignment="1">
      <alignment horizontal="center" vertical="center"/>
    </xf>
    <xf numFmtId="0" fontId="69" fillId="3" borderId="170" xfId="0" applyFont="1" applyFill="1" applyBorder="1" applyAlignment="1">
      <alignment vertical="center"/>
    </xf>
    <xf numFmtId="0" fontId="5" fillId="3" borderId="174" xfId="0" applyFont="1" applyFill="1" applyBorder="1" applyAlignment="1">
      <alignment vertical="center"/>
    </xf>
    <xf numFmtId="0" fontId="5" fillId="3" borderId="104" xfId="0" applyFont="1" applyFill="1" applyBorder="1" applyAlignment="1">
      <alignment vertical="center"/>
    </xf>
    <xf numFmtId="0" fontId="5" fillId="3" borderId="60" xfId="0" applyFont="1" applyFill="1" applyBorder="1" applyAlignment="1">
      <alignment vertical="center"/>
    </xf>
    <xf numFmtId="0" fontId="69" fillId="3" borderId="57" xfId="0" applyFont="1" applyFill="1" applyBorder="1" applyAlignment="1">
      <alignment horizontal="right" vertical="center"/>
    </xf>
    <xf numFmtId="3" fontId="69" fillId="3" borderId="58" xfId="0" applyNumberFormat="1" applyFont="1" applyFill="1" applyBorder="1" applyAlignment="1">
      <alignment vertical="center"/>
    </xf>
    <xf numFmtId="0" fontId="42" fillId="3" borderId="151" xfId="0" applyFont="1" applyFill="1" applyBorder="1" applyAlignment="1">
      <alignment horizontal="left" vertical="center" wrapText="1"/>
    </xf>
    <xf numFmtId="0" fontId="57" fillId="0" borderId="0" xfId="0" applyFont="1" applyAlignment="1">
      <alignment horizontal="justify" vertical="top" wrapText="1"/>
    </xf>
    <xf numFmtId="165" fontId="8" fillId="0" borderId="61" xfId="0" applyNumberFormat="1" applyFont="1" applyBorder="1" applyAlignment="1">
      <alignment vertical="center"/>
    </xf>
    <xf numFmtId="0" fontId="12" fillId="3" borderId="9"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2" fillId="3" borderId="96" xfId="0" applyFont="1" applyFill="1" applyBorder="1" applyAlignment="1">
      <alignment horizontal="center" vertical="top" wrapText="1"/>
    </xf>
    <xf numFmtId="0" fontId="2" fillId="3" borderId="97" xfId="0" applyFont="1" applyFill="1" applyBorder="1" applyAlignment="1">
      <alignment horizontal="center" vertical="top" wrapText="1"/>
    </xf>
    <xf numFmtId="0" fontId="2" fillId="3" borderId="88" xfId="0" applyFont="1" applyFill="1" applyBorder="1" applyAlignment="1">
      <alignment horizontal="center" vertical="top" wrapText="1"/>
    </xf>
    <xf numFmtId="0" fontId="0" fillId="0" borderId="0" xfId="0" applyAlignment="1">
      <alignment horizontal="justify" vertical="top" wrapText="1"/>
    </xf>
    <xf numFmtId="165" fontId="6" fillId="7" borderId="9" xfId="0" applyNumberFormat="1" applyFont="1" applyFill="1" applyBorder="1" applyAlignment="1">
      <alignment vertical="center"/>
    </xf>
    <xf numFmtId="0" fontId="6" fillId="7" borderId="9" xfId="0" applyFont="1" applyFill="1" applyBorder="1" applyAlignment="1">
      <alignment horizontal="right" vertical="center"/>
    </xf>
    <xf numFmtId="0" fontId="0" fillId="3" borderId="87" xfId="0" applyFill="1" applyBorder="1" applyAlignment="1">
      <alignment horizontal="center" vertical="center"/>
    </xf>
    <xf numFmtId="3" fontId="69" fillId="3" borderId="86" xfId="0" applyNumberFormat="1" applyFont="1" applyFill="1" applyBorder="1" applyAlignment="1">
      <alignment horizontal="right" vertical="center"/>
    </xf>
    <xf numFmtId="10" fontId="0" fillId="3" borderId="29" xfId="0" applyNumberFormat="1" applyFill="1" applyBorder="1" applyAlignment="1">
      <alignment vertical="center"/>
    </xf>
    <xf numFmtId="10" fontId="0" fillId="3" borderId="14" xfId="0" applyNumberFormat="1" applyFill="1" applyBorder="1" applyAlignment="1">
      <alignment vertical="center"/>
    </xf>
    <xf numFmtId="10" fontId="78" fillId="3" borderId="175" xfId="0" applyNumberFormat="1" applyFont="1" applyFill="1" applyBorder="1" applyAlignment="1">
      <alignment vertical="center"/>
    </xf>
    <xf numFmtId="0" fontId="0" fillId="3" borderId="130" xfId="0" applyFill="1" applyBorder="1" applyAlignment="1">
      <alignment vertical="center"/>
    </xf>
    <xf numFmtId="0" fontId="0" fillId="3" borderId="164" xfId="0" applyFill="1" applyBorder="1" applyAlignment="1">
      <alignment vertical="center"/>
    </xf>
    <xf numFmtId="1" fontId="19" fillId="3" borderId="119" xfId="0" applyNumberFormat="1" applyFont="1" applyFill="1" applyBorder="1" applyAlignment="1">
      <alignment horizontal="left" vertical="center" wrapText="1"/>
    </xf>
    <xf numFmtId="0" fontId="32" fillId="3" borderId="119" xfId="0" applyFont="1" applyFill="1" applyBorder="1" applyAlignment="1">
      <alignment vertical="center"/>
    </xf>
    <xf numFmtId="0" fontId="32" fillId="3" borderId="120" xfId="0" applyFont="1" applyFill="1" applyBorder="1" applyAlignment="1">
      <alignment vertical="center"/>
    </xf>
    <xf numFmtId="0" fontId="0" fillId="3" borderId="143" xfId="0" applyFill="1" applyBorder="1" applyAlignment="1">
      <alignment vertical="center"/>
    </xf>
    <xf numFmtId="0" fontId="0" fillId="3" borderId="144" xfId="0" applyFill="1" applyBorder="1" applyAlignment="1">
      <alignment vertical="center"/>
    </xf>
    <xf numFmtId="0" fontId="5" fillId="3" borderId="143" xfId="0" applyFont="1" applyFill="1" applyBorder="1" applyAlignment="1">
      <alignment vertical="center"/>
    </xf>
    <xf numFmtId="168" fontId="5" fillId="3" borderId="144" xfId="0" applyNumberFormat="1" applyFont="1" applyFill="1" applyBorder="1" applyAlignment="1">
      <alignment vertical="center"/>
    </xf>
    <xf numFmtId="168" fontId="42" fillId="3" borderId="144" xfId="0" applyNumberFormat="1" applyFont="1" applyFill="1" applyBorder="1" applyAlignment="1">
      <alignment horizontal="right" vertical="center" wrapText="1"/>
    </xf>
    <xf numFmtId="3" fontId="5" fillId="3" borderId="94" xfId="0" applyNumberFormat="1" applyFont="1" applyFill="1" applyBorder="1"/>
    <xf numFmtId="166" fontId="27" fillId="3" borderId="55" xfId="0" applyNumberFormat="1" applyFont="1" applyFill="1" applyBorder="1" applyAlignment="1">
      <alignment vertical="center"/>
    </xf>
    <xf numFmtId="166" fontId="27" fillId="3" borderId="22" xfId="0" applyNumberFormat="1" applyFont="1" applyFill="1" applyBorder="1" applyAlignment="1">
      <alignment vertical="center"/>
    </xf>
    <xf numFmtId="3" fontId="5" fillId="3" borderId="3" xfId="0" applyNumberFormat="1" applyFont="1" applyFill="1" applyBorder="1"/>
    <xf numFmtId="3" fontId="5" fillId="3" borderId="38" xfId="0" applyNumberFormat="1" applyFont="1" applyFill="1" applyBorder="1"/>
    <xf numFmtId="3" fontId="5" fillId="3" borderId="6" xfId="0" applyNumberFormat="1" applyFont="1" applyFill="1" applyBorder="1"/>
    <xf numFmtId="4" fontId="32" fillId="3" borderId="0" xfId="0" applyNumberFormat="1" applyFont="1" applyFill="1" applyAlignment="1">
      <alignment vertical="center"/>
    </xf>
    <xf numFmtId="0" fontId="79" fillId="3" borderId="38" xfId="0" applyFont="1" applyFill="1" applyBorder="1"/>
    <xf numFmtId="3" fontId="69" fillId="3" borderId="4" xfId="0" applyNumberFormat="1" applyFont="1" applyFill="1" applyBorder="1"/>
    <xf numFmtId="0" fontId="32" fillId="3" borderId="102" xfId="0" applyFont="1" applyFill="1" applyBorder="1" applyAlignment="1">
      <alignment horizontal="left" vertical="center"/>
    </xf>
    <xf numFmtId="10" fontId="32" fillId="3" borderId="102" xfId="0" applyNumberFormat="1" applyFont="1" applyFill="1" applyBorder="1" applyAlignment="1">
      <alignment vertical="center"/>
    </xf>
    <xf numFmtId="3" fontId="0" fillId="3" borderId="52" xfId="0" applyNumberFormat="1" applyFill="1" applyBorder="1" applyAlignment="1">
      <alignment vertical="center"/>
    </xf>
    <xf numFmtId="49" fontId="32" fillId="3" borderId="89" xfId="0" applyNumberFormat="1" applyFont="1" applyFill="1" applyBorder="1" applyAlignment="1">
      <alignment horizontal="left" vertical="center" wrapText="1"/>
    </xf>
    <xf numFmtId="3" fontId="32" fillId="3" borderId="38" xfId="0" applyNumberFormat="1" applyFont="1" applyFill="1" applyBorder="1" applyAlignment="1">
      <alignment vertical="center"/>
    </xf>
    <xf numFmtId="3" fontId="27" fillId="3" borderId="93" xfId="0" applyNumberFormat="1" applyFont="1" applyFill="1" applyBorder="1" applyAlignment="1">
      <alignment vertical="center"/>
    </xf>
    <xf numFmtId="3" fontId="32" fillId="3" borderId="3" xfId="0" applyNumberFormat="1" applyFont="1" applyFill="1" applyBorder="1" applyAlignment="1">
      <alignment vertical="center"/>
    </xf>
    <xf numFmtId="3" fontId="0" fillId="3" borderId="167" xfId="0" applyNumberFormat="1" applyFill="1" applyBorder="1" applyAlignment="1">
      <alignment vertical="center"/>
    </xf>
    <xf numFmtId="167" fontId="66" fillId="3" borderId="131" xfId="0" applyNumberFormat="1" applyFont="1" applyFill="1" applyBorder="1" applyAlignment="1">
      <alignment vertical="center"/>
    </xf>
    <xf numFmtId="3" fontId="5" fillId="3" borderId="102" xfId="0" applyNumberFormat="1" applyFont="1" applyFill="1" applyBorder="1" applyAlignment="1">
      <alignment vertical="center"/>
    </xf>
    <xf numFmtId="0" fontId="27" fillId="3" borderId="151" xfId="0" applyFont="1" applyFill="1" applyBorder="1" applyAlignment="1">
      <alignment horizontal="left" vertical="center" wrapText="1"/>
    </xf>
    <xf numFmtId="0" fontId="32" fillId="3" borderId="123" xfId="0" applyFont="1" applyFill="1" applyBorder="1" applyAlignment="1">
      <alignment horizontal="left" vertical="center" wrapText="1"/>
    </xf>
    <xf numFmtId="0" fontId="53" fillId="3" borderId="179" xfId="0" applyFont="1" applyFill="1" applyBorder="1" applyAlignment="1">
      <alignment horizontal="left" vertical="center" wrapText="1"/>
    </xf>
    <xf numFmtId="49" fontId="32" fillId="3" borderId="123" xfId="0" applyNumberFormat="1" applyFont="1" applyFill="1" applyBorder="1" applyAlignment="1">
      <alignment horizontal="left" vertical="center" wrapText="1"/>
    </xf>
    <xf numFmtId="10" fontId="65" fillId="3" borderId="102" xfId="1" applyNumberFormat="1" applyFont="1" applyFill="1" applyBorder="1" applyAlignment="1" applyProtection="1">
      <alignment vertical="center"/>
    </xf>
    <xf numFmtId="0" fontId="32" fillId="3" borderId="44" xfId="0" applyFont="1" applyFill="1" applyBorder="1" applyAlignment="1">
      <alignment vertical="center"/>
    </xf>
    <xf numFmtId="0" fontId="12" fillId="3" borderId="12" xfId="0" applyFont="1" applyFill="1" applyBorder="1"/>
    <xf numFmtId="3" fontId="23" fillId="3" borderId="105" xfId="0" applyNumberFormat="1" applyFont="1" applyFill="1" applyBorder="1"/>
    <xf numFmtId="3" fontId="25" fillId="3" borderId="128" xfId="0" applyNumberFormat="1" applyFont="1" applyFill="1" applyBorder="1" applyAlignment="1">
      <alignment horizontal="right" vertical="center"/>
    </xf>
    <xf numFmtId="3" fontId="0" fillId="3" borderId="180" xfId="0" applyNumberFormat="1" applyFill="1" applyBorder="1"/>
    <xf numFmtId="2" fontId="0" fillId="3" borderId="0" xfId="0" applyNumberFormat="1" applyFill="1" applyAlignment="1">
      <alignment vertical="center"/>
    </xf>
    <xf numFmtId="3" fontId="27" fillId="3" borderId="101" xfId="0" applyNumberFormat="1" applyFont="1" applyFill="1" applyBorder="1" applyAlignment="1">
      <alignment vertical="center"/>
    </xf>
    <xf numFmtId="3" fontId="32" fillId="3" borderId="15" xfId="0" applyNumberFormat="1" applyFont="1" applyFill="1" applyBorder="1" applyAlignment="1">
      <alignment vertical="center"/>
    </xf>
    <xf numFmtId="3" fontId="32" fillId="3" borderId="16" xfId="0" applyNumberFormat="1" applyFont="1" applyFill="1" applyBorder="1" applyAlignment="1">
      <alignment vertical="center"/>
    </xf>
    <xf numFmtId="0" fontId="27" fillId="3" borderId="181" xfId="0" applyFont="1" applyFill="1" applyBorder="1" applyAlignment="1">
      <alignment horizontal="left" vertical="center" wrapText="1"/>
    </xf>
    <xf numFmtId="0" fontId="32" fillId="3" borderId="51" xfId="0" applyFont="1" applyFill="1" applyBorder="1" applyAlignment="1">
      <alignment horizontal="left" vertical="center" wrapText="1"/>
    </xf>
    <xf numFmtId="0" fontId="32" fillId="3" borderId="36" xfId="0" applyFont="1" applyFill="1" applyBorder="1" applyAlignment="1">
      <alignment horizontal="left" vertical="center" wrapText="1"/>
    </xf>
    <xf numFmtId="49" fontId="27" fillId="3" borderId="89" xfId="0" applyNumberFormat="1" applyFont="1" applyFill="1" applyBorder="1" applyAlignment="1">
      <alignment horizontal="left" vertical="center" wrapText="1"/>
    </xf>
    <xf numFmtId="0" fontId="0" fillId="3" borderId="152" xfId="0" applyFill="1" applyBorder="1" applyAlignment="1">
      <alignment vertical="center"/>
    </xf>
    <xf numFmtId="0" fontId="0" fillId="3" borderId="115" xfId="0" applyFill="1" applyBorder="1" applyAlignment="1">
      <alignment vertical="center"/>
    </xf>
    <xf numFmtId="0" fontId="53" fillId="3" borderId="182" xfId="0" applyFont="1" applyFill="1" applyBorder="1" applyAlignment="1">
      <alignment horizontal="left" vertical="center" wrapText="1"/>
    </xf>
    <xf numFmtId="167" fontId="65" fillId="3" borderId="183" xfId="0" applyNumberFormat="1" applyFont="1" applyFill="1" applyBorder="1" applyAlignment="1">
      <alignment vertical="center"/>
    </xf>
    <xf numFmtId="10" fontId="65" fillId="3" borderId="13" xfId="1" applyNumberFormat="1" applyFont="1" applyFill="1" applyBorder="1" applyAlignment="1" applyProtection="1">
      <alignment vertical="center"/>
    </xf>
    <xf numFmtId="0" fontId="32" fillId="3" borderId="102" xfId="0" applyFont="1" applyFill="1" applyBorder="1" applyAlignment="1">
      <alignment horizontal="left" vertical="center" wrapText="1"/>
    </xf>
    <xf numFmtId="3" fontId="32" fillId="3" borderId="33" xfId="0" applyNumberFormat="1" applyFont="1" applyFill="1" applyBorder="1" applyAlignment="1">
      <alignment vertical="center"/>
    </xf>
    <xf numFmtId="3" fontId="32" fillId="3" borderId="6" xfId="0" applyNumberFormat="1" applyFont="1" applyFill="1" applyBorder="1" applyAlignment="1">
      <alignment vertical="center"/>
    </xf>
    <xf numFmtId="3" fontId="0" fillId="3" borderId="33" xfId="0" applyNumberFormat="1" applyFill="1" applyBorder="1" applyAlignment="1">
      <alignment vertical="center"/>
    </xf>
    <xf numFmtId="3" fontId="27" fillId="3" borderId="6" xfId="0" applyNumberFormat="1" applyFont="1" applyFill="1" applyBorder="1" applyAlignment="1">
      <alignment vertical="center"/>
    </xf>
    <xf numFmtId="165" fontId="30" fillId="3" borderId="102" xfId="0" applyNumberFormat="1" applyFont="1" applyFill="1" applyBorder="1" applyAlignment="1">
      <alignment horizontal="right" vertical="center"/>
    </xf>
    <xf numFmtId="1" fontId="32" fillId="3" borderId="124" xfId="0" applyNumberFormat="1" applyFont="1" applyFill="1" applyBorder="1" applyAlignment="1">
      <alignment horizontal="left" vertical="center" wrapText="1"/>
    </xf>
    <xf numFmtId="4" fontId="27" fillId="3" borderId="102" xfId="0" applyNumberFormat="1" applyFont="1" applyFill="1" applyBorder="1" applyAlignment="1">
      <alignment vertical="center"/>
    </xf>
    <xf numFmtId="0" fontId="32" fillId="3" borderId="184" xfId="0" applyFont="1" applyFill="1" applyBorder="1" applyAlignment="1">
      <alignment horizontal="left" vertical="center" wrapText="1"/>
    </xf>
    <xf numFmtId="3" fontId="32" fillId="3" borderId="17" xfId="0" applyNumberFormat="1" applyFont="1" applyFill="1" applyBorder="1" applyAlignment="1">
      <alignment vertical="center"/>
    </xf>
    <xf numFmtId="0" fontId="5" fillId="3" borderId="94" xfId="0" applyFont="1" applyFill="1" applyBorder="1"/>
    <xf numFmtId="3" fontId="5" fillId="3" borderId="102" xfId="0" applyNumberFormat="1" applyFont="1" applyFill="1" applyBorder="1"/>
    <xf numFmtId="3" fontId="5" fillId="3" borderId="96" xfId="0" applyNumberFormat="1" applyFont="1" applyFill="1" applyBorder="1"/>
    <xf numFmtId="3" fontId="5" fillId="3" borderId="87" xfId="0" applyNumberFormat="1" applyFont="1" applyFill="1" applyBorder="1"/>
    <xf numFmtId="3" fontId="5" fillId="3" borderId="97" xfId="0" applyNumberFormat="1" applyFont="1" applyFill="1" applyBorder="1"/>
    <xf numFmtId="165" fontId="0" fillId="3" borderId="2" xfId="0" applyNumberFormat="1" applyFill="1" applyBorder="1"/>
    <xf numFmtId="165" fontId="0" fillId="3" borderId="5" xfId="0" applyNumberFormat="1" applyFill="1" applyBorder="1"/>
    <xf numFmtId="165" fontId="69" fillId="3" borderId="5" xfId="0" applyNumberFormat="1" applyFont="1" applyFill="1" applyBorder="1"/>
    <xf numFmtId="165" fontId="0" fillId="3" borderId="8" xfId="0" applyNumberFormat="1" applyFill="1" applyBorder="1"/>
    <xf numFmtId="165" fontId="5" fillId="3" borderId="66" xfId="0" applyNumberFormat="1" applyFont="1" applyFill="1" applyBorder="1"/>
    <xf numFmtId="165" fontId="5" fillId="3" borderId="8" xfId="0" applyNumberFormat="1" applyFont="1" applyFill="1" applyBorder="1"/>
    <xf numFmtId="3" fontId="0" fillId="3" borderId="10" xfId="0" applyNumberFormat="1" applyFill="1" applyBorder="1"/>
    <xf numFmtId="0" fontId="30" fillId="3" borderId="157" xfId="3" applyFont="1" applyFill="1" applyBorder="1" applyAlignment="1">
      <alignment horizontal="center" vertical="center" wrapText="1"/>
    </xf>
    <xf numFmtId="0" fontId="29" fillId="3" borderId="48" xfId="3" applyFont="1" applyFill="1" applyBorder="1" applyAlignment="1">
      <alignment horizontal="center" vertical="center" wrapText="1"/>
    </xf>
    <xf numFmtId="166" fontId="32" fillId="3" borderId="185" xfId="0" applyNumberFormat="1" applyFont="1" applyFill="1" applyBorder="1" applyAlignment="1">
      <alignment horizontal="right" vertical="center"/>
    </xf>
    <xf numFmtId="166" fontId="32" fillId="3" borderId="169" xfId="0" applyNumberFormat="1" applyFont="1" applyFill="1" applyBorder="1" applyAlignment="1">
      <alignment horizontal="right" vertical="center"/>
    </xf>
    <xf numFmtId="166" fontId="32" fillId="3" borderId="186" xfId="0" applyNumberFormat="1" applyFont="1" applyFill="1" applyBorder="1" applyAlignment="1">
      <alignment horizontal="right" vertical="center"/>
    </xf>
    <xf numFmtId="166" fontId="32" fillId="3" borderId="138" xfId="0" applyNumberFormat="1" applyFont="1" applyFill="1" applyBorder="1" applyAlignment="1">
      <alignment horizontal="center" vertical="center"/>
    </xf>
    <xf numFmtId="166" fontId="32" fillId="3" borderId="150" xfId="0" applyNumberFormat="1" applyFont="1" applyFill="1" applyBorder="1" applyAlignment="1">
      <alignment horizontal="right" vertical="center"/>
    </xf>
    <xf numFmtId="0" fontId="31" fillId="5" borderId="190" xfId="0" applyFont="1" applyFill="1" applyBorder="1" applyAlignment="1" applyProtection="1">
      <alignment vertical="center"/>
      <protection locked="0"/>
    </xf>
    <xf numFmtId="3" fontId="31" fillId="0" borderId="191" xfId="0" applyNumberFormat="1" applyFont="1" applyBorder="1" applyAlignment="1" applyProtection="1">
      <alignment horizontal="right" vertical="center"/>
      <protection locked="0"/>
    </xf>
    <xf numFmtId="0" fontId="31" fillId="5" borderId="167" xfId="0" applyFont="1" applyFill="1" applyBorder="1" applyAlignment="1" applyProtection="1">
      <alignment vertical="center"/>
      <protection locked="0"/>
    </xf>
    <xf numFmtId="3" fontId="48" fillId="0" borderId="138" xfId="0" applyNumberFormat="1" applyFont="1" applyBorder="1" applyAlignment="1" applyProtection="1">
      <alignment horizontal="right" vertical="center"/>
      <protection locked="0"/>
    </xf>
    <xf numFmtId="0" fontId="31" fillId="5" borderId="33" xfId="0" applyFont="1" applyFill="1" applyBorder="1" applyAlignment="1" applyProtection="1">
      <alignment vertical="center"/>
      <protection locked="0"/>
    </xf>
    <xf numFmtId="3" fontId="48" fillId="0" borderId="28" xfId="0" applyNumberFormat="1" applyFont="1" applyBorder="1" applyAlignment="1" applyProtection="1">
      <alignment horizontal="right" vertical="center"/>
      <protection locked="0"/>
    </xf>
    <xf numFmtId="0" fontId="9" fillId="7" borderId="3" xfId="0" applyFont="1" applyFill="1" applyBorder="1" applyAlignment="1">
      <alignment vertical="center" wrapText="1"/>
    </xf>
    <xf numFmtId="0" fontId="6" fillId="7" borderId="38" xfId="0" applyFont="1" applyFill="1" applyBorder="1" applyAlignment="1">
      <alignment vertical="center"/>
    </xf>
    <xf numFmtId="0" fontId="6" fillId="7" borderId="6" xfId="0" applyFont="1" applyFill="1" applyBorder="1" applyAlignment="1">
      <alignment vertical="center"/>
    </xf>
    <xf numFmtId="0" fontId="6" fillId="7" borderId="33" xfId="0" applyFont="1" applyFill="1" applyBorder="1" applyAlignment="1">
      <alignment vertical="center"/>
    </xf>
    <xf numFmtId="0" fontId="6" fillId="0" borderId="16" xfId="0" applyFont="1" applyBorder="1" applyAlignment="1">
      <alignment horizontal="center" vertical="center" wrapText="1"/>
    </xf>
    <xf numFmtId="0" fontId="12" fillId="3" borderId="5" xfId="0" applyFont="1" applyFill="1" applyBorder="1" applyAlignment="1">
      <alignment horizontal="left" vertical="center"/>
    </xf>
    <xf numFmtId="0" fontId="12" fillId="3" borderId="118" xfId="0" applyFont="1" applyFill="1" applyBorder="1" applyAlignment="1">
      <alignment horizontal="left" vertical="center"/>
    </xf>
    <xf numFmtId="0" fontId="42" fillId="3" borderId="49" xfId="0" applyFont="1" applyFill="1" applyBorder="1" applyAlignment="1">
      <alignment horizontal="left" vertical="center" wrapText="1"/>
    </xf>
    <xf numFmtId="0" fontId="42" fillId="3" borderId="50" xfId="0" applyFont="1" applyFill="1" applyBorder="1" applyAlignment="1">
      <alignment horizontal="left" vertical="center" wrapText="1"/>
    </xf>
    <xf numFmtId="0" fontId="12" fillId="3" borderId="186" xfId="0" applyFont="1" applyFill="1" applyBorder="1" applyAlignment="1">
      <alignment horizontal="center" vertical="center"/>
    </xf>
    <xf numFmtId="165" fontId="12" fillId="3" borderId="194" xfId="0" applyNumberFormat="1" applyFont="1" applyFill="1" applyBorder="1" applyAlignment="1">
      <alignment vertical="center"/>
    </xf>
    <xf numFmtId="0" fontId="12" fillId="3" borderId="186" xfId="0" applyFont="1" applyFill="1" applyBorder="1" applyAlignment="1">
      <alignment horizontal="right" vertical="center"/>
    </xf>
    <xf numFmtId="3" fontId="12" fillId="3" borderId="167" xfId="0" applyNumberFormat="1" applyFont="1" applyFill="1" applyBorder="1" applyAlignment="1">
      <alignment vertical="center"/>
    </xf>
    <xf numFmtId="3" fontId="13" fillId="3" borderId="138" xfId="0" applyNumberFormat="1" applyFont="1" applyFill="1" applyBorder="1" applyAlignment="1" applyProtection="1">
      <alignment horizontal="right" vertical="center"/>
      <protection locked="0"/>
    </xf>
    <xf numFmtId="165" fontId="12" fillId="3" borderId="195" xfId="0" applyNumberFormat="1" applyFont="1" applyFill="1" applyBorder="1" applyAlignment="1">
      <alignment vertical="center"/>
    </xf>
    <xf numFmtId="0" fontId="21" fillId="3" borderId="193" xfId="0" applyFont="1" applyFill="1" applyBorder="1" applyAlignment="1">
      <alignment horizontal="center" vertical="center"/>
    </xf>
    <xf numFmtId="0" fontId="12" fillId="3" borderId="176" xfId="0" applyFont="1" applyFill="1" applyBorder="1" applyAlignment="1">
      <alignment vertical="center"/>
    </xf>
    <xf numFmtId="0" fontId="12" fillId="3" borderId="186" xfId="0" applyFont="1" applyFill="1" applyBorder="1" applyAlignment="1">
      <alignment vertical="top"/>
    </xf>
    <xf numFmtId="165" fontId="12" fillId="3" borderId="194" xfId="0" applyNumberFormat="1" applyFont="1" applyFill="1" applyBorder="1" applyAlignment="1">
      <alignment vertical="top"/>
    </xf>
    <xf numFmtId="0" fontId="12" fillId="3" borderId="169" xfId="0" applyFont="1" applyFill="1" applyBorder="1" applyAlignment="1">
      <alignment horizontal="left" vertical="center"/>
    </xf>
    <xf numFmtId="3" fontId="12" fillId="3" borderId="167" xfId="0" applyNumberFormat="1" applyFont="1" applyFill="1" applyBorder="1" applyAlignment="1">
      <alignment vertical="top"/>
    </xf>
    <xf numFmtId="165" fontId="12" fillId="3" borderId="195" xfId="0" applyNumberFormat="1" applyFont="1" applyFill="1" applyBorder="1" applyAlignment="1">
      <alignment vertical="top"/>
    </xf>
    <xf numFmtId="0" fontId="12" fillId="3" borderId="10" xfId="0" applyFont="1" applyFill="1" applyBorder="1" applyAlignment="1">
      <alignment vertical="top"/>
    </xf>
    <xf numFmtId="0" fontId="12" fillId="3" borderId="195" xfId="0" applyFont="1" applyFill="1" applyBorder="1" applyAlignment="1">
      <alignment vertical="top"/>
    </xf>
    <xf numFmtId="0" fontId="21" fillId="3" borderId="193" xfId="0" applyFont="1" applyFill="1" applyBorder="1" applyAlignment="1">
      <alignment horizontal="center" vertical="top"/>
    </xf>
    <xf numFmtId="0" fontId="5" fillId="3" borderId="176" xfId="0" applyFont="1" applyFill="1" applyBorder="1"/>
    <xf numFmtId="0" fontId="12" fillId="3" borderId="176" xfId="0" applyFont="1" applyFill="1" applyBorder="1"/>
    <xf numFmtId="0" fontId="36" fillId="5" borderId="197" xfId="0" applyFont="1" applyFill="1" applyBorder="1" applyAlignment="1" applyProtection="1">
      <alignment horizontal="right"/>
      <protection locked="0"/>
    </xf>
    <xf numFmtId="0" fontId="36" fillId="0" borderId="138" xfId="0" applyFont="1" applyBorder="1" applyAlignment="1" applyProtection="1">
      <alignment horizontal="center" vertical="center"/>
      <protection locked="0"/>
    </xf>
    <xf numFmtId="0" fontId="36" fillId="0" borderId="10" xfId="0" applyFont="1" applyBorder="1" applyAlignment="1" applyProtection="1">
      <alignment horizontal="left" vertical="center"/>
      <protection locked="0"/>
    </xf>
    <xf numFmtId="0" fontId="36" fillId="0" borderId="10" xfId="0" applyFont="1" applyBorder="1" applyAlignment="1" applyProtection="1">
      <alignment horizontal="center" vertical="center"/>
      <protection locked="0"/>
    </xf>
    <xf numFmtId="0" fontId="36" fillId="0" borderId="169" xfId="0" applyFont="1" applyBorder="1" applyAlignment="1" applyProtection="1">
      <alignment horizontal="left" vertical="center"/>
      <protection locked="0"/>
    </xf>
    <xf numFmtId="3" fontId="12" fillId="3" borderId="168" xfId="0" applyNumberFormat="1" applyFont="1" applyFill="1" applyBorder="1" applyAlignment="1">
      <alignment vertical="top"/>
    </xf>
    <xf numFmtId="3" fontId="12" fillId="3" borderId="197" xfId="0" applyNumberFormat="1" applyFont="1" applyFill="1" applyBorder="1" applyAlignment="1">
      <alignment vertical="top"/>
    </xf>
    <xf numFmtId="165" fontId="37" fillId="3" borderId="138" xfId="0" applyNumberFormat="1" applyFont="1" applyFill="1" applyBorder="1" applyAlignment="1" applyProtection="1">
      <alignment horizontal="center" vertical="top"/>
      <protection locked="0"/>
    </xf>
    <xf numFmtId="165" fontId="12" fillId="3" borderId="169" xfId="0" applyNumberFormat="1" applyFont="1" applyFill="1" applyBorder="1" applyAlignment="1">
      <alignment vertical="top"/>
    </xf>
    <xf numFmtId="3" fontId="63" fillId="3" borderId="168" xfId="0" applyNumberFormat="1" applyFont="1" applyFill="1" applyBorder="1" applyAlignment="1">
      <alignment horizontal="right"/>
    </xf>
    <xf numFmtId="0" fontId="12" fillId="3" borderId="198" xfId="0" applyFont="1" applyFill="1" applyBorder="1" applyAlignment="1">
      <alignment vertical="top"/>
    </xf>
    <xf numFmtId="0" fontId="12" fillId="3" borderId="171" xfId="0" applyFont="1" applyFill="1" applyBorder="1" applyAlignment="1">
      <alignment horizontal="left" vertical="center"/>
    </xf>
    <xf numFmtId="3" fontId="14" fillId="3" borderId="10" xfId="3" applyNumberFormat="1" applyFont="1" applyFill="1" applyBorder="1" applyAlignment="1">
      <alignment horizontal="right" vertical="top" wrapText="1"/>
    </xf>
    <xf numFmtId="3" fontId="14" fillId="3" borderId="195" xfId="3" applyNumberFormat="1" applyFont="1" applyFill="1" applyBorder="1" applyAlignment="1">
      <alignment horizontal="right" vertical="top" wrapText="1"/>
    </xf>
    <xf numFmtId="0" fontId="13" fillId="3" borderId="33" xfId="0" applyFont="1" applyFill="1" applyBorder="1" applyAlignment="1">
      <alignment horizontal="center" vertical="center" wrapText="1"/>
    </xf>
    <xf numFmtId="0" fontId="36" fillId="0" borderId="134" xfId="0" applyFont="1" applyBorder="1" applyAlignment="1" applyProtection="1">
      <alignment horizontal="center" vertical="center"/>
      <protection locked="0"/>
    </xf>
    <xf numFmtId="0" fontId="36" fillId="0" borderId="62" xfId="0" applyFont="1" applyBorder="1" applyAlignment="1" applyProtection="1">
      <alignment horizontal="left" vertical="center"/>
      <protection locked="0"/>
    </xf>
    <xf numFmtId="0" fontId="36" fillId="0" borderId="62" xfId="0" applyFont="1" applyBorder="1" applyAlignment="1" applyProtection="1">
      <alignment horizontal="center" vertical="center"/>
      <protection locked="0"/>
    </xf>
    <xf numFmtId="0" fontId="36" fillId="0" borderId="118" xfId="0" applyFont="1" applyBorder="1" applyAlignment="1" applyProtection="1">
      <alignment horizontal="left" vertical="center"/>
      <protection locked="0"/>
    </xf>
    <xf numFmtId="0" fontId="12" fillId="3" borderId="177" xfId="0" applyFont="1" applyFill="1" applyBorder="1"/>
    <xf numFmtId="0" fontId="42" fillId="3" borderId="19" xfId="0" applyFont="1" applyFill="1" applyBorder="1" applyAlignment="1">
      <alignment horizontal="left" vertical="center" wrapText="1"/>
    </xf>
    <xf numFmtId="0" fontId="42" fillId="3" borderId="0" xfId="0" applyFont="1" applyFill="1" applyAlignment="1">
      <alignment horizontal="left" vertical="center" wrapText="1"/>
    </xf>
    <xf numFmtId="0" fontId="0" fillId="3" borderId="174" xfId="0" applyFill="1" applyBorder="1" applyAlignment="1">
      <alignment vertical="center" wrapText="1"/>
    </xf>
    <xf numFmtId="0" fontId="69" fillId="3" borderId="74" xfId="0" applyFont="1" applyFill="1" applyBorder="1" applyAlignment="1">
      <alignment horizontal="right" vertical="center"/>
    </xf>
    <xf numFmtId="3" fontId="69" fillId="3" borderId="200" xfId="0" applyNumberFormat="1" applyFont="1" applyFill="1" applyBorder="1" applyAlignment="1">
      <alignment vertical="center"/>
    </xf>
    <xf numFmtId="3" fontId="69" fillId="3" borderId="105" xfId="0" applyNumberFormat="1" applyFont="1" applyFill="1" applyBorder="1" applyAlignment="1">
      <alignment horizontal="right" vertical="center"/>
    </xf>
    <xf numFmtId="0" fontId="0" fillId="3" borderId="203" xfId="0" applyFill="1" applyBorder="1" applyAlignment="1">
      <alignment vertical="center" wrapText="1"/>
    </xf>
    <xf numFmtId="3" fontId="0" fillId="3" borderId="87" xfId="0" applyNumberFormat="1" applyFill="1" applyBorder="1" applyAlignment="1">
      <alignment vertical="center"/>
    </xf>
    <xf numFmtId="0" fontId="69" fillId="3" borderId="97" xfId="0" applyFont="1" applyFill="1" applyBorder="1" applyAlignment="1">
      <alignment vertical="center"/>
    </xf>
    <xf numFmtId="0" fontId="0" fillId="3" borderId="65" xfId="0" applyFill="1" applyBorder="1" applyAlignment="1">
      <alignment vertical="center" wrapText="1"/>
    </xf>
    <xf numFmtId="3" fontId="0" fillId="3" borderId="61" xfId="0" applyNumberFormat="1" applyFill="1" applyBorder="1" applyAlignment="1">
      <alignment vertical="center"/>
    </xf>
    <xf numFmtId="0" fontId="0" fillId="3" borderId="61" xfId="0" applyFill="1" applyBorder="1" applyAlignment="1">
      <alignment horizontal="right" vertical="center"/>
    </xf>
    <xf numFmtId="3" fontId="0" fillId="3" borderId="61" xfId="0" applyNumberFormat="1" applyFill="1" applyBorder="1" applyAlignment="1">
      <alignment horizontal="right" vertical="center"/>
    </xf>
    <xf numFmtId="0" fontId="69" fillId="6" borderId="37" xfId="0" applyFont="1" applyFill="1" applyBorder="1" applyAlignment="1">
      <alignment vertical="center"/>
    </xf>
    <xf numFmtId="0" fontId="0" fillId="3" borderId="104" xfId="0" applyFill="1" applyBorder="1" applyAlignment="1">
      <alignment vertical="center"/>
    </xf>
    <xf numFmtId="0" fontId="0" fillId="3" borderId="60" xfId="0" applyFill="1" applyBorder="1" applyAlignment="1">
      <alignment vertical="center"/>
    </xf>
    <xf numFmtId="0" fontId="27" fillId="5" borderId="38" xfId="0" applyFont="1" applyFill="1" applyBorder="1" applyAlignment="1" applyProtection="1">
      <alignment horizontal="center" vertical="center" wrapText="1"/>
      <protection locked="0"/>
    </xf>
    <xf numFmtId="1" fontId="0" fillId="3" borderId="120" xfId="0" applyNumberFormat="1" applyFill="1" applyBorder="1" applyAlignment="1">
      <alignment vertical="center"/>
    </xf>
    <xf numFmtId="0" fontId="0" fillId="3" borderId="205" xfId="0" applyFill="1" applyBorder="1" applyAlignment="1">
      <alignment vertical="center"/>
    </xf>
    <xf numFmtId="0" fontId="0" fillId="3" borderId="142" xfId="0" applyFill="1" applyBorder="1" applyAlignment="1">
      <alignment vertical="center"/>
    </xf>
    <xf numFmtId="166" fontId="47" fillId="0" borderId="14" xfId="0" applyNumberFormat="1" applyFont="1" applyBorder="1" applyAlignment="1" applyProtection="1">
      <alignment horizontal="right" vertical="center"/>
      <protection locked="0"/>
    </xf>
    <xf numFmtId="0" fontId="48" fillId="5" borderId="167" xfId="0" applyFont="1" applyFill="1" applyBorder="1" applyAlignment="1" applyProtection="1">
      <alignment horizontal="right" vertical="center"/>
      <protection locked="0"/>
    </xf>
    <xf numFmtId="0" fontId="47" fillId="0" borderId="138" xfId="0" applyFont="1" applyBorder="1" applyAlignment="1" applyProtection="1">
      <alignment horizontal="center" vertical="center"/>
      <protection locked="0"/>
    </xf>
    <xf numFmtId="0" fontId="47" fillId="0" borderId="10" xfId="0" applyFont="1" applyBorder="1" applyAlignment="1" applyProtection="1">
      <alignment horizontal="center" vertical="center"/>
      <protection locked="0"/>
    </xf>
    <xf numFmtId="0" fontId="47" fillId="0" borderId="194" xfId="0" applyFont="1" applyBorder="1" applyAlignment="1" applyProtection="1">
      <alignment horizontal="center" vertical="center"/>
      <protection locked="0"/>
    </xf>
    <xf numFmtId="166" fontId="47" fillId="0" borderId="138" xfId="0" applyNumberFormat="1" applyFont="1" applyBorder="1" applyAlignment="1" applyProtection="1">
      <alignment horizontal="right" vertical="center"/>
      <protection locked="0"/>
    </xf>
    <xf numFmtId="166" fontId="47" fillId="0" borderId="195" xfId="0" applyNumberFormat="1" applyFont="1" applyBorder="1" applyAlignment="1" applyProtection="1">
      <alignment horizontal="right" vertical="center"/>
      <protection locked="0"/>
    </xf>
    <xf numFmtId="3" fontId="0" fillId="8" borderId="194" xfId="0" applyNumberFormat="1" applyFill="1" applyBorder="1"/>
    <xf numFmtId="3" fontId="0" fillId="8" borderId="196" xfId="0" applyNumberFormat="1" applyFill="1" applyBorder="1"/>
    <xf numFmtId="3" fontId="0" fillId="8" borderId="191" xfId="0" applyNumberFormat="1" applyFill="1" applyBorder="1"/>
    <xf numFmtId="3" fontId="0" fillId="8" borderId="0" xfId="0" applyNumberFormat="1" applyFill="1"/>
    <xf numFmtId="0" fontId="24" fillId="3" borderId="0" xfId="0" applyFont="1" applyFill="1" applyAlignment="1">
      <alignment horizontal="left" vertical="center"/>
    </xf>
    <xf numFmtId="0" fontId="48" fillId="0" borderId="3" xfId="3" applyFont="1" applyFill="1" applyBorder="1" applyAlignment="1">
      <alignment horizontal="center" vertical="center" wrapText="1"/>
    </xf>
    <xf numFmtId="3" fontId="0" fillId="8" borderId="114" xfId="0" applyNumberFormat="1" applyFill="1" applyBorder="1"/>
    <xf numFmtId="3" fontId="0" fillId="8" borderId="37" xfId="0" applyNumberFormat="1" applyFill="1" applyBorder="1"/>
    <xf numFmtId="3" fontId="0" fillId="8" borderId="90" xfId="0" applyNumberFormat="1" applyFill="1" applyBorder="1"/>
    <xf numFmtId="3" fontId="0" fillId="8" borderId="15" xfId="0" applyNumberFormat="1" applyFill="1" applyBorder="1"/>
    <xf numFmtId="3" fontId="0" fillId="8" borderId="186" xfId="0" applyNumberFormat="1" applyFill="1" applyBorder="1"/>
    <xf numFmtId="3" fontId="0" fillId="8" borderId="81" xfId="0" applyNumberFormat="1" applyFill="1" applyBorder="1"/>
    <xf numFmtId="0" fontId="80" fillId="0" borderId="128" xfId="0" applyFont="1" applyBorder="1" applyAlignment="1">
      <alignment horizontal="justify" vertical="top" wrapText="1"/>
    </xf>
    <xf numFmtId="0" fontId="80" fillId="0" borderId="129" xfId="0" applyFont="1" applyBorder="1" applyAlignment="1">
      <alignment horizontal="justify" vertical="top" wrapText="1"/>
    </xf>
    <xf numFmtId="170" fontId="0" fillId="3" borderId="0" xfId="0" applyNumberFormat="1" applyFill="1" applyAlignment="1">
      <alignment vertical="center"/>
    </xf>
    <xf numFmtId="0" fontId="6" fillId="0" borderId="33" xfId="0" applyFont="1" applyBorder="1" applyAlignment="1">
      <alignment vertical="center"/>
    </xf>
    <xf numFmtId="3" fontId="0" fillId="3" borderId="31" xfId="0" applyNumberFormat="1" applyFill="1" applyBorder="1"/>
    <xf numFmtId="3" fontId="0" fillId="3" borderId="77" xfId="0" applyNumberFormat="1" applyFill="1" applyBorder="1"/>
    <xf numFmtId="0" fontId="77" fillId="0" borderId="68" xfId="0" applyFont="1" applyBorder="1" applyAlignment="1" applyProtection="1">
      <alignment vertical="top"/>
      <protection locked="0"/>
    </xf>
    <xf numFmtId="0" fontId="12" fillId="0" borderId="28" xfId="0" applyFont="1" applyBorder="1" applyAlignment="1" applyProtection="1">
      <alignment vertical="top"/>
      <protection locked="0"/>
    </xf>
    <xf numFmtId="0" fontId="12" fillId="3" borderId="4" xfId="0" applyFont="1" applyFill="1" applyBorder="1" applyAlignment="1" applyProtection="1">
      <alignment horizontal="center" vertical="top"/>
      <protection locked="0"/>
    </xf>
    <xf numFmtId="3" fontId="22" fillId="0" borderId="37" xfId="0" applyNumberFormat="1" applyFont="1" applyBorder="1" applyAlignment="1" applyProtection="1">
      <alignment vertical="top"/>
      <protection locked="0"/>
    </xf>
    <xf numFmtId="0" fontId="77" fillId="0" borderId="67" xfId="0" applyFont="1" applyBorder="1" applyAlignment="1" applyProtection="1">
      <alignment vertical="top"/>
      <protection locked="0"/>
    </xf>
    <xf numFmtId="0" fontId="12" fillId="0" borderId="4" xfId="0" applyFont="1" applyBorder="1" applyAlignment="1" applyProtection="1">
      <alignment vertical="top"/>
      <protection locked="0"/>
    </xf>
    <xf numFmtId="3" fontId="22" fillId="0" borderId="14" xfId="0" applyNumberFormat="1" applyFont="1" applyBorder="1" applyAlignment="1" applyProtection="1">
      <alignment vertical="top"/>
      <protection locked="0"/>
    </xf>
    <xf numFmtId="0" fontId="77" fillId="0" borderId="191" xfId="0" applyFont="1" applyBorder="1" applyAlignment="1" applyProtection="1">
      <alignment vertical="top"/>
      <protection locked="0"/>
    </xf>
    <xf numFmtId="0" fontId="12" fillId="0" borderId="138" xfId="0" applyFont="1" applyBorder="1" applyAlignment="1" applyProtection="1">
      <alignment vertical="top"/>
      <protection locked="0"/>
    </xf>
    <xf numFmtId="0" fontId="12" fillId="3" borderId="138" xfId="0" applyFont="1" applyFill="1" applyBorder="1" applyAlignment="1" applyProtection="1">
      <alignment horizontal="center" vertical="top"/>
      <protection locked="0"/>
    </xf>
    <xf numFmtId="3" fontId="22" fillId="0" borderId="194" xfId="0" applyNumberFormat="1" applyFont="1" applyBorder="1" applyAlignment="1" applyProtection="1">
      <alignment vertical="top"/>
      <protection locked="0"/>
    </xf>
    <xf numFmtId="0" fontId="77" fillId="0" borderId="75" xfId="0" applyFont="1" applyBorder="1" applyAlignment="1" applyProtection="1">
      <alignment vertical="top"/>
      <protection locked="0"/>
    </xf>
    <xf numFmtId="0" fontId="12" fillId="0" borderId="134" xfId="0" applyFont="1" applyBorder="1" applyAlignment="1" applyProtection="1">
      <alignment vertical="top"/>
      <protection locked="0"/>
    </xf>
    <xf numFmtId="0" fontId="12" fillId="3" borderId="134" xfId="0" applyFont="1" applyFill="1" applyBorder="1" applyAlignment="1" applyProtection="1">
      <alignment horizontal="center" vertical="top"/>
      <protection locked="0"/>
    </xf>
    <xf numFmtId="3" fontId="22" fillId="0" borderId="111" xfId="0" applyNumberFormat="1" applyFont="1" applyBorder="1" applyAlignment="1" applyProtection="1">
      <alignment vertical="top"/>
      <protection locked="0"/>
    </xf>
    <xf numFmtId="165" fontId="22" fillId="3" borderId="1" xfId="0" applyNumberFormat="1" applyFont="1" applyFill="1" applyBorder="1" applyAlignment="1" applyProtection="1">
      <alignment vertical="top"/>
      <protection locked="0"/>
    </xf>
    <xf numFmtId="165" fontId="22" fillId="3" borderId="4" xfId="0" applyNumberFormat="1" applyFont="1" applyFill="1" applyBorder="1" applyAlignment="1" applyProtection="1">
      <alignment vertical="top"/>
      <protection locked="0"/>
    </xf>
    <xf numFmtId="165" fontId="22" fillId="3" borderId="138" xfId="0" applyNumberFormat="1" applyFont="1" applyFill="1" applyBorder="1" applyAlignment="1" applyProtection="1">
      <alignment vertical="top"/>
      <protection locked="0"/>
    </xf>
    <xf numFmtId="165" fontId="22" fillId="3" borderId="134" xfId="0" applyNumberFormat="1" applyFont="1" applyFill="1" applyBorder="1" applyAlignment="1" applyProtection="1">
      <alignment vertical="top"/>
      <protection locked="0"/>
    </xf>
    <xf numFmtId="0" fontId="12" fillId="3" borderId="28" xfId="0" applyFont="1" applyFill="1" applyBorder="1" applyAlignment="1" applyProtection="1">
      <alignment horizontal="left" vertical="center"/>
      <protection locked="0"/>
    </xf>
    <xf numFmtId="0" fontId="12" fillId="3" borderId="4" xfId="0" applyFont="1" applyFill="1" applyBorder="1" applyAlignment="1" applyProtection="1">
      <alignment vertical="top" wrapText="1"/>
      <protection locked="0"/>
    </xf>
    <xf numFmtId="0" fontId="12" fillId="3" borderId="138" xfId="0" applyFont="1" applyFill="1" applyBorder="1" applyAlignment="1" applyProtection="1">
      <alignment vertical="top" wrapText="1"/>
      <protection locked="0"/>
    </xf>
    <xf numFmtId="0" fontId="12" fillId="3" borderId="134" xfId="0" applyFont="1" applyFill="1" applyBorder="1" applyAlignment="1" applyProtection="1">
      <alignment vertical="top" wrapText="1"/>
      <protection locked="0"/>
    </xf>
    <xf numFmtId="0" fontId="12" fillId="3" borderId="12" xfId="0" applyFont="1" applyFill="1" applyBorder="1" applyAlignment="1" applyProtection="1">
      <alignment horizontal="left" vertical="center"/>
      <protection locked="0"/>
    </xf>
    <xf numFmtId="0" fontId="12" fillId="3" borderId="67" xfId="0" applyFont="1" applyFill="1" applyBorder="1" applyAlignment="1" applyProtection="1">
      <alignment horizontal="left" vertical="center"/>
      <protection locked="0"/>
    </xf>
    <xf numFmtId="0" fontId="12" fillId="3" borderId="191" xfId="0" applyFont="1" applyFill="1" applyBorder="1" applyAlignment="1" applyProtection="1">
      <alignment horizontal="left" vertical="center"/>
      <protection locked="0"/>
    </xf>
    <xf numFmtId="0" fontId="12" fillId="3" borderId="75" xfId="0" applyFont="1" applyFill="1" applyBorder="1" applyAlignment="1" applyProtection="1">
      <alignment horizontal="left" vertical="center"/>
      <protection locked="0"/>
    </xf>
    <xf numFmtId="10" fontId="31" fillId="7" borderId="2" xfId="1" applyNumberFormat="1" applyFont="1" applyFill="1" applyBorder="1" applyAlignment="1" applyProtection="1">
      <alignment vertical="center"/>
      <protection locked="0"/>
    </xf>
    <xf numFmtId="9" fontId="48" fillId="0" borderId="148" xfId="1" applyFont="1" applyFill="1" applyBorder="1" applyAlignment="1" applyProtection="1">
      <alignment vertical="center"/>
      <protection locked="0"/>
    </xf>
    <xf numFmtId="9" fontId="48" fillId="0" borderId="149" xfId="1" applyFont="1" applyFill="1" applyBorder="1" applyAlignment="1" applyProtection="1">
      <alignment vertical="center"/>
      <protection locked="0"/>
    </xf>
    <xf numFmtId="9" fontId="48" fillId="0" borderId="150" xfId="1" applyFont="1" applyFill="1" applyBorder="1" applyAlignment="1" applyProtection="1">
      <alignment vertical="center"/>
      <protection locked="0"/>
    </xf>
    <xf numFmtId="9" fontId="48" fillId="0" borderId="192" xfId="1" applyFont="1" applyFill="1" applyBorder="1" applyAlignment="1" applyProtection="1">
      <alignment vertical="center"/>
      <protection locked="0"/>
    </xf>
    <xf numFmtId="9" fontId="48" fillId="0" borderId="112" xfId="1" applyFont="1" applyFill="1" applyBorder="1" applyAlignment="1" applyProtection="1">
      <alignment vertical="center"/>
      <protection locked="0"/>
    </xf>
    <xf numFmtId="3" fontId="32" fillId="3" borderId="66" xfId="0" applyNumberFormat="1" applyFont="1" applyFill="1" applyBorder="1" applyAlignment="1">
      <alignment horizontal="right" vertical="center"/>
    </xf>
    <xf numFmtId="3" fontId="32" fillId="3" borderId="171" xfId="0" applyNumberFormat="1" applyFont="1" applyFill="1" applyBorder="1" applyAlignment="1">
      <alignment horizontal="right" vertical="center"/>
    </xf>
    <xf numFmtId="3" fontId="32" fillId="3" borderId="61" xfId="0" applyNumberFormat="1" applyFont="1" applyFill="1" applyBorder="1" applyAlignment="1">
      <alignment vertical="center"/>
    </xf>
    <xf numFmtId="3" fontId="32" fillId="3" borderId="11" xfId="0" applyNumberFormat="1" applyFont="1" applyFill="1" applyBorder="1" applyAlignment="1">
      <alignment vertical="center"/>
    </xf>
    <xf numFmtId="3" fontId="32" fillId="3" borderId="9" xfId="0" applyNumberFormat="1" applyFont="1" applyFill="1" applyBorder="1" applyAlignment="1">
      <alignment vertical="center"/>
    </xf>
    <xf numFmtId="3" fontId="32" fillId="3" borderId="10" xfId="0" applyNumberFormat="1" applyFont="1" applyFill="1" applyBorder="1" applyAlignment="1">
      <alignment vertical="center"/>
    </xf>
    <xf numFmtId="3" fontId="32" fillId="3" borderId="118" xfId="0" applyNumberFormat="1" applyFont="1" applyFill="1" applyBorder="1" applyAlignment="1">
      <alignment horizontal="right" vertical="center"/>
    </xf>
    <xf numFmtId="3" fontId="32" fillId="3" borderId="62" xfId="0" applyNumberFormat="1" applyFont="1" applyFill="1" applyBorder="1" applyAlignment="1">
      <alignment vertical="center"/>
    </xf>
    <xf numFmtId="0" fontId="12" fillId="4" borderId="51" xfId="0" applyFont="1" applyFill="1" applyBorder="1" applyAlignment="1" applyProtection="1">
      <alignment vertical="center"/>
      <protection locked="0"/>
    </xf>
    <xf numFmtId="0" fontId="12" fillId="0" borderId="1" xfId="0" applyFont="1" applyBorder="1" applyAlignment="1" applyProtection="1">
      <alignment vertical="top"/>
      <protection locked="0"/>
    </xf>
    <xf numFmtId="0" fontId="22" fillId="0" borderId="2" xfId="0" applyFont="1" applyBorder="1" applyAlignment="1" applyProtection="1">
      <alignment horizontal="center" vertical="top"/>
      <protection locked="0"/>
    </xf>
    <xf numFmtId="0" fontId="12" fillId="3" borderId="1" xfId="0" applyFont="1" applyFill="1" applyBorder="1" applyAlignment="1" applyProtection="1">
      <alignment horizontal="center" vertical="top"/>
      <protection locked="0"/>
    </xf>
    <xf numFmtId="0" fontId="12" fillId="4" borderId="36" xfId="0" applyFont="1" applyFill="1" applyBorder="1" applyProtection="1">
      <protection locked="0"/>
    </xf>
    <xf numFmtId="0" fontId="22" fillId="0" borderId="5" xfId="0" applyFont="1" applyBorder="1" applyAlignment="1" applyProtection="1">
      <alignment horizontal="center" vertical="top"/>
      <protection locked="0"/>
    </xf>
    <xf numFmtId="0" fontId="12" fillId="4" borderId="190" xfId="0" applyFont="1" applyFill="1" applyBorder="1" applyProtection="1">
      <protection locked="0"/>
    </xf>
    <xf numFmtId="0" fontId="22" fillId="0" borderId="169" xfId="0" applyFont="1" applyBorder="1" applyAlignment="1" applyProtection="1">
      <alignment horizontal="center" vertical="top"/>
      <protection locked="0"/>
    </xf>
    <xf numFmtId="0" fontId="12" fillId="4" borderId="132" xfId="0" applyFont="1" applyFill="1" applyBorder="1" applyProtection="1">
      <protection locked="0"/>
    </xf>
    <xf numFmtId="0" fontId="22" fillId="0" borderId="118" xfId="0" applyFont="1" applyBorder="1" applyAlignment="1" applyProtection="1">
      <alignment horizontal="center" vertical="top"/>
      <protection locked="0"/>
    </xf>
    <xf numFmtId="165" fontId="22" fillId="3" borderId="12" xfId="0" applyNumberFormat="1" applyFont="1" applyFill="1" applyBorder="1" applyAlignment="1" applyProtection="1">
      <alignment vertical="top"/>
      <protection locked="0"/>
    </xf>
    <xf numFmtId="165" fontId="22" fillId="3" borderId="67" xfId="0" applyNumberFormat="1" applyFont="1" applyFill="1" applyBorder="1" applyAlignment="1" applyProtection="1">
      <alignment vertical="top"/>
      <protection locked="0"/>
    </xf>
    <xf numFmtId="165" fontId="22" fillId="3" borderId="191" xfId="0" applyNumberFormat="1" applyFont="1" applyFill="1" applyBorder="1" applyAlignment="1" applyProtection="1">
      <alignment vertical="top"/>
      <protection locked="0"/>
    </xf>
    <xf numFmtId="165" fontId="22" fillId="3" borderId="75" xfId="0" applyNumberFormat="1" applyFont="1" applyFill="1" applyBorder="1" applyAlignment="1" applyProtection="1">
      <alignment vertical="top"/>
      <protection locked="0"/>
    </xf>
    <xf numFmtId="0" fontId="12" fillId="0" borderId="1" xfId="0" applyFont="1" applyBorder="1" applyAlignment="1" applyProtection="1">
      <alignment horizontal="left" vertical="center"/>
      <protection locked="0"/>
    </xf>
    <xf numFmtId="0" fontId="12" fillId="0" borderId="4" xfId="0" applyFont="1" applyBorder="1" applyAlignment="1" applyProtection="1">
      <alignment horizontal="left" vertical="center"/>
      <protection locked="0"/>
    </xf>
    <xf numFmtId="0" fontId="12" fillId="0" borderId="138" xfId="0" applyFont="1" applyBorder="1" applyAlignment="1" applyProtection="1">
      <alignment horizontal="left" vertical="center"/>
      <protection locked="0"/>
    </xf>
    <xf numFmtId="0" fontId="12" fillId="0" borderId="134" xfId="0" applyFont="1" applyBorder="1" applyAlignment="1" applyProtection="1">
      <alignment horizontal="left" vertical="center"/>
      <protection locked="0"/>
    </xf>
    <xf numFmtId="165" fontId="22" fillId="0" borderId="1" xfId="0" applyNumberFormat="1" applyFont="1" applyBorder="1" applyAlignment="1" applyProtection="1">
      <alignment vertical="top"/>
      <protection locked="0"/>
    </xf>
    <xf numFmtId="165" fontId="22" fillId="0" borderId="4" xfId="0" applyNumberFormat="1" applyFont="1" applyBorder="1" applyAlignment="1" applyProtection="1">
      <alignment vertical="top"/>
      <protection locked="0"/>
    </xf>
    <xf numFmtId="165" fontId="22" fillId="0" borderId="138" xfId="0" applyNumberFormat="1" applyFont="1" applyBorder="1" applyAlignment="1" applyProtection="1">
      <alignment vertical="top"/>
      <protection locked="0"/>
    </xf>
    <xf numFmtId="165" fontId="22" fillId="0" borderId="134" xfId="0" applyNumberFormat="1" applyFont="1" applyBorder="1" applyAlignment="1" applyProtection="1">
      <alignment vertical="top"/>
      <protection locked="0"/>
    </xf>
    <xf numFmtId="0" fontId="12" fillId="0" borderId="65" xfId="0" applyFont="1" applyBorder="1" applyAlignment="1" applyProtection="1">
      <alignment vertical="top" wrapText="1"/>
      <protection locked="0"/>
    </xf>
    <xf numFmtId="0" fontId="12" fillId="0" borderId="60" xfId="0" applyFont="1" applyBorder="1" applyAlignment="1" applyProtection="1">
      <alignment vertical="top" wrapText="1"/>
      <protection locked="0"/>
    </xf>
    <xf numFmtId="0" fontId="12" fillId="0" borderId="185" xfId="0" applyFont="1" applyBorder="1" applyAlignment="1" applyProtection="1">
      <alignment vertical="top" wrapText="1"/>
      <protection locked="0"/>
    </xf>
    <xf numFmtId="0" fontId="12" fillId="0" borderId="107" xfId="0" applyFont="1" applyBorder="1" applyAlignment="1" applyProtection="1">
      <alignment vertical="top" wrapText="1"/>
      <protection locked="0"/>
    </xf>
    <xf numFmtId="0" fontId="12" fillId="4" borderId="27" xfId="0" applyFont="1" applyFill="1" applyBorder="1" applyAlignment="1" applyProtection="1">
      <alignment vertical="center"/>
      <protection locked="0"/>
    </xf>
    <xf numFmtId="0" fontId="12" fillId="0" borderId="28" xfId="0" applyFont="1" applyBorder="1" applyAlignment="1" applyProtection="1">
      <alignment vertical="center"/>
      <protection locked="0"/>
    </xf>
    <xf numFmtId="3" fontId="22" fillId="0" borderId="29" xfId="0" applyNumberFormat="1" applyFont="1" applyBorder="1" applyAlignment="1" applyProtection="1">
      <alignment vertical="center"/>
      <protection locked="0"/>
    </xf>
    <xf numFmtId="0" fontId="12" fillId="4" borderId="36" xfId="0" applyFont="1" applyFill="1" applyBorder="1" applyAlignment="1" applyProtection="1">
      <alignment vertical="center"/>
      <protection locked="0"/>
    </xf>
    <xf numFmtId="3" fontId="22" fillId="0" borderId="14" xfId="0" applyNumberFormat="1" applyFont="1" applyBorder="1" applyAlignment="1" applyProtection="1">
      <alignment vertical="center"/>
      <protection locked="0"/>
    </xf>
    <xf numFmtId="0" fontId="12" fillId="0" borderId="4" xfId="0" applyFont="1" applyBorder="1" applyAlignment="1" applyProtection="1">
      <alignment vertical="center"/>
      <protection locked="0"/>
    </xf>
    <xf numFmtId="0" fontId="12" fillId="4" borderId="190" xfId="0" applyFont="1" applyFill="1" applyBorder="1" applyAlignment="1" applyProtection="1">
      <alignment vertical="center"/>
      <protection locked="0"/>
    </xf>
    <xf numFmtId="0" fontId="12" fillId="0" borderId="138" xfId="0" applyFont="1" applyBorder="1" applyAlignment="1" applyProtection="1">
      <alignment vertical="center"/>
      <protection locked="0"/>
    </xf>
    <xf numFmtId="3" fontId="22" fillId="0" borderId="194" xfId="0" applyNumberFormat="1" applyFont="1" applyBorder="1" applyAlignment="1" applyProtection="1">
      <alignment vertical="center"/>
      <protection locked="0"/>
    </xf>
    <xf numFmtId="0" fontId="12" fillId="4" borderId="132" xfId="0" applyFont="1" applyFill="1" applyBorder="1" applyAlignment="1" applyProtection="1">
      <alignment vertical="center"/>
      <protection locked="0"/>
    </xf>
    <xf numFmtId="0" fontId="12" fillId="0" borderId="134" xfId="0" applyFont="1" applyBorder="1" applyAlignment="1" applyProtection="1">
      <alignment vertical="center"/>
      <protection locked="0"/>
    </xf>
    <xf numFmtId="3" fontId="22" fillId="0" borderId="111" xfId="0" applyNumberFormat="1" applyFont="1" applyBorder="1" applyAlignment="1" applyProtection="1">
      <alignment vertical="center"/>
      <protection locked="0"/>
    </xf>
    <xf numFmtId="0" fontId="12" fillId="7" borderId="40" xfId="0" applyFont="1" applyFill="1" applyBorder="1" applyAlignment="1" applyProtection="1">
      <alignment vertical="center" wrapText="1"/>
      <protection locked="0"/>
    </xf>
    <xf numFmtId="0" fontId="12" fillId="7" borderId="41" xfId="0" applyFont="1" applyFill="1" applyBorder="1" applyAlignment="1" applyProtection="1">
      <alignment vertical="center" wrapText="1"/>
      <protection locked="0"/>
    </xf>
    <xf numFmtId="0" fontId="12" fillId="7" borderId="193" xfId="0" applyFont="1" applyFill="1" applyBorder="1" applyAlignment="1" applyProtection="1">
      <alignment vertical="center" wrapText="1"/>
      <protection locked="0"/>
    </xf>
    <xf numFmtId="0" fontId="12" fillId="7" borderId="140" xfId="0" applyFont="1" applyFill="1" applyBorder="1" applyAlignment="1" applyProtection="1">
      <alignment vertical="center" wrapText="1"/>
      <protection locked="0"/>
    </xf>
    <xf numFmtId="0" fontId="48" fillId="0" borderId="53" xfId="3" applyFont="1" applyFill="1" applyBorder="1" applyAlignment="1" applyProtection="1">
      <alignment horizontal="right" vertical="center" wrapText="1"/>
      <protection locked="0"/>
    </xf>
    <xf numFmtId="1" fontId="71" fillId="0" borderId="53" xfId="0" applyNumberFormat="1" applyFont="1" applyBorder="1" applyAlignment="1" applyProtection="1">
      <alignment vertical="top"/>
      <protection locked="0"/>
    </xf>
    <xf numFmtId="0" fontId="0" fillId="3" borderId="114" xfId="0" applyFill="1" applyBorder="1" applyAlignment="1">
      <alignment horizontal="center" vertical="top"/>
    </xf>
    <xf numFmtId="0" fontId="0" fillId="0" borderId="114" xfId="0" applyBorder="1" applyAlignment="1">
      <alignment horizontal="center" vertical="top"/>
    </xf>
    <xf numFmtId="0" fontId="50" fillId="3" borderId="19" xfId="0" applyFont="1" applyFill="1" applyBorder="1" applyAlignment="1">
      <alignment horizontal="left" vertical="center" wrapText="1"/>
    </xf>
    <xf numFmtId="0" fontId="50" fillId="3" borderId="0" xfId="0" applyFont="1" applyFill="1" applyAlignment="1">
      <alignment horizontal="left" vertical="center" wrapText="1"/>
    </xf>
    <xf numFmtId="0" fontId="16" fillId="3" borderId="19" xfId="0" applyFont="1" applyFill="1" applyBorder="1" applyAlignment="1">
      <alignment horizontal="left" vertical="center" wrapText="1"/>
    </xf>
    <xf numFmtId="0" fontId="16" fillId="3" borderId="0" xfId="0" applyFont="1" applyFill="1" applyAlignment="1">
      <alignment horizontal="left" vertical="center" wrapText="1"/>
    </xf>
    <xf numFmtId="1" fontId="48" fillId="0" borderId="109" xfId="0" applyNumberFormat="1" applyFont="1" applyBorder="1" applyAlignment="1" applyProtection="1">
      <alignment horizontal="center" vertical="center" wrapText="1"/>
      <protection locked="0"/>
    </xf>
    <xf numFmtId="1" fontId="48" fillId="0" borderId="110" xfId="0" applyNumberFormat="1" applyFont="1" applyBorder="1" applyAlignment="1" applyProtection="1">
      <alignment horizontal="center" vertical="center" wrapText="1"/>
      <protection locked="0"/>
    </xf>
    <xf numFmtId="1" fontId="48" fillId="0" borderId="111" xfId="0" applyNumberFormat="1" applyFont="1" applyBorder="1" applyAlignment="1" applyProtection="1">
      <alignment horizontal="center" vertical="center" wrapText="1"/>
      <protection locked="0"/>
    </xf>
    <xf numFmtId="1" fontId="48" fillId="0" borderId="112" xfId="0" applyNumberFormat="1" applyFont="1" applyBorder="1" applyAlignment="1" applyProtection="1">
      <alignment horizontal="center" vertical="center" wrapText="1"/>
      <protection locked="0"/>
    </xf>
    <xf numFmtId="0" fontId="42" fillId="3" borderId="163" xfId="0" applyFont="1" applyFill="1" applyBorder="1" applyAlignment="1">
      <alignment horizontal="left" vertical="center" wrapText="1"/>
    </xf>
    <xf numFmtId="0" fontId="0" fillId="0" borderId="130" xfId="0" applyBorder="1" applyAlignment="1">
      <alignment horizontal="left" vertical="center" wrapText="1"/>
    </xf>
    <xf numFmtId="3" fontId="72" fillId="3" borderId="170" xfId="0" applyNumberFormat="1" applyFont="1" applyFill="1" applyBorder="1" applyAlignment="1">
      <alignment horizontal="right" vertical="top"/>
    </xf>
    <xf numFmtId="3" fontId="72" fillId="3" borderId="199" xfId="0" applyNumberFormat="1" applyFont="1" applyFill="1" applyBorder="1" applyAlignment="1">
      <alignment horizontal="right" vertical="top"/>
    </xf>
    <xf numFmtId="3" fontId="0" fillId="3" borderId="78" xfId="0" applyNumberFormat="1" applyFill="1" applyBorder="1" applyAlignment="1">
      <alignment horizontal="right" vertical="top"/>
    </xf>
    <xf numFmtId="0" fontId="0" fillId="0" borderId="200" xfId="0" applyBorder="1" applyAlignment="1">
      <alignment horizontal="right" vertical="top"/>
    </xf>
    <xf numFmtId="10" fontId="78" fillId="3" borderId="79" xfId="0" applyNumberFormat="1" applyFont="1" applyFill="1" applyBorder="1" applyAlignment="1">
      <alignment horizontal="right" vertical="top"/>
    </xf>
    <xf numFmtId="0" fontId="0" fillId="0" borderId="201" xfId="0" applyBorder="1" applyAlignment="1">
      <alignment horizontal="right" vertical="top"/>
    </xf>
    <xf numFmtId="0" fontId="42" fillId="2" borderId="143" xfId="0" applyFont="1" applyFill="1" applyBorder="1" applyAlignment="1">
      <alignment horizontal="left" vertical="center" wrapText="1"/>
    </xf>
    <xf numFmtId="0" fontId="0" fillId="0" borderId="178" xfId="0" applyBorder="1" applyAlignment="1">
      <alignment vertical="center"/>
    </xf>
    <xf numFmtId="0" fontId="0" fillId="0" borderId="144" xfId="0" applyBorder="1" applyAlignment="1">
      <alignment vertical="center"/>
    </xf>
    <xf numFmtId="0" fontId="42" fillId="3" borderId="130" xfId="0" applyFont="1" applyFill="1" applyBorder="1" applyAlignment="1">
      <alignment horizontal="left" vertical="center" wrapText="1"/>
    </xf>
    <xf numFmtId="0" fontId="42" fillId="3" borderId="164" xfId="0" applyFont="1" applyFill="1" applyBorder="1" applyAlignment="1">
      <alignment horizontal="left" vertical="center" wrapText="1"/>
    </xf>
    <xf numFmtId="0" fontId="69" fillId="3" borderId="94" xfId="0" applyFont="1" applyFill="1" applyBorder="1" applyAlignment="1">
      <alignment horizontal="center" vertical="center"/>
    </xf>
    <xf numFmtId="0" fontId="69" fillId="3" borderId="116" xfId="0" applyFont="1" applyFill="1" applyBorder="1" applyAlignment="1">
      <alignment horizontal="center" vertical="center"/>
    </xf>
    <xf numFmtId="0" fontId="0" fillId="3" borderId="1" xfId="0" applyFill="1" applyBorder="1" applyAlignment="1">
      <alignment horizontal="left" wrapText="1"/>
    </xf>
    <xf numFmtId="0" fontId="0" fillId="3" borderId="134" xfId="0" applyFill="1" applyBorder="1" applyAlignment="1">
      <alignment horizontal="left" wrapText="1"/>
    </xf>
    <xf numFmtId="169" fontId="5" fillId="3" borderId="153" xfId="0" applyNumberFormat="1" applyFont="1" applyFill="1" applyBorder="1" applyAlignment="1">
      <alignment horizontal="right"/>
    </xf>
    <xf numFmtId="169" fontId="5" fillId="3" borderId="202" xfId="0" applyNumberFormat="1" applyFont="1" applyFill="1" applyBorder="1" applyAlignment="1">
      <alignment horizontal="right"/>
    </xf>
    <xf numFmtId="0" fontId="69" fillId="3" borderId="180" xfId="0" applyFont="1" applyFill="1" applyBorder="1" applyAlignment="1">
      <alignment horizontal="left" vertical="center" wrapText="1"/>
    </xf>
    <xf numFmtId="0" fontId="69" fillId="3" borderId="47" xfId="0" applyFont="1" applyFill="1" applyBorder="1" applyAlignment="1">
      <alignment horizontal="left" vertical="center" wrapText="1"/>
    </xf>
    <xf numFmtId="0" fontId="5" fillId="2" borderId="143" xfId="0" applyFont="1" applyFill="1" applyBorder="1" applyAlignment="1">
      <alignment horizontal="left" vertical="center" wrapText="1"/>
    </xf>
    <xf numFmtId="0" fontId="5" fillId="2" borderId="178" xfId="0" applyFont="1" applyFill="1" applyBorder="1" applyAlignment="1">
      <alignment horizontal="left" vertical="center" wrapText="1"/>
    </xf>
    <xf numFmtId="0" fontId="5" fillId="2" borderId="144" xfId="0" applyFont="1" applyFill="1" applyBorder="1" applyAlignment="1">
      <alignment horizontal="left" vertical="center" wrapText="1"/>
    </xf>
    <xf numFmtId="0" fontId="42" fillId="3" borderId="151" xfId="0" applyFont="1" applyFill="1" applyBorder="1" applyAlignment="1">
      <alignment horizontal="left" vertical="center" wrapText="1"/>
    </xf>
    <xf numFmtId="0" fontId="42" fillId="3" borderId="49" xfId="0" applyFont="1" applyFill="1" applyBorder="1" applyAlignment="1">
      <alignment horizontal="left" vertical="center" wrapText="1"/>
    </xf>
    <xf numFmtId="0" fontId="42" fillId="3" borderId="50" xfId="0" applyFont="1" applyFill="1" applyBorder="1" applyAlignment="1">
      <alignment horizontal="left" vertical="center" wrapText="1"/>
    </xf>
    <xf numFmtId="0" fontId="0" fillId="3" borderId="78" xfId="0" applyFill="1" applyBorder="1" applyAlignment="1">
      <alignment vertical="top"/>
    </xf>
    <xf numFmtId="0" fontId="0" fillId="0" borderId="58" xfId="0" applyBorder="1" applyAlignment="1">
      <alignment vertical="top"/>
    </xf>
    <xf numFmtId="3" fontId="0" fillId="3" borderId="78" xfId="0" applyNumberFormat="1" applyFill="1" applyBorder="1" applyAlignment="1">
      <alignment vertical="top"/>
    </xf>
    <xf numFmtId="10" fontId="78" fillId="3" borderId="101" xfId="0" applyNumberFormat="1" applyFont="1" applyFill="1" applyBorder="1" applyAlignment="1">
      <alignment vertical="top"/>
    </xf>
    <xf numFmtId="0" fontId="78" fillId="0" borderId="32" xfId="0" applyFont="1" applyBorder="1" applyAlignment="1">
      <alignment vertical="top"/>
    </xf>
    <xf numFmtId="0" fontId="0" fillId="0" borderId="164" xfId="0" applyBorder="1" applyAlignment="1">
      <alignment horizontal="left" vertical="center" wrapText="1"/>
    </xf>
    <xf numFmtId="0" fontId="69" fillId="3" borderId="77" xfId="0" applyFont="1" applyFill="1" applyBorder="1" applyAlignment="1">
      <alignment horizontal="center" vertical="center"/>
    </xf>
    <xf numFmtId="0" fontId="69" fillId="3" borderId="159" xfId="0" applyFont="1" applyFill="1" applyBorder="1" applyAlignment="1">
      <alignment horizontal="center" vertical="center"/>
    </xf>
    <xf numFmtId="0" fontId="0" fillId="0" borderId="204" xfId="0" applyBorder="1" applyAlignment="1">
      <alignment horizontal="center" vertical="center"/>
    </xf>
    <xf numFmtId="0" fontId="0" fillId="0" borderId="192" xfId="0" applyBorder="1" applyAlignment="1">
      <alignment horizontal="center" vertical="center"/>
    </xf>
    <xf numFmtId="0" fontId="0" fillId="3" borderId="138" xfId="0" applyFill="1" applyBorder="1" applyAlignment="1">
      <alignment horizontal="left" wrapText="1"/>
    </xf>
    <xf numFmtId="169" fontId="5" fillId="3" borderId="34" xfId="0" applyNumberFormat="1" applyFont="1" applyFill="1" applyBorder="1" applyAlignment="1">
      <alignment horizontal="right"/>
    </xf>
    <xf numFmtId="0" fontId="69" fillId="3" borderId="147" xfId="0" applyFont="1" applyFill="1" applyBorder="1" applyAlignment="1">
      <alignment horizontal="left" vertical="center" wrapText="1"/>
    </xf>
    <xf numFmtId="0" fontId="0" fillId="3" borderId="167" xfId="0" applyFill="1" applyBorder="1" applyAlignment="1">
      <alignment vertical="center" wrapText="1"/>
    </xf>
    <xf numFmtId="0" fontId="0" fillId="0" borderId="53" xfId="0" applyBorder="1" applyAlignment="1">
      <alignment vertical="center" wrapText="1"/>
    </xf>
    <xf numFmtId="3" fontId="0" fillId="3" borderId="93" xfId="0" applyNumberFormat="1" applyFill="1" applyBorder="1" applyAlignment="1">
      <alignment horizontal="center" vertical="center"/>
    </xf>
    <xf numFmtId="3" fontId="0" fillId="3" borderId="53" xfId="0" applyNumberFormat="1" applyFill="1" applyBorder="1" applyAlignment="1">
      <alignment horizontal="center" vertical="center"/>
    </xf>
    <xf numFmtId="3" fontId="0" fillId="3" borderId="93" xfId="0" applyNumberFormat="1" applyFill="1" applyBorder="1" applyAlignment="1">
      <alignment horizontal="center" vertical="center" wrapText="1"/>
    </xf>
    <xf numFmtId="3" fontId="0" fillId="3" borderId="53" xfId="0" applyNumberFormat="1" applyFill="1" applyBorder="1" applyAlignment="1">
      <alignment horizontal="center" vertical="center" wrapText="1"/>
    </xf>
    <xf numFmtId="0" fontId="0" fillId="3" borderId="95" xfId="0" applyFill="1" applyBorder="1" applyAlignment="1">
      <alignment horizontal="center" wrapText="1"/>
    </xf>
    <xf numFmtId="0" fontId="0" fillId="0" borderId="90" xfId="0" applyBorder="1" applyAlignment="1">
      <alignment horizontal="center" wrapText="1"/>
    </xf>
    <xf numFmtId="0" fontId="0" fillId="0" borderId="15" xfId="0" applyBorder="1" applyAlignment="1">
      <alignment horizontal="center" wrapText="1"/>
    </xf>
    <xf numFmtId="0" fontId="0" fillId="3" borderId="95" xfId="0" applyFill="1" applyBorder="1" applyAlignment="1">
      <alignment horizontal="center"/>
    </xf>
    <xf numFmtId="0" fontId="0" fillId="0" borderId="15" xfId="0" applyBorder="1" applyAlignment="1">
      <alignment horizontal="center"/>
    </xf>
    <xf numFmtId="3" fontId="0" fillId="3" borderId="186" xfId="0" applyNumberFormat="1" applyFill="1" applyBorder="1"/>
    <xf numFmtId="0" fontId="0" fillId="0" borderId="32" xfId="0" applyBorder="1"/>
    <xf numFmtId="3" fontId="0" fillId="3" borderId="167" xfId="0" applyNumberFormat="1" applyFill="1" applyBorder="1" applyAlignment="1">
      <alignment wrapText="1"/>
    </xf>
    <xf numFmtId="0" fontId="0" fillId="3" borderId="141" xfId="0" applyFill="1" applyBorder="1" applyAlignment="1">
      <alignment wrapText="1"/>
    </xf>
    <xf numFmtId="3" fontId="0" fillId="3" borderId="167" xfId="0" applyNumberFormat="1" applyFill="1" applyBorder="1" applyAlignment="1">
      <alignment vertical="center"/>
    </xf>
    <xf numFmtId="0" fontId="0" fillId="3" borderId="33" xfId="0" applyFill="1" applyBorder="1" applyAlignment="1">
      <alignment vertical="center"/>
    </xf>
    <xf numFmtId="0" fontId="0" fillId="0" borderId="33" xfId="0" applyBorder="1" applyAlignment="1">
      <alignment vertical="center"/>
    </xf>
    <xf numFmtId="0" fontId="0" fillId="0" borderId="141" xfId="0" applyBorder="1" applyAlignment="1">
      <alignment vertical="center"/>
    </xf>
    <xf numFmtId="0" fontId="5" fillId="3" borderId="0" xfId="0" applyFont="1" applyFill="1" applyAlignment="1">
      <alignment horizontal="left" vertical="center" wrapText="1"/>
    </xf>
    <xf numFmtId="0" fontId="0" fillId="3" borderId="0" xfId="0" applyFill="1" applyAlignment="1">
      <alignment horizontal="right" vertical="center"/>
    </xf>
    <xf numFmtId="0" fontId="12" fillId="3" borderId="25" xfId="0" applyFont="1" applyFill="1" applyBorder="1" applyAlignment="1">
      <alignment horizontal="center" vertical="center" wrapText="1"/>
    </xf>
    <xf numFmtId="0" fontId="12" fillId="3" borderId="53"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5" fillId="3" borderId="0" xfId="0" applyFont="1" applyFill="1" applyAlignment="1">
      <alignment horizontal="right"/>
    </xf>
    <xf numFmtId="0" fontId="5" fillId="3" borderId="76" xfId="0" applyFont="1" applyFill="1" applyBorder="1" applyAlignment="1">
      <alignment horizontal="right"/>
    </xf>
    <xf numFmtId="0" fontId="12" fillId="3" borderId="20" xfId="0" applyFont="1" applyFill="1" applyBorder="1" applyAlignment="1">
      <alignment horizontal="center" vertical="center" wrapText="1"/>
    </xf>
    <xf numFmtId="0" fontId="12" fillId="3" borderId="63"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47"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54"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14" fillId="3" borderId="24" xfId="2" applyFont="1" applyFill="1" applyBorder="1" applyAlignment="1">
      <alignment horizontal="center" vertical="center" wrapText="1"/>
    </xf>
    <xf numFmtId="0" fontId="14" fillId="3" borderId="23" xfId="2" applyFont="1" applyFill="1" applyBorder="1" applyAlignment="1">
      <alignment horizontal="center" vertical="center" wrapText="1"/>
    </xf>
    <xf numFmtId="0" fontId="14" fillId="3" borderId="31" xfId="2" applyFont="1" applyFill="1" applyBorder="1" applyAlignment="1">
      <alignment horizontal="center" vertical="center" wrapText="1"/>
    </xf>
    <xf numFmtId="0" fontId="14" fillId="3" borderId="32" xfId="2" applyFont="1" applyFill="1" applyBorder="1" applyAlignment="1">
      <alignment horizontal="center" vertical="center" wrapText="1"/>
    </xf>
    <xf numFmtId="0" fontId="14" fillId="3" borderId="64" xfId="3" applyFont="1" applyFill="1" applyBorder="1" applyAlignment="1">
      <alignment horizontal="center" vertical="top" wrapText="1"/>
    </xf>
    <xf numFmtId="0" fontId="14" fillId="3" borderId="34" xfId="3" applyFont="1" applyFill="1" applyBorder="1" applyAlignment="1">
      <alignment horizontal="center" vertical="top" wrapText="1"/>
    </xf>
    <xf numFmtId="0" fontId="12" fillId="3" borderId="21" xfId="0" applyFont="1" applyFill="1" applyBorder="1" applyAlignment="1">
      <alignment horizontal="center" vertical="top" wrapText="1"/>
    </xf>
    <xf numFmtId="0" fontId="12" fillId="3" borderId="47" xfId="0" applyFont="1" applyFill="1" applyBorder="1" applyAlignment="1">
      <alignment horizontal="center" vertical="top" wrapText="1"/>
    </xf>
    <xf numFmtId="0" fontId="12" fillId="3" borderId="56" xfId="0" applyFont="1" applyFill="1" applyBorder="1" applyAlignment="1">
      <alignment horizontal="center" vertical="top" wrapText="1"/>
    </xf>
    <xf numFmtId="0" fontId="12" fillId="3" borderId="58" xfId="0" applyFont="1" applyFill="1" applyBorder="1" applyAlignment="1">
      <alignment horizontal="center" vertical="top" wrapText="1"/>
    </xf>
    <xf numFmtId="0" fontId="0" fillId="3" borderId="55" xfId="0" applyFill="1" applyBorder="1" applyAlignment="1">
      <alignment horizontal="left" vertical="top" wrapText="1"/>
    </xf>
    <xf numFmtId="0" fontId="0" fillId="3" borderId="73" xfId="0" applyFill="1" applyBorder="1" applyAlignment="1">
      <alignment horizontal="left" vertical="top" wrapText="1"/>
    </xf>
    <xf numFmtId="0" fontId="0" fillId="3" borderId="74" xfId="0" applyFill="1" applyBorder="1" applyAlignment="1">
      <alignment horizontal="left" vertical="top" wrapText="1"/>
    </xf>
    <xf numFmtId="0" fontId="12" fillId="3" borderId="33" xfId="0" applyFont="1" applyFill="1" applyBorder="1" applyAlignment="1">
      <alignment horizontal="center" vertical="center" wrapText="1"/>
    </xf>
    <xf numFmtId="0" fontId="12" fillId="3" borderId="24" xfId="0" applyFont="1" applyFill="1" applyBorder="1" applyAlignment="1">
      <alignment horizontal="center" vertical="top" wrapText="1"/>
    </xf>
    <xf numFmtId="0" fontId="12" fillId="3" borderId="45" xfId="0" applyFont="1" applyFill="1" applyBorder="1" applyAlignment="1">
      <alignment horizontal="center" vertical="top" wrapText="1"/>
    </xf>
    <xf numFmtId="0" fontId="14" fillId="3" borderId="55" xfId="3" applyFont="1" applyFill="1" applyBorder="1" applyAlignment="1">
      <alignment horizontal="center" vertical="top" wrapText="1"/>
    </xf>
    <xf numFmtId="0" fontId="14" fillId="3" borderId="57" xfId="3" applyFont="1" applyFill="1" applyBorder="1" applyAlignment="1">
      <alignment horizontal="center" vertical="top" wrapText="1"/>
    </xf>
    <xf numFmtId="0" fontId="14" fillId="3" borderId="56" xfId="3" applyFont="1" applyFill="1" applyBorder="1" applyAlignment="1">
      <alignment horizontal="center" vertical="top" wrapText="1"/>
    </xf>
    <xf numFmtId="0" fontId="14" fillId="3" borderId="58" xfId="3" applyFont="1" applyFill="1" applyBorder="1" applyAlignment="1">
      <alignment horizontal="center" vertical="top" wrapText="1"/>
    </xf>
    <xf numFmtId="0" fontId="12" fillId="3" borderId="24" xfId="0" applyFont="1" applyFill="1" applyBorder="1" applyAlignment="1">
      <alignment horizontal="center" vertical="top"/>
    </xf>
    <xf numFmtId="0" fontId="12" fillId="3" borderId="44" xfId="0" applyFont="1" applyFill="1" applyBorder="1" applyAlignment="1">
      <alignment horizontal="center" vertical="top"/>
    </xf>
    <xf numFmtId="0" fontId="12" fillId="3" borderId="23" xfId="0" applyFont="1" applyFill="1" applyBorder="1" applyAlignment="1">
      <alignment horizontal="center" vertical="top"/>
    </xf>
    <xf numFmtId="0" fontId="12" fillId="3" borderId="20" xfId="0" applyFont="1" applyFill="1" applyBorder="1" applyAlignment="1">
      <alignment horizontal="center" vertical="top" wrapText="1"/>
    </xf>
    <xf numFmtId="0" fontId="12" fillId="3" borderId="46" xfId="0" applyFont="1" applyFill="1" applyBorder="1" applyAlignment="1">
      <alignment horizontal="center" vertical="top" wrapText="1"/>
    </xf>
    <xf numFmtId="0" fontId="12" fillId="3" borderId="43" xfId="0" applyFont="1" applyFill="1" applyBorder="1" applyAlignment="1">
      <alignment horizontal="center" vertical="top" wrapText="1"/>
    </xf>
    <xf numFmtId="0" fontId="12" fillId="3" borderId="48" xfId="0" applyFont="1" applyFill="1" applyBorder="1" applyAlignment="1">
      <alignment horizontal="center" vertical="top" wrapText="1"/>
    </xf>
    <xf numFmtId="0" fontId="12" fillId="3" borderId="44" xfId="0" applyFont="1" applyFill="1" applyBorder="1" applyAlignment="1">
      <alignment horizontal="center" vertical="top" wrapText="1"/>
    </xf>
    <xf numFmtId="0" fontId="12" fillId="3" borderId="23" xfId="0" applyFont="1" applyFill="1" applyBorder="1" applyAlignment="1">
      <alignment horizontal="center" vertical="top" wrapText="1"/>
    </xf>
    <xf numFmtId="0" fontId="25" fillId="3" borderId="0" xfId="0" applyFont="1" applyFill="1" applyAlignment="1">
      <alignment vertical="center" wrapText="1"/>
    </xf>
    <xf numFmtId="0" fontId="0" fillId="0" borderId="0" xfId="0" applyAlignment="1">
      <alignment wrapText="1"/>
    </xf>
    <xf numFmtId="166" fontId="32" fillId="3" borderId="143" xfId="0" applyNumberFormat="1" applyFont="1" applyFill="1" applyBorder="1" applyAlignment="1">
      <alignment horizontal="left" vertical="center"/>
    </xf>
    <xf numFmtId="0" fontId="0" fillId="0" borderId="178" xfId="0" applyBorder="1" applyAlignment="1">
      <alignment horizontal="left" vertical="center"/>
    </xf>
    <xf numFmtId="0" fontId="0" fillId="0" borderId="144" xfId="0" applyBorder="1" applyAlignment="1">
      <alignment horizontal="left" vertical="center"/>
    </xf>
    <xf numFmtId="166" fontId="32" fillId="3" borderId="187" xfId="0" applyNumberFormat="1" applyFont="1" applyFill="1" applyBorder="1" applyAlignment="1">
      <alignment horizontal="left" vertical="center"/>
    </xf>
    <xf numFmtId="0" fontId="0" fillId="0" borderId="188" xfId="0" applyBorder="1" applyAlignment="1">
      <alignment horizontal="left" vertical="center"/>
    </xf>
    <xf numFmtId="0" fontId="0" fillId="0" borderId="189" xfId="0" applyBorder="1" applyAlignment="1">
      <alignment horizontal="left" vertical="center"/>
    </xf>
    <xf numFmtId="0" fontId="45" fillId="3" borderId="1" xfId="3" applyFont="1" applyFill="1" applyBorder="1" applyAlignment="1">
      <alignment horizontal="left" vertical="center" wrapText="1"/>
    </xf>
    <xf numFmtId="0" fontId="45" fillId="3" borderId="61" xfId="3" applyFont="1" applyFill="1" applyBorder="1" applyAlignment="1">
      <alignment horizontal="left" vertical="center" wrapText="1"/>
    </xf>
    <xf numFmtId="0" fontId="30" fillId="3" borderId="133" xfId="3" applyFont="1" applyFill="1" applyBorder="1" applyAlignment="1">
      <alignment horizontal="center" vertical="center" wrapText="1"/>
    </xf>
    <xf numFmtId="0" fontId="30" fillId="3" borderId="165" xfId="3" applyFont="1" applyFill="1" applyBorder="1" applyAlignment="1">
      <alignment horizontal="center" vertical="center" wrapText="1"/>
    </xf>
    <xf numFmtId="0" fontId="28" fillId="3" borderId="20" xfId="0" applyFont="1" applyFill="1" applyBorder="1" applyAlignment="1">
      <alignment horizontal="center" vertical="center" wrapText="1"/>
    </xf>
    <xf numFmtId="0" fontId="28" fillId="3" borderId="63" xfId="0" applyFont="1" applyFill="1" applyBorder="1" applyAlignment="1">
      <alignment horizontal="center" vertical="center" wrapText="1"/>
    </xf>
    <xf numFmtId="0" fontId="32" fillId="3" borderId="25" xfId="0" applyFont="1" applyFill="1" applyBorder="1" applyAlignment="1">
      <alignment horizontal="center" vertical="center" wrapText="1"/>
    </xf>
    <xf numFmtId="0" fontId="32" fillId="3" borderId="141" xfId="0" applyFont="1" applyFill="1" applyBorder="1" applyAlignment="1">
      <alignment horizontal="center" vertical="center" wrapText="1"/>
    </xf>
    <xf numFmtId="0" fontId="19" fillId="3" borderId="133" xfId="3" applyFont="1" applyFill="1" applyBorder="1" applyAlignment="1">
      <alignment horizontal="center" vertical="center" wrapText="1"/>
    </xf>
    <xf numFmtId="0" fontId="19" fillId="3" borderId="71" xfId="3" applyFont="1" applyFill="1" applyBorder="1" applyAlignment="1">
      <alignment horizontal="center" vertical="center" wrapText="1"/>
    </xf>
    <xf numFmtId="0" fontId="12" fillId="3" borderId="174" xfId="0" applyFont="1" applyFill="1" applyBorder="1" applyAlignment="1">
      <alignment horizontal="center" vertical="top" wrapText="1"/>
    </xf>
    <xf numFmtId="0" fontId="12" fillId="3" borderId="73" xfId="0" applyFont="1" applyFill="1" applyBorder="1" applyAlignment="1">
      <alignment horizontal="center" vertical="top" wrapText="1"/>
    </xf>
    <xf numFmtId="0" fontId="12" fillId="3" borderId="57" xfId="0" applyFont="1" applyFill="1" applyBorder="1" applyAlignment="1">
      <alignment horizontal="center" vertical="top" wrapText="1"/>
    </xf>
    <xf numFmtId="0" fontId="12" fillId="3" borderId="106" xfId="0" applyFont="1" applyFill="1" applyBorder="1" applyAlignment="1">
      <alignment horizontal="center" vertical="top" wrapText="1"/>
    </xf>
    <xf numFmtId="0" fontId="12" fillId="3" borderId="34" xfId="0" applyFont="1" applyFill="1" applyBorder="1" applyAlignment="1">
      <alignment horizontal="center" vertical="top" wrapText="1"/>
    </xf>
    <xf numFmtId="0" fontId="12" fillId="3" borderId="2" xfId="0" applyFont="1" applyFill="1" applyBorder="1" applyAlignment="1">
      <alignment horizontal="center" vertical="top" wrapText="1"/>
    </xf>
    <xf numFmtId="0" fontId="12" fillId="3" borderId="8" xfId="0" applyFont="1" applyFill="1" applyBorder="1" applyAlignment="1">
      <alignment horizontal="center" vertical="top" wrapText="1"/>
    </xf>
    <xf numFmtId="0" fontId="12" fillId="3" borderId="147" xfId="0" applyFont="1" applyFill="1" applyBorder="1" applyAlignment="1">
      <alignment horizontal="center" vertical="top" wrapText="1"/>
    </xf>
    <xf numFmtId="0" fontId="14" fillId="3" borderId="78" xfId="3" applyFont="1" applyFill="1" applyBorder="1" applyAlignment="1">
      <alignment horizontal="center" vertical="top" wrapText="1"/>
    </xf>
    <xf numFmtId="0" fontId="14" fillId="3" borderId="153" xfId="3" applyFont="1" applyFill="1" applyBorder="1" applyAlignment="1">
      <alignment horizontal="center" vertical="top" wrapText="1"/>
    </xf>
    <xf numFmtId="0" fontId="13" fillId="3" borderId="113" xfId="0" applyFont="1" applyFill="1" applyBorder="1" applyAlignment="1">
      <alignment horizontal="center" vertical="center" wrapText="1"/>
    </xf>
    <xf numFmtId="0" fontId="13" fillId="3" borderId="151" xfId="0" applyFont="1" applyFill="1" applyBorder="1" applyAlignment="1">
      <alignment horizontal="center" vertical="center" wrapText="1"/>
    </xf>
    <xf numFmtId="0" fontId="14" fillId="3" borderId="147" xfId="3" applyFont="1" applyFill="1" applyBorder="1" applyAlignment="1">
      <alignment horizontal="center" vertical="top" wrapText="1"/>
    </xf>
    <xf numFmtId="0" fontId="14" fillId="3" borderId="47" xfId="3" applyFont="1" applyFill="1" applyBorder="1" applyAlignment="1">
      <alignment horizontal="center" vertical="top" wrapText="1"/>
    </xf>
    <xf numFmtId="0" fontId="74" fillId="2" borderId="25" xfId="0" applyFont="1" applyFill="1" applyBorder="1" applyAlignment="1">
      <alignment horizontal="center" vertical="top" wrapText="1"/>
    </xf>
    <xf numFmtId="0" fontId="74" fillId="2" borderId="53" xfId="0" applyFont="1" applyFill="1" applyBorder="1" applyAlignment="1">
      <alignment horizontal="center" vertical="top" wrapText="1"/>
    </xf>
    <xf numFmtId="0" fontId="13" fillId="3" borderId="127" xfId="0" applyFont="1" applyFill="1" applyBorder="1" applyAlignment="1">
      <alignment horizontal="center" vertical="center"/>
    </xf>
    <xf numFmtId="0" fontId="13" fillId="3" borderId="127" xfId="0" applyFont="1" applyFill="1" applyBorder="1" applyAlignment="1">
      <alignment horizontal="center" vertical="center" wrapText="1"/>
    </xf>
    <xf numFmtId="0" fontId="27" fillId="3" borderId="163" xfId="0" applyFont="1" applyFill="1" applyBorder="1" applyAlignment="1">
      <alignment horizontal="right"/>
    </xf>
    <xf numFmtId="0" fontId="0" fillId="0" borderId="164" xfId="0" applyBorder="1" applyAlignment="1">
      <alignment horizontal="right"/>
    </xf>
    <xf numFmtId="0" fontId="12" fillId="3" borderId="155" xfId="0" applyFont="1" applyFill="1" applyBorder="1" applyAlignment="1">
      <alignment horizontal="center" vertical="top" wrapText="1"/>
    </xf>
    <xf numFmtId="0" fontId="12" fillId="3" borderId="156" xfId="0" applyFont="1" applyFill="1" applyBorder="1" applyAlignment="1">
      <alignment horizontal="center" vertical="top" wrapText="1"/>
    </xf>
    <xf numFmtId="0" fontId="12" fillId="3" borderId="157" xfId="0" applyFont="1" applyFill="1" applyBorder="1" applyAlignment="1">
      <alignment horizontal="center" vertical="top" wrapText="1"/>
    </xf>
    <xf numFmtId="0" fontId="24" fillId="3" borderId="80" xfId="3" applyFont="1" applyFill="1" applyBorder="1" applyAlignment="1">
      <alignment horizontal="center" vertical="top" wrapText="1"/>
    </xf>
    <xf numFmtId="0" fontId="24" fillId="3" borderId="31" xfId="3" applyFont="1" applyFill="1" applyBorder="1" applyAlignment="1">
      <alignment horizontal="center" vertical="top" wrapText="1"/>
    </xf>
    <xf numFmtId="0" fontId="14" fillId="3" borderId="77" xfId="3" applyFont="1" applyFill="1" applyBorder="1" applyAlignment="1">
      <alignment horizontal="center" vertical="top" wrapText="1"/>
    </xf>
    <xf numFmtId="0" fontId="14" fillId="3" borderId="114" xfId="3" applyFont="1" applyFill="1" applyBorder="1" applyAlignment="1">
      <alignment horizontal="center" vertical="top" wrapText="1"/>
    </xf>
    <xf numFmtId="0" fontId="12" fillId="3" borderId="12" xfId="0" applyFont="1" applyFill="1" applyBorder="1" applyAlignment="1">
      <alignment horizontal="center" vertical="top" wrapText="1"/>
    </xf>
    <xf numFmtId="0" fontId="12" fillId="3" borderId="70" xfId="0" applyFont="1" applyFill="1" applyBorder="1" applyAlignment="1">
      <alignment horizontal="center" vertical="top" wrapText="1"/>
    </xf>
    <xf numFmtId="0" fontId="27" fillId="3" borderId="0" xfId="0" applyFont="1" applyFill="1" applyAlignment="1">
      <alignment vertical="center" wrapText="1"/>
    </xf>
    <xf numFmtId="0" fontId="0" fillId="0" borderId="0" xfId="0" applyAlignment="1">
      <alignment vertical="center"/>
    </xf>
    <xf numFmtId="0" fontId="1" fillId="3" borderId="94" xfId="0" applyFont="1" applyFill="1" applyBorder="1" applyAlignment="1">
      <alignment horizontal="left" vertical="top" wrapText="1"/>
    </xf>
    <xf numFmtId="0" fontId="35" fillId="3" borderId="100" xfId="0" applyFont="1" applyFill="1" applyBorder="1" applyAlignment="1">
      <alignment horizontal="left" vertical="top" wrapText="1"/>
    </xf>
    <xf numFmtId="0" fontId="35" fillId="3" borderId="116" xfId="0" applyFont="1" applyFill="1" applyBorder="1" applyAlignment="1">
      <alignment horizontal="left" vertical="top" wrapText="1"/>
    </xf>
    <xf numFmtId="0" fontId="1" fillId="3" borderId="102" xfId="0" applyFont="1" applyFill="1" applyBorder="1" applyAlignment="1">
      <alignment horizontal="left" vertical="center" wrapText="1"/>
    </xf>
    <xf numFmtId="0" fontId="35" fillId="3" borderId="102" xfId="0" applyFont="1" applyFill="1" applyBorder="1" applyAlignment="1">
      <alignment horizontal="left" vertical="center" wrapText="1"/>
    </xf>
    <xf numFmtId="0" fontId="1" fillId="3" borderId="136" xfId="0" applyFont="1" applyFill="1" applyBorder="1" applyAlignment="1">
      <alignment horizontal="left" vertical="top" wrapText="1"/>
    </xf>
    <xf numFmtId="0" fontId="0" fillId="3" borderId="100" xfId="0" applyFill="1" applyBorder="1" applyAlignment="1">
      <alignment horizontal="left" vertical="top" wrapText="1"/>
    </xf>
    <xf numFmtId="0" fontId="0" fillId="3" borderId="101" xfId="0" applyFill="1" applyBorder="1" applyAlignment="1">
      <alignment horizontal="left" vertical="top" wrapText="1"/>
    </xf>
    <xf numFmtId="0" fontId="0" fillId="3" borderId="159" xfId="0" applyFill="1" applyBorder="1" applyAlignment="1">
      <alignment horizontal="left" vertical="top" wrapText="1"/>
    </xf>
    <xf numFmtId="0" fontId="27" fillId="3" borderId="113" xfId="0" applyFont="1" applyFill="1" applyBorder="1" applyAlignment="1">
      <alignment vertical="center"/>
    </xf>
    <xf numFmtId="0" fontId="27" fillId="3" borderId="44" xfId="0" applyFont="1" applyFill="1" applyBorder="1" applyAlignment="1">
      <alignment vertical="center"/>
    </xf>
    <xf numFmtId="0" fontId="59" fillId="3" borderId="95" xfId="0" applyFont="1" applyFill="1" applyBorder="1" applyAlignment="1">
      <alignment horizontal="center" vertical="top" wrapText="1"/>
    </xf>
    <xf numFmtId="0" fontId="59" fillId="3" borderId="15" xfId="0" applyFont="1" applyFill="1" applyBorder="1" applyAlignment="1">
      <alignment horizontal="center" vertical="top" wrapText="1"/>
    </xf>
    <xf numFmtId="0" fontId="59" fillId="3" borderId="93" xfId="0" applyFont="1" applyFill="1" applyBorder="1" applyAlignment="1">
      <alignment horizontal="center" vertical="top" wrapText="1"/>
    </xf>
    <xf numFmtId="0" fontId="59" fillId="3" borderId="53" xfId="0" applyFont="1" applyFill="1" applyBorder="1" applyAlignment="1">
      <alignment horizontal="center" vertical="top" wrapText="1"/>
    </xf>
    <xf numFmtId="0" fontId="59" fillId="3" borderId="101" xfId="0" applyFont="1" applyFill="1" applyBorder="1" applyAlignment="1">
      <alignment horizontal="center" vertical="top" wrapText="1"/>
    </xf>
    <xf numFmtId="0" fontId="59" fillId="3" borderId="81" xfId="0" applyFont="1" applyFill="1" applyBorder="1" applyAlignment="1">
      <alignment horizontal="center" vertical="top" wrapText="1"/>
    </xf>
    <xf numFmtId="0" fontId="32" fillId="3" borderId="49" xfId="0" applyFont="1" applyFill="1" applyBorder="1" applyAlignment="1">
      <alignment horizontal="center" vertical="top" wrapText="1"/>
    </xf>
    <xf numFmtId="0" fontId="42" fillId="3" borderId="91" xfId="0" applyFont="1" applyFill="1" applyBorder="1" applyAlignment="1">
      <alignment horizontal="left" vertical="center"/>
    </xf>
    <xf numFmtId="0" fontId="42" fillId="3" borderId="92" xfId="0" applyFont="1" applyFill="1" applyBorder="1" applyAlignment="1">
      <alignment horizontal="left" vertical="center"/>
    </xf>
    <xf numFmtId="0" fontId="42" fillId="3" borderId="75" xfId="0" applyFont="1" applyFill="1" applyBorder="1" applyAlignment="1">
      <alignment horizontal="left" vertical="center"/>
    </xf>
    <xf numFmtId="0" fontId="19" fillId="3" borderId="136" xfId="0" applyFont="1" applyFill="1" applyBorder="1" applyAlignment="1">
      <alignment horizontal="left" vertical="center" wrapText="1"/>
    </xf>
    <xf numFmtId="0" fontId="19" fillId="3" borderId="100" xfId="0" applyFont="1" applyFill="1" applyBorder="1" applyAlignment="1">
      <alignment horizontal="left" vertical="center" wrapText="1"/>
    </xf>
    <xf numFmtId="0" fontId="19" fillId="3" borderId="137" xfId="0" applyFont="1" applyFill="1" applyBorder="1" applyAlignment="1">
      <alignment horizontal="left" vertical="center" wrapText="1"/>
    </xf>
    <xf numFmtId="0" fontId="6" fillId="0" borderId="78"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79" xfId="0" applyFont="1" applyBorder="1" applyAlignment="1">
      <alignment horizontal="center" vertical="center" wrapText="1"/>
    </xf>
    <xf numFmtId="0" fontId="6" fillId="0" borderId="66" xfId="0" applyFont="1" applyBorder="1" applyAlignment="1">
      <alignment horizontal="center" vertical="center" wrapText="1"/>
    </xf>
    <xf numFmtId="0" fontId="57" fillId="0" borderId="0" xfId="0" applyFont="1" applyAlignment="1">
      <alignment horizontal="justify" vertical="top" wrapText="1"/>
    </xf>
    <xf numFmtId="0" fontId="57" fillId="0" borderId="0" xfId="0" applyFont="1" applyAlignment="1">
      <alignment vertical="top"/>
    </xf>
    <xf numFmtId="0" fontId="55" fillId="0" borderId="125" xfId="0" applyFont="1" applyBorder="1" applyAlignment="1">
      <alignment horizontal="justify" vertical="top" wrapText="1"/>
    </xf>
    <xf numFmtId="0" fontId="55" fillId="0" borderId="131" xfId="0" applyFont="1" applyBorder="1" applyAlignment="1">
      <alignment horizontal="justify" vertical="top" wrapText="1"/>
    </xf>
    <xf numFmtId="0" fontId="55" fillId="0" borderId="126" xfId="0" applyFont="1" applyBorder="1" applyAlignment="1">
      <alignment horizontal="justify" vertical="top" wrapText="1"/>
    </xf>
    <xf numFmtId="0" fontId="55" fillId="0" borderId="123" xfId="0" applyFont="1" applyBorder="1" applyAlignment="1">
      <alignment horizontal="justify" vertical="top" wrapText="1"/>
    </xf>
    <xf numFmtId="0" fontId="55" fillId="0" borderId="102" xfId="0" applyFont="1" applyBorder="1" applyAlignment="1">
      <alignment horizontal="justify" vertical="top" wrapText="1"/>
    </xf>
    <xf numFmtId="0" fontId="55" fillId="0" borderId="124" xfId="0" applyFont="1" applyBorder="1" applyAlignment="1">
      <alignment horizontal="justify" vertical="top" wrapText="1"/>
    </xf>
    <xf numFmtId="0" fontId="55" fillId="0" borderId="121" xfId="0" applyFont="1" applyBorder="1" applyAlignment="1">
      <alignment horizontal="justify" vertical="top" wrapText="1"/>
    </xf>
    <xf numFmtId="0" fontId="55" fillId="0" borderId="127" xfId="0" applyFont="1" applyBorder="1" applyAlignment="1">
      <alignment horizontal="justify" vertical="top" wrapText="1"/>
    </xf>
    <xf numFmtId="0" fontId="55" fillId="0" borderId="122" xfId="0" applyFont="1" applyBorder="1" applyAlignment="1">
      <alignment horizontal="justify" vertical="top" wrapText="1"/>
    </xf>
    <xf numFmtId="0" fontId="56" fillId="0" borderId="123" xfId="0" applyFont="1" applyBorder="1" applyAlignment="1">
      <alignment horizontal="justify" vertical="top" wrapText="1"/>
    </xf>
    <xf numFmtId="0" fontId="55" fillId="0" borderId="136" xfId="0" applyFont="1" applyBorder="1" applyAlignment="1">
      <alignment horizontal="justify" vertical="top" wrapText="1"/>
    </xf>
    <xf numFmtId="0" fontId="0" fillId="0" borderId="100" xfId="0" applyBorder="1" applyAlignment="1">
      <alignment horizontal="justify" vertical="top" wrapText="1"/>
    </xf>
    <xf numFmtId="0" fontId="0" fillId="0" borderId="116" xfId="0" applyBorder="1" applyAlignment="1">
      <alignment horizontal="justify" vertical="top" wrapText="1"/>
    </xf>
    <xf numFmtId="0" fontId="57" fillId="0" borderId="129" xfId="0" applyFont="1" applyBorder="1" applyAlignment="1">
      <alignment horizontal="justify" vertical="top" wrapText="1"/>
    </xf>
    <xf numFmtId="0" fontId="0" fillId="0" borderId="177" xfId="0" applyBorder="1" applyAlignment="1">
      <alignment horizontal="justify" vertical="top" wrapText="1"/>
    </xf>
  </cellXfs>
  <cellStyles count="4">
    <cellStyle name="Nadpis 4" xfId="2" builtinId="19"/>
    <cellStyle name="Nadpis 4 2" xfId="3" xr:uid="{00000000-0005-0000-0000-000001000000}"/>
    <cellStyle name="Normální" xfId="0" builtinId="0"/>
    <cellStyle name="Procenta" xfId="1" builtinId="5"/>
  </cellStyles>
  <dxfs count="34">
    <dxf>
      <font>
        <b/>
        <i val="0"/>
        <strike val="0"/>
        <color rgb="FFFF0000"/>
      </font>
      <fill>
        <patternFill>
          <bgColor rgb="FFFFFF00"/>
        </patternFill>
      </fill>
      <border>
        <left style="thin">
          <color auto="1"/>
        </left>
        <right style="thin">
          <color auto="1"/>
        </right>
        <top style="thin">
          <color auto="1"/>
        </top>
        <bottom style="thin">
          <color auto="1"/>
        </bottom>
      </border>
    </dxf>
    <dxf>
      <font>
        <b/>
        <i val="0"/>
        <strike val="0"/>
        <color rgb="FFFF0000"/>
      </font>
      <fill>
        <patternFill>
          <bgColor rgb="FFFFFF00"/>
        </patternFill>
      </fill>
      <border>
        <left style="thin">
          <color auto="1"/>
        </left>
        <right style="thin">
          <color auto="1"/>
        </right>
        <top style="thin">
          <color auto="1"/>
        </top>
        <bottom style="thin">
          <color auto="1"/>
        </bottom>
      </border>
    </dxf>
    <dxf>
      <font>
        <strike val="0"/>
        <color rgb="FFFF0000"/>
      </font>
      <fill>
        <patternFill>
          <bgColor rgb="FFFFFF00"/>
        </patternFill>
      </fill>
    </dxf>
    <dxf>
      <font>
        <b/>
        <i val="0"/>
        <strike val="0"/>
        <color rgb="FFFF0000"/>
      </font>
      <fill>
        <patternFill>
          <bgColor rgb="FFFFFF00"/>
        </patternFill>
      </fill>
    </dxf>
    <dxf>
      <font>
        <strike val="0"/>
        <color rgb="FFCCFFCC"/>
      </font>
    </dxf>
    <dxf>
      <font>
        <color rgb="FF0000FF"/>
      </font>
      <fill>
        <patternFill>
          <bgColor theme="0"/>
        </patternFill>
      </fill>
    </dxf>
    <dxf>
      <fill>
        <patternFill>
          <bgColor theme="0"/>
        </patternFill>
      </fill>
    </dxf>
    <dxf>
      <fill>
        <patternFill>
          <bgColor theme="0"/>
        </patternFill>
      </fill>
    </dxf>
    <dxf>
      <font>
        <strike val="0"/>
        <color rgb="FF0000FF"/>
      </font>
      <fill>
        <patternFill patternType="none">
          <bgColor auto="1"/>
        </patternFill>
      </fill>
    </dxf>
    <dxf>
      <font>
        <strike val="0"/>
        <color rgb="FF0000FF"/>
      </font>
      <fill>
        <patternFill patternType="solid">
          <bgColor theme="0"/>
        </patternFill>
      </fill>
    </dxf>
    <dxf>
      <font>
        <strike val="0"/>
        <color rgb="FFCCFFCC"/>
      </font>
      <fill>
        <patternFill>
          <fgColor rgb="FFCCFFCC"/>
        </patternFill>
      </fill>
    </dxf>
    <dxf>
      <font>
        <strike val="0"/>
      </font>
      <fill>
        <patternFill>
          <bgColor theme="0"/>
        </patternFill>
      </fill>
    </dxf>
    <dxf>
      <font>
        <strike val="0"/>
        <color rgb="FF0000FF"/>
      </font>
      <fill>
        <patternFill patternType="none">
          <bgColor auto="1"/>
        </patternFill>
      </fill>
    </dxf>
    <dxf>
      <font>
        <color rgb="FFC6FBB7"/>
      </font>
    </dxf>
    <dxf>
      <font>
        <color rgb="FFC6FBB7"/>
      </font>
    </dxf>
    <dxf>
      <font>
        <color rgb="FFC6FBB7"/>
      </font>
    </dxf>
    <dxf>
      <font>
        <strike val="0"/>
        <color rgb="FFFF0000"/>
      </font>
      <fill>
        <patternFill>
          <bgColor rgb="FFFFFF00"/>
        </patternFill>
      </fill>
    </dxf>
    <dxf>
      <font>
        <b/>
        <i val="0"/>
        <strike val="0"/>
        <color rgb="FFFF0000"/>
      </font>
      <fill>
        <patternFill>
          <bgColor rgb="FFFFFF00"/>
        </patternFill>
      </fill>
    </dxf>
    <dxf>
      <font>
        <color rgb="FF0000FF"/>
      </font>
      <fill>
        <patternFill>
          <bgColor theme="0"/>
        </patternFill>
      </fill>
    </dxf>
    <dxf>
      <font>
        <strike val="0"/>
      </font>
      <fill>
        <patternFill>
          <bgColor theme="0"/>
        </patternFill>
      </fill>
    </dxf>
    <dxf>
      <font>
        <strike val="0"/>
        <color rgb="FF0000FF"/>
      </font>
      <fill>
        <patternFill patternType="solid">
          <bgColor theme="0"/>
        </patternFill>
      </fill>
    </dxf>
    <dxf>
      <font>
        <strike val="0"/>
        <color rgb="FFFF0000"/>
      </font>
      <fill>
        <patternFill>
          <bgColor rgb="FFFFFF00"/>
        </patternFill>
      </fill>
    </dxf>
    <dxf>
      <font>
        <b/>
        <i val="0"/>
        <strike val="0"/>
        <color rgb="FFFF0000"/>
      </font>
      <fill>
        <patternFill>
          <bgColor rgb="FFFFFF00"/>
        </patternFill>
      </fill>
    </dxf>
    <dxf>
      <font>
        <b val="0"/>
        <i val="0"/>
        <strike val="0"/>
        <color rgb="FF0000FF"/>
      </font>
      <fill>
        <patternFill patternType="none">
          <bgColor auto="1"/>
        </patternFill>
      </fill>
      <border>
        <top style="hair">
          <color auto="1"/>
        </top>
        <bottom style="hair">
          <color auto="1"/>
        </bottom>
      </border>
    </dxf>
    <dxf>
      <font>
        <strike val="0"/>
        <color rgb="FFFF0000"/>
      </font>
    </dxf>
    <dxf>
      <font>
        <strike val="0"/>
        <color rgb="FFFF0000"/>
      </font>
    </dxf>
    <dxf>
      <font>
        <b/>
        <i val="0"/>
        <strike val="0"/>
        <color rgb="FFFF0000"/>
      </font>
    </dxf>
    <dxf>
      <font>
        <b/>
        <i val="0"/>
        <strike val="0"/>
        <color rgb="FFFF0000"/>
      </font>
      <fill>
        <patternFill>
          <bgColor rgb="FFFFFF00"/>
        </patternFill>
      </fill>
    </dxf>
    <dxf>
      <font>
        <b/>
        <i val="0"/>
        <strike val="0"/>
        <color rgb="FFFF0000"/>
      </font>
    </dxf>
    <dxf>
      <font>
        <b/>
        <i val="0"/>
        <strike val="0"/>
        <color rgb="FFFF0000"/>
      </font>
    </dxf>
    <dxf>
      <font>
        <strike val="0"/>
        <color rgb="FFFF0000"/>
      </font>
    </dxf>
    <dxf>
      <font>
        <strike val="0"/>
        <color rgb="FFFF0000"/>
      </font>
    </dxf>
    <dxf>
      <font>
        <strike val="0"/>
        <color rgb="FFFF0000"/>
      </font>
    </dxf>
    <dxf>
      <font>
        <strike val="0"/>
        <color rgb="FFFF0000"/>
      </font>
    </dxf>
  </dxfs>
  <tableStyles count="0" defaultTableStyle="TableStyleMedium2" defaultPivotStyle="PivotStyleLight16"/>
  <colors>
    <mruColors>
      <color rgb="FFC6FBB7"/>
      <color rgb="FFCCFFCC"/>
      <color rgb="FF99FF66"/>
      <color rgb="FF99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sheetPr>
  <dimension ref="B2:O75"/>
  <sheetViews>
    <sheetView zoomScale="90" zoomScaleNormal="90" workbookViewId="0">
      <selection activeCell="C11" sqref="C11:D11"/>
    </sheetView>
  </sheetViews>
  <sheetFormatPr defaultColWidth="9" defaultRowHeight="15.75" x14ac:dyDescent="0.25"/>
  <cols>
    <col min="1" max="1" width="3.875" style="24" customWidth="1"/>
    <col min="2" max="2" width="58.625" style="24" customWidth="1"/>
    <col min="3" max="3" width="16.375" style="24" customWidth="1"/>
    <col min="4" max="4" width="10.5" style="24" customWidth="1"/>
    <col min="5" max="5" width="11" style="24" customWidth="1"/>
    <col min="6" max="6" width="10.5" style="24" customWidth="1"/>
    <col min="7" max="7" width="24.125" style="24" customWidth="1"/>
    <col min="8" max="8" width="10.375" style="24" customWidth="1"/>
    <col min="9" max="9" width="11.875" style="24" customWidth="1"/>
    <col min="10" max="10" width="22.25" style="24" customWidth="1"/>
    <col min="11" max="11" width="10.375" style="24" customWidth="1"/>
    <col min="12" max="12" width="8.5" style="24" customWidth="1"/>
    <col min="13" max="13" width="9.875" style="24" customWidth="1"/>
    <col min="14" max="14" width="11.125" style="24" customWidth="1"/>
    <col min="15" max="15" width="8.125" style="24" customWidth="1"/>
    <col min="16" max="16384" width="9" style="24"/>
  </cols>
  <sheetData>
    <row r="2" spans="2:15" ht="21" x14ac:dyDescent="0.25">
      <c r="B2" s="290" t="s">
        <v>285</v>
      </c>
      <c r="C2" s="291"/>
    </row>
    <row r="3" spans="2:15" x14ac:dyDescent="0.25">
      <c r="B3" s="291" t="s">
        <v>184</v>
      </c>
      <c r="C3" s="291"/>
    </row>
    <row r="4" spans="2:15" ht="16.5" thickBot="1" x14ac:dyDescent="0.3">
      <c r="C4" s="152"/>
      <c r="D4" s="152"/>
      <c r="E4" s="152"/>
    </row>
    <row r="5" spans="2:15" ht="15.95" customHeight="1" x14ac:dyDescent="0.25">
      <c r="B5" s="153" t="s">
        <v>185</v>
      </c>
      <c r="C5" s="154" t="s">
        <v>186</v>
      </c>
      <c r="D5" s="152"/>
      <c r="E5" s="152"/>
    </row>
    <row r="6" spans="2:15" ht="15.95" customHeight="1" x14ac:dyDescent="0.25">
      <c r="B6" s="155" t="s">
        <v>187</v>
      </c>
      <c r="C6" s="156">
        <v>2022</v>
      </c>
      <c r="D6" s="764"/>
      <c r="E6" s="765"/>
      <c r="F6" s="765"/>
    </row>
    <row r="7" spans="2:15" ht="15.95" customHeight="1" x14ac:dyDescent="0.25">
      <c r="B7" s="157" t="s">
        <v>188</v>
      </c>
      <c r="C7" s="158" t="s">
        <v>189</v>
      </c>
      <c r="D7" s="766"/>
      <c r="E7" s="767"/>
      <c r="F7" s="767"/>
    </row>
    <row r="8" spans="2:15" ht="15.95" customHeight="1" thickBot="1" x14ac:dyDescent="0.3">
      <c r="B8" s="159" t="s">
        <v>190</v>
      </c>
      <c r="C8" s="160" t="s">
        <v>1</v>
      </c>
      <c r="D8" s="764"/>
      <c r="E8" s="765"/>
      <c r="F8" s="765"/>
    </row>
    <row r="9" spans="2:15" ht="15.95" customHeight="1" thickBot="1" x14ac:dyDescent="0.3">
      <c r="B9" s="161"/>
      <c r="C9" s="161"/>
      <c r="D9" s="161"/>
      <c r="E9" s="152"/>
    </row>
    <row r="10" spans="2:15" ht="15.95" customHeight="1" x14ac:dyDescent="0.25">
      <c r="B10" s="162" t="s">
        <v>191</v>
      </c>
      <c r="C10" s="768" t="s">
        <v>192</v>
      </c>
      <c r="D10" s="769"/>
    </row>
    <row r="11" spans="2:15" ht="15.95" customHeight="1" thickBot="1" x14ac:dyDescent="0.3">
      <c r="B11" s="163" t="s">
        <v>193</v>
      </c>
      <c r="C11" s="770">
        <v>55555555</v>
      </c>
      <c r="D11" s="771"/>
    </row>
    <row r="12" spans="2:15" ht="15.95" customHeight="1" thickBot="1" x14ac:dyDescent="0.3">
      <c r="B12" s="164"/>
      <c r="C12" s="164"/>
      <c r="D12" s="164"/>
      <c r="E12" s="164"/>
    </row>
    <row r="13" spans="2:15" ht="15.95" customHeight="1" thickBot="1" x14ac:dyDescent="0.3">
      <c r="B13" s="780" t="s">
        <v>308</v>
      </c>
      <c r="C13" s="781"/>
      <c r="D13" s="781"/>
      <c r="E13" s="781"/>
      <c r="F13" s="782"/>
    </row>
    <row r="14" spans="2:15" ht="15.95" customHeight="1" x14ac:dyDescent="0.25">
      <c r="B14" s="482" t="s">
        <v>194</v>
      </c>
      <c r="C14" s="452"/>
      <c r="D14" s="452"/>
      <c r="E14" s="453"/>
      <c r="F14" s="454"/>
      <c r="O14" s="465"/>
    </row>
    <row r="15" spans="2:15" ht="15.95" customHeight="1" x14ac:dyDescent="0.25">
      <c r="B15" s="450" t="s">
        <v>195</v>
      </c>
      <c r="C15" s="522">
        <f>+Bilance!C10</f>
        <v>211082.5</v>
      </c>
      <c r="D15" s="451" t="s">
        <v>180</v>
      </c>
      <c r="E15" s="71"/>
      <c r="F15" s="175"/>
    </row>
    <row r="16" spans="2:15" ht="15.95" customHeight="1" x14ac:dyDescent="0.25">
      <c r="B16" s="165" t="s">
        <v>196</v>
      </c>
      <c r="C16" s="523">
        <f>SUM(Bilance!D4:D5)+SUM(Bilance!D8)</f>
        <v>18501.096000000001</v>
      </c>
      <c r="D16" s="166" t="s">
        <v>347</v>
      </c>
      <c r="E16" s="167">
        <f>+IF($C$15=0,"",C16*1000/$C$15)</f>
        <v>87.648649224829157</v>
      </c>
      <c r="F16" s="556" t="s">
        <v>210</v>
      </c>
    </row>
    <row r="17" spans="2:14" ht="15.95" customHeight="1" x14ac:dyDescent="0.25">
      <c r="B17" s="169" t="s">
        <v>198</v>
      </c>
      <c r="C17" s="521">
        <f>+Bilance!D9</f>
        <v>0</v>
      </c>
      <c r="D17" s="550" t="s">
        <v>199</v>
      </c>
      <c r="E17" s="555">
        <f>+'Seznamy a konstanty'!I4*0.01*Souhrn!C15/1000</f>
        <v>198.62863249999998</v>
      </c>
      <c r="F17" s="170" t="s">
        <v>20</v>
      </c>
    </row>
    <row r="18" spans="2:14" ht="15.95" customHeight="1" x14ac:dyDescent="0.25">
      <c r="B18" s="171" t="s">
        <v>200</v>
      </c>
      <c r="C18" s="554">
        <f>+C16+C17</f>
        <v>18501.096000000001</v>
      </c>
      <c r="D18" s="172" t="s">
        <v>197</v>
      </c>
      <c r="E18" s="173">
        <f>C18/C15*1000</f>
        <v>87.648649224829171</v>
      </c>
      <c r="F18" s="556" t="s">
        <v>210</v>
      </c>
    </row>
    <row r="19" spans="2:14" ht="15.95" customHeight="1" x14ac:dyDescent="0.25">
      <c r="B19" s="545" t="s">
        <v>346</v>
      </c>
      <c r="C19" s="551">
        <f ca="1">+Bilance!C6</f>
        <v>1700</v>
      </c>
      <c r="D19" s="517" t="s">
        <v>337</v>
      </c>
      <c r="E19" s="518">
        <f ca="1">+(C19)/$C$15</f>
        <v>8.0537230703634829E-3</v>
      </c>
      <c r="F19" s="168"/>
    </row>
    <row r="20" spans="2:14" ht="15.95" customHeight="1" x14ac:dyDescent="0.25">
      <c r="B20" s="546" t="s">
        <v>338</v>
      </c>
      <c r="C20" s="552">
        <f ca="1">+Bilance!C7</f>
        <v>18390</v>
      </c>
      <c r="D20" s="517" t="s">
        <v>337</v>
      </c>
      <c r="E20" s="518">
        <f ca="1">+(C20)/$C$15</f>
        <v>8.712233368469674E-2</v>
      </c>
      <c r="F20" s="168"/>
    </row>
    <row r="21" spans="2:14" ht="33" customHeight="1" x14ac:dyDescent="0.25">
      <c r="B21" s="520" t="s">
        <v>345</v>
      </c>
      <c r="C21" s="553">
        <f ca="1">IF((+C15*1.7%-C19)&gt;0,0,-(+C15*1.7%-C19))+IF((+C15*7%-C20)&gt;0,0,-(+C15*7%-C20))</f>
        <v>3614.2249999999985</v>
      </c>
      <c r="D21" s="517" t="s">
        <v>180</v>
      </c>
      <c r="E21" s="514"/>
      <c r="F21" s="168"/>
    </row>
    <row r="22" spans="2:14" ht="30.75" customHeight="1" x14ac:dyDescent="0.25">
      <c r="B22" s="528" t="s">
        <v>344</v>
      </c>
      <c r="C22" s="524">
        <f ca="1">+(C19-MIN(C15*1.7%,C19))*Bilance!E6/1000+(C20-MIN(C15*7%,C20))*Bilance!E7/1000</f>
        <v>100.49668046492656</v>
      </c>
      <c r="D22" s="517" t="s">
        <v>336</v>
      </c>
      <c r="E22" s="514"/>
      <c r="F22" s="168"/>
      <c r="L22" s="124"/>
    </row>
    <row r="23" spans="2:14" ht="15.95" customHeight="1" x14ac:dyDescent="0.25">
      <c r="B23" s="527" t="s">
        <v>339</v>
      </c>
      <c r="C23" s="526">
        <f ca="1">C18-C22</f>
        <v>18400.599319535075</v>
      </c>
      <c r="D23" s="517" t="s">
        <v>336</v>
      </c>
      <c r="E23" s="557">
        <f ca="1">C23/C24*1000</f>
        <v>88.691147210507609</v>
      </c>
      <c r="F23" s="556" t="s">
        <v>210</v>
      </c>
    </row>
    <row r="24" spans="2:14" ht="15.95" customHeight="1" x14ac:dyDescent="0.25">
      <c r="B24" s="544" t="s">
        <v>340</v>
      </c>
      <c r="C24" s="526">
        <f ca="1">C15-C21</f>
        <v>207468.27499999999</v>
      </c>
      <c r="D24" s="517" t="s">
        <v>180</v>
      </c>
      <c r="E24" s="514"/>
      <c r="F24" s="168"/>
    </row>
    <row r="25" spans="2:14" ht="15.95" customHeight="1" x14ac:dyDescent="0.25">
      <c r="B25" s="530" t="str">
        <f>CONCATENATE("Snížení emisí má být ",'Seznamy a konstanty'!I3*100,"%; skutečně dosaženo:")</f>
        <v>Snížení emisí má být 6%; skutečně dosaženo:</v>
      </c>
      <c r="C25" s="531">
        <f ca="1">1-E23/'Seznamy a konstanty'!I4</f>
        <v>5.7479838358048707E-2</v>
      </c>
      <c r="D25" s="174"/>
      <c r="E25" s="71"/>
      <c r="F25" s="175"/>
    </row>
    <row r="26" spans="2:14" ht="15.95" customHeight="1" thickBot="1" x14ac:dyDescent="0.3">
      <c r="B26" s="529" t="str">
        <f ca="1">IF(C26&gt;0,"Snížení emisí vyšší o","Do požadovaného snížení emisí chybí")</f>
        <v>Do požadovaného snížení emisí chybí</v>
      </c>
      <c r="C26" s="525">
        <f ca="1">+C24*'Seznamy a konstanty'!$I$4*(1-'Seznamy a konstanty'!$I$3)/1000-C23</f>
        <v>-49.200522685077885</v>
      </c>
      <c r="D26" s="500" t="s">
        <v>20</v>
      </c>
      <c r="E26" s="501"/>
      <c r="F26" s="502"/>
    </row>
    <row r="27" spans="2:14" ht="15.95" customHeight="1" thickBot="1" x14ac:dyDescent="0.3">
      <c r="B27" s="446"/>
      <c r="C27" s="292"/>
      <c r="D27" s="293"/>
      <c r="E27" s="71"/>
      <c r="F27" s="175"/>
    </row>
    <row r="28" spans="2:14" ht="15.95" customHeight="1" x14ac:dyDescent="0.25">
      <c r="B28" s="772" t="s">
        <v>201</v>
      </c>
      <c r="C28" s="773"/>
      <c r="D28" s="773"/>
      <c r="E28" s="498"/>
      <c r="F28" s="499"/>
    </row>
    <row r="29" spans="2:14" ht="15.95" customHeight="1" x14ac:dyDescent="0.25">
      <c r="B29" s="541" t="s">
        <v>195</v>
      </c>
      <c r="C29" s="538">
        <f>+Bilance!C15</f>
        <v>215508.5</v>
      </c>
      <c r="D29" s="455" t="s">
        <v>180</v>
      </c>
      <c r="E29" s="448"/>
      <c r="F29" s="449"/>
    </row>
    <row r="30" spans="2:14" ht="23.25" customHeight="1" x14ac:dyDescent="0.25">
      <c r="B30" s="542" t="s">
        <v>139</v>
      </c>
      <c r="C30" s="539">
        <f>SUM(Bilance!D10:D11)</f>
        <v>18606.626</v>
      </c>
      <c r="D30" s="176" t="s">
        <v>20</v>
      </c>
      <c r="E30" s="177"/>
      <c r="F30" s="178"/>
    </row>
    <row r="31" spans="2:14" ht="29.25" customHeight="1" x14ac:dyDescent="0.25">
      <c r="B31" s="543" t="s">
        <v>343</v>
      </c>
      <c r="C31" s="540">
        <f>+'Sdružení - dodavatelé BA a NM'!F5</f>
        <v>0</v>
      </c>
      <c r="D31" s="176" t="s">
        <v>20</v>
      </c>
      <c r="F31" s="179"/>
      <c r="L31" s="124"/>
      <c r="N31" s="124"/>
    </row>
    <row r="32" spans="2:14" ht="15.95" customHeight="1" x14ac:dyDescent="0.25">
      <c r="B32" s="558" t="s">
        <v>202</v>
      </c>
      <c r="C32" s="559">
        <f>+C30+C31</f>
        <v>18606.626</v>
      </c>
      <c r="D32" s="517" t="s">
        <v>197</v>
      </c>
      <c r="E32" s="180">
        <f ca="1">IF($C$29=0,"",+C37*1000/C29)</f>
        <v>85.372592512094045</v>
      </c>
      <c r="F32" s="556" t="s">
        <v>210</v>
      </c>
    </row>
    <row r="33" spans="2:11" ht="15.95" customHeight="1" x14ac:dyDescent="0.25">
      <c r="B33" s="545" t="s">
        <v>346</v>
      </c>
      <c r="C33" s="551">
        <f ca="1">+Bilance!C6+Bilance!C12</f>
        <v>1700</v>
      </c>
      <c r="D33" s="517" t="s">
        <v>337</v>
      </c>
      <c r="E33" s="518">
        <f ca="1">+(C33)/$C$29</f>
        <v>7.8883199502571832E-3</v>
      </c>
      <c r="F33" s="168"/>
    </row>
    <row r="34" spans="2:11" ht="15.95" customHeight="1" x14ac:dyDescent="0.25">
      <c r="B34" s="546" t="s">
        <v>338</v>
      </c>
      <c r="C34" s="552">
        <f ca="1">+Bilance!C7+Bilance!C13</f>
        <v>22770</v>
      </c>
      <c r="D34" s="517" t="s">
        <v>337</v>
      </c>
      <c r="E34" s="518">
        <f ca="1">+(C34)/$C$29</f>
        <v>0.10565708545138591</v>
      </c>
      <c r="F34" s="168"/>
    </row>
    <row r="35" spans="2:11" ht="32.25" customHeight="1" x14ac:dyDescent="0.25">
      <c r="B35" s="520" t="s">
        <v>345</v>
      </c>
      <c r="C35" s="553">
        <f ca="1">IF((+C29*1.7%-C33)&gt;0,0,-(+C29*1.7%-C33))+IF((+C29*7%-C34)&gt;0,0,-(+C29*7%-C34))</f>
        <v>7684.4049999999988</v>
      </c>
      <c r="D35" s="517" t="s">
        <v>180</v>
      </c>
      <c r="E35" s="514"/>
      <c r="F35" s="168"/>
    </row>
    <row r="36" spans="2:11" ht="31.5" customHeight="1" x14ac:dyDescent="0.25">
      <c r="B36" s="528" t="s">
        <v>382</v>
      </c>
      <c r="C36" s="524">
        <f ca="1">+(C33-MIN(C29*1.7%,C33))*IFERROR((Bilance!C6*Bilance!E6+Bilance!C12*Bilance!E12)/(Bilance!C6+Bilance!C12),0)/1000+(C34-MIN(C29*7%,C34))*IFERROR((Bilance!C7*Bilance!E7+Bilance!C13*Bilance!E13)/(Bilance!C7+Bilance!C13),0)/1000</f>
        <v>208.10664660737808</v>
      </c>
      <c r="D36" s="517" t="s">
        <v>336</v>
      </c>
      <c r="E36" s="514"/>
      <c r="F36" s="168"/>
    </row>
    <row r="37" spans="2:11" ht="15.95" customHeight="1" x14ac:dyDescent="0.25">
      <c r="B37" s="527" t="s">
        <v>339</v>
      </c>
      <c r="C37" s="526">
        <f ca="1">C32-C36</f>
        <v>18398.519353392621</v>
      </c>
      <c r="D37" s="517" t="s">
        <v>336</v>
      </c>
      <c r="E37" s="557">
        <f ca="1">C37/C38*1000</f>
        <v>88.529288932511037</v>
      </c>
      <c r="F37" s="556" t="s">
        <v>210</v>
      </c>
    </row>
    <row r="38" spans="2:11" ht="15.95" customHeight="1" x14ac:dyDescent="0.25">
      <c r="B38" s="544" t="s">
        <v>340</v>
      </c>
      <c r="C38" s="526">
        <f ca="1">C29-C35</f>
        <v>207824.095</v>
      </c>
      <c r="D38" s="517" t="s">
        <v>180</v>
      </c>
      <c r="E38" s="514"/>
      <c r="F38" s="168"/>
      <c r="G38" s="673"/>
    </row>
    <row r="39" spans="2:11" ht="15.95" customHeight="1" x14ac:dyDescent="0.25">
      <c r="B39" s="528" t="str">
        <f>CONCATENATE("Snížení emisí má být ",'Seznamy a konstanty'!I3*100,"%; skutečně dosaženo:")</f>
        <v>Snížení emisí má být 6%; skutečně dosaženo:</v>
      </c>
      <c r="C39" s="549">
        <f ca="1">IF(E37="",0,1-E37/'Seznamy a konstanty'!I4)</f>
        <v>5.9199905074271642E-2</v>
      </c>
      <c r="D39" s="174"/>
      <c r="F39" s="179"/>
    </row>
    <row r="40" spans="2:11" ht="15.95" customHeight="1" thickBot="1" x14ac:dyDescent="0.3">
      <c r="B40" s="547" t="str">
        <f ca="1">IF(C40&gt;0,"Snížení emisí vyšší o","Do požadovaného snížení emisí chybí")</f>
        <v>Do požadovaného snížení emisí chybí</v>
      </c>
      <c r="C40" s="548">
        <f ca="1">+$C$38*'Seznamy a konstanty'!$I$4*(1-'Seznamy a konstanty'!$I$3)/1000-$C$37</f>
        <v>-15.646854262620764</v>
      </c>
      <c r="D40" s="287" t="s">
        <v>20</v>
      </c>
      <c r="E40" s="181"/>
      <c r="F40" s="182"/>
    </row>
    <row r="41" spans="2:11" ht="15.95" customHeight="1" thickBot="1" x14ac:dyDescent="0.3">
      <c r="B41" s="288" t="s">
        <v>250</v>
      </c>
      <c r="C41" s="507">
        <f ca="1">IF(C40&lt;0,-C40*10,"nehrozí")</f>
        <v>156.46854262620764</v>
      </c>
      <c r="D41" s="286"/>
    </row>
    <row r="42" spans="2:11" ht="15.95" customHeight="1" x14ac:dyDescent="0.25">
      <c r="K42" s="124"/>
    </row>
    <row r="43" spans="2:11" ht="15.95" customHeight="1" thickBot="1" x14ac:dyDescent="0.3">
      <c r="B43" s="65"/>
      <c r="C43" s="183"/>
      <c r="I43" s="124"/>
    </row>
    <row r="44" spans="2:11" ht="33.75" customHeight="1" thickBot="1" x14ac:dyDescent="0.3">
      <c r="B44" s="793" t="s">
        <v>348</v>
      </c>
      <c r="C44" s="794"/>
      <c r="D44" s="794"/>
      <c r="E44" s="794"/>
      <c r="F44" s="794"/>
      <c r="G44" s="794"/>
      <c r="H44" s="795"/>
      <c r="I44" s="124"/>
    </row>
    <row r="45" spans="2:11" ht="15.95" customHeight="1" x14ac:dyDescent="0.25">
      <c r="B45" s="796" t="s">
        <v>194</v>
      </c>
      <c r="C45" s="797"/>
      <c r="D45" s="797"/>
      <c r="E45" s="797"/>
      <c r="F45" s="797"/>
      <c r="G45" s="797"/>
      <c r="H45" s="798"/>
      <c r="K45" s="124"/>
    </row>
    <row r="46" spans="2:11" ht="15.95" customHeight="1" x14ac:dyDescent="0.25">
      <c r="B46" s="473" t="s">
        <v>366</v>
      </c>
      <c r="C46" s="474">
        <f ca="1">+Bilance!C28-Bilance!C21</f>
        <v>211232.5</v>
      </c>
      <c r="D46" s="475" t="s">
        <v>253</v>
      </c>
      <c r="E46" s="493" t="s">
        <v>283</v>
      </c>
      <c r="F46" s="476" t="s">
        <v>281</v>
      </c>
      <c r="G46" s="785" t="s">
        <v>284</v>
      </c>
      <c r="H46" s="786"/>
    </row>
    <row r="47" spans="2:11" ht="15.95" customHeight="1" x14ac:dyDescent="0.25">
      <c r="B47" s="477" t="s">
        <v>301</v>
      </c>
      <c r="C47" s="474">
        <f ca="1">+Bilance!E28</f>
        <v>183</v>
      </c>
      <c r="D47" s="799">
        <v>2</v>
      </c>
      <c r="E47" s="801">
        <f ca="1">+C47*D47</f>
        <v>366</v>
      </c>
      <c r="F47" s="802">
        <f ca="1">+E47/$C$46</f>
        <v>1.7326879149752051E-3</v>
      </c>
      <c r="G47" s="787" t="str">
        <f ca="1">IF(H47&lt;0,"Ke splnění chybí (MJ)","Možno předat/převést (MJ)")</f>
        <v>Ke splnění chybí (MJ)</v>
      </c>
      <c r="H47" s="789">
        <f ca="1">+C47-C48</f>
        <v>-947.09387500000003</v>
      </c>
    </row>
    <row r="48" spans="2:11" ht="15.75" customHeight="1" x14ac:dyDescent="0.25">
      <c r="B48" s="480" t="s">
        <v>302</v>
      </c>
      <c r="C48" s="481">
        <f ca="1">+C46*1.07%/D47</f>
        <v>1130.093875</v>
      </c>
      <c r="D48" s="800"/>
      <c r="E48" s="800"/>
      <c r="F48" s="803"/>
      <c r="G48" s="809"/>
      <c r="H48" s="810"/>
    </row>
    <row r="49" spans="2:12" x14ac:dyDescent="0.25">
      <c r="B49" s="478" t="s">
        <v>303</v>
      </c>
      <c r="C49" s="456">
        <f ca="1">+Bilance!F28</f>
        <v>1700</v>
      </c>
      <c r="D49" s="456">
        <v>2</v>
      </c>
      <c r="E49" s="456">
        <f ca="1">MIN($C$46*1.7%,C49)*D49</f>
        <v>3400</v>
      </c>
      <c r="F49" s="495">
        <f ca="1">+E49/$C$46</f>
        <v>1.6096007953321577E-2</v>
      </c>
      <c r="G49" s="811" t="s">
        <v>320</v>
      </c>
      <c r="H49" s="519">
        <f ca="1">IF((+$C$46*1.7%-C49)&gt;0,0,-(+$C$46*1.7%-C49))</f>
        <v>0</v>
      </c>
    </row>
    <row r="50" spans="2:12" x14ac:dyDescent="0.25">
      <c r="B50" s="479" t="s">
        <v>304</v>
      </c>
      <c r="C50" s="447">
        <f ca="1">+Bilance!G28</f>
        <v>18390</v>
      </c>
      <c r="D50" s="447">
        <v>1</v>
      </c>
      <c r="E50" s="447">
        <f ca="1">MIN($C$46*7%,C50)*D50</f>
        <v>14786.275000000001</v>
      </c>
      <c r="F50" s="496">
        <f ca="1">+E50/$C$46</f>
        <v>7.0000000000000007E-2</v>
      </c>
      <c r="G50" s="792"/>
      <c r="H50" s="494">
        <f ca="1">IF((+$C$46*7%-C50)&gt;0,0,-(+$C$46*7%-C50))</f>
        <v>3603.7249999999985</v>
      </c>
    </row>
    <row r="51" spans="2:12" ht="16.5" thickBot="1" x14ac:dyDescent="0.3">
      <c r="B51" s="458" t="s">
        <v>305</v>
      </c>
      <c r="C51" s="459">
        <f ca="1">Bilance!D28-Bilance!D21</f>
        <v>21003</v>
      </c>
      <c r="D51" s="460"/>
      <c r="E51" s="461">
        <f ca="1">SUM(E47,E49:E50)+Bilance!$H28</f>
        <v>18552.275000000001</v>
      </c>
      <c r="F51" s="497">
        <f ca="1">+E51/$C$46</f>
        <v>8.7828695868296794E-2</v>
      </c>
      <c r="G51" s="650" t="str">
        <f ca="1">IF(H51&lt;0,"Ke splnění chybí (MJ)","Možno předat/převést (MJ)")</f>
        <v>Ke splnění chybí (MJ)</v>
      </c>
      <c r="H51" s="649">
        <f ca="1">E51-(C46*0.095)</f>
        <v>-1514.8125</v>
      </c>
      <c r="L51" s="124"/>
    </row>
    <row r="52" spans="2:12" ht="16.5" thickBot="1" x14ac:dyDescent="0.3">
      <c r="B52" s="503"/>
      <c r="H52" s="504"/>
    </row>
    <row r="53" spans="2:12" x14ac:dyDescent="0.25">
      <c r="B53" s="772" t="s">
        <v>201</v>
      </c>
      <c r="C53" s="783"/>
      <c r="D53" s="783"/>
      <c r="E53" s="783"/>
      <c r="F53" s="783"/>
      <c r="G53" s="783"/>
      <c r="H53" s="784"/>
    </row>
    <row r="54" spans="2:12" x14ac:dyDescent="0.25">
      <c r="B54" s="632" t="s">
        <v>365</v>
      </c>
      <c r="C54" s="633"/>
      <c r="D54" s="633"/>
      <c r="E54" s="633"/>
      <c r="F54" s="633"/>
      <c r="G54" s="592"/>
      <c r="H54" s="593"/>
    </row>
    <row r="55" spans="2:12" ht="31.5" x14ac:dyDescent="0.25">
      <c r="B55" s="634" t="s">
        <v>367</v>
      </c>
      <c r="C55" s="474">
        <f ca="1">C46+Bilance!E31+Bilance!E32</f>
        <v>211328.5</v>
      </c>
      <c r="D55" s="475" t="s">
        <v>253</v>
      </c>
      <c r="E55" s="475" t="s">
        <v>283</v>
      </c>
      <c r="F55" s="476" t="s">
        <v>281</v>
      </c>
      <c r="G55" s="785" t="s">
        <v>284</v>
      </c>
      <c r="H55" s="786"/>
    </row>
    <row r="56" spans="2:12" ht="15.75" customHeight="1" x14ac:dyDescent="0.25">
      <c r="B56" s="477" t="s">
        <v>301</v>
      </c>
      <c r="C56" s="474">
        <f ca="1">+Bilance!E33</f>
        <v>279</v>
      </c>
      <c r="D56" s="774">
        <f>+D47</f>
        <v>2</v>
      </c>
      <c r="E56" s="776">
        <f ca="1">+C56*D56</f>
        <v>558</v>
      </c>
      <c r="F56" s="778">
        <f ca="1">+E56/$C$55</f>
        <v>2.6404389374835861E-3</v>
      </c>
      <c r="G56" s="787" t="str">
        <f ca="1">IF(H56&lt;0,"Ke splnění chybí (MJ)","Možno předat/převést (MJ)")</f>
        <v>Ke splnění chybí (MJ)</v>
      </c>
      <c r="H56" s="789">
        <f ca="1">+C56-C57</f>
        <v>-851.60747500000002</v>
      </c>
    </row>
    <row r="57" spans="2:12" ht="15.75" customHeight="1" thickBot="1" x14ac:dyDescent="0.3">
      <c r="B57" s="635" t="s">
        <v>302</v>
      </c>
      <c r="C57" s="636">
        <f ca="1">+C55*1.07%/D56</f>
        <v>1130.607475</v>
      </c>
      <c r="D57" s="775"/>
      <c r="E57" s="777"/>
      <c r="F57" s="779"/>
      <c r="G57" s="788"/>
      <c r="H57" s="790"/>
    </row>
    <row r="58" spans="2:12" ht="15.75" customHeight="1" x14ac:dyDescent="0.25">
      <c r="B58" s="772" t="s">
        <v>368</v>
      </c>
      <c r="C58" s="773"/>
      <c r="D58" s="773"/>
      <c r="E58" s="773"/>
      <c r="F58" s="773"/>
      <c r="G58" s="773"/>
      <c r="H58" s="804"/>
    </row>
    <row r="59" spans="2:12" ht="15.75" customHeight="1" x14ac:dyDescent="0.25">
      <c r="B59" s="638" t="s">
        <v>369</v>
      </c>
      <c r="C59" s="639">
        <f ca="1">Bilance!C33+Bilance!D27</f>
        <v>216117.5</v>
      </c>
      <c r="D59" s="493" t="s">
        <v>253</v>
      </c>
      <c r="E59" s="493" t="s">
        <v>283</v>
      </c>
      <c r="F59" s="640" t="s">
        <v>281</v>
      </c>
      <c r="G59" s="805" t="s">
        <v>284</v>
      </c>
      <c r="H59" s="806"/>
    </row>
    <row r="60" spans="2:12" ht="15.75" customHeight="1" x14ac:dyDescent="0.25">
      <c r="B60" s="641" t="s">
        <v>301</v>
      </c>
      <c r="C60" s="642">
        <f ca="1">C56</f>
        <v>279</v>
      </c>
      <c r="D60" s="643">
        <v>2</v>
      </c>
      <c r="E60" s="644">
        <f ca="1">E56</f>
        <v>558</v>
      </c>
      <c r="F60" s="645"/>
      <c r="G60" s="807"/>
      <c r="H60" s="808"/>
    </row>
    <row r="61" spans="2:12" x14ac:dyDescent="0.25">
      <c r="B61" s="646" t="s">
        <v>306</v>
      </c>
      <c r="C61" s="456">
        <f ca="1">+Bilance!F33</f>
        <v>1700</v>
      </c>
      <c r="D61" s="457">
        <f>+D49</f>
        <v>2</v>
      </c>
      <c r="E61" s="456">
        <f ca="1">MIN($C$55*1.7%,C61)*D61</f>
        <v>3400</v>
      </c>
      <c r="F61" s="495">
        <f ca="1">+E61/$C$55</f>
        <v>1.6088696034846223E-2</v>
      </c>
      <c r="G61" s="791" t="s">
        <v>320</v>
      </c>
      <c r="H61" s="637">
        <f ca="1">IF((+$C$55*1.7%-C61)&gt;0,0,-(+$C$55*1.7%-C61))</f>
        <v>0</v>
      </c>
    </row>
    <row r="62" spans="2:12" x14ac:dyDescent="0.25">
      <c r="B62" s="647" t="s">
        <v>304</v>
      </c>
      <c r="C62" s="447">
        <f ca="1">+Bilance!G33</f>
        <v>22770</v>
      </c>
      <c r="D62" s="301">
        <f>+D50</f>
        <v>1</v>
      </c>
      <c r="E62" s="447">
        <f ca="1">MIN($C$55*7%,C62)*D62</f>
        <v>14792.995000000001</v>
      </c>
      <c r="F62" s="496">
        <f ca="1">+E62/$C$55</f>
        <v>7.0000000000000007E-2</v>
      </c>
      <c r="G62" s="792"/>
      <c r="H62" s="494">
        <f ca="1">IF((+$C$55*7%-C62)&gt;0,0,-(+$C$55*7%-C62))</f>
        <v>7977.0049999999992</v>
      </c>
    </row>
    <row r="63" spans="2:12" ht="16.5" thickBot="1" x14ac:dyDescent="0.3">
      <c r="B63" s="458" t="s">
        <v>305</v>
      </c>
      <c r="C63" s="459">
        <f ca="1">Bilance!D33</f>
        <v>25529</v>
      </c>
      <c r="D63" s="460"/>
      <c r="E63" s="461">
        <f ca="1">SUM(E60:E62)+Bilance!$H33+Bilance!$I33</f>
        <v>19480.995000000003</v>
      </c>
      <c r="F63" s="497">
        <f ca="1">+E63/C59</f>
        <v>9.0140756764260199E-2</v>
      </c>
      <c r="G63" s="651" t="str">
        <f ca="1">IF(H63&lt;0,"Ke splnění chybí (MJ)","Možno předat/převést (MJ)")</f>
        <v>Ke splnění chybí (MJ)</v>
      </c>
      <c r="H63" s="649">
        <f ca="1">E63-(C59*0.095)</f>
        <v>-1050.1674999999959</v>
      </c>
    </row>
    <row r="64" spans="2:12" ht="16.5" thickBot="1" x14ac:dyDescent="0.3">
      <c r="B64" s="505" t="s">
        <v>307</v>
      </c>
      <c r="C64" s="506">
        <f ca="1">IF(+H56&gt;=0,"nehrozí",-H56*2)</f>
        <v>1703.21495</v>
      </c>
    </row>
    <row r="66" spans="2:6" ht="15.75" customHeight="1" thickBot="1" x14ac:dyDescent="0.3">
      <c r="B66" s="65" t="s">
        <v>203</v>
      </c>
      <c r="C66" s="183"/>
    </row>
    <row r="67" spans="2:6" x14ac:dyDescent="0.25">
      <c r="B67" s="184" t="s">
        <v>204</v>
      </c>
      <c r="C67" s="185" t="str">
        <f>+'Fosilní PHM'!N14</f>
        <v>OK</v>
      </c>
    </row>
    <row r="68" spans="2:6" x14ac:dyDescent="0.25">
      <c r="B68" s="186" t="s">
        <v>205</v>
      </c>
      <c r="C68" s="187" t="str">
        <f>+'Obnovitelné PHM'!U14</f>
        <v>OK</v>
      </c>
    </row>
    <row r="69" spans="2:6" ht="16.5" thickBot="1" x14ac:dyDescent="0.3">
      <c r="B69" s="188" t="s">
        <v>206</v>
      </c>
      <c r="C69" s="189" t="str">
        <f>+'Sdružení - ostatní dodavatelé'!AC14</f>
        <v>OK</v>
      </c>
    </row>
    <row r="70" spans="2:6" ht="9.6" customHeight="1" x14ac:dyDescent="0.25"/>
    <row r="72" spans="2:6" x14ac:dyDescent="0.25">
      <c r="B72" s="24" t="s">
        <v>207</v>
      </c>
    </row>
    <row r="73" spans="2:6" ht="9" customHeight="1" x14ac:dyDescent="0.25"/>
    <row r="75" spans="2:6" ht="31.5" x14ac:dyDescent="0.25">
      <c r="B75" s="190" t="s">
        <v>208</v>
      </c>
      <c r="D75" s="762" t="s">
        <v>209</v>
      </c>
      <c r="E75" s="763"/>
      <c r="F75" s="763"/>
    </row>
  </sheetData>
  <sheetProtection algorithmName="SHA-512" hashValue="iMrBr5wzAmR2xVyg6do26Hs7x3PlwX7n/6wRXsPEzNtfT5YsIGdKST9m8UXgpxilUd+UtVc9KnGgEfLqWT4kxw==" saltValue="dVqQfEGrKMdMSDil7nQGmQ==" spinCount="100000" sheet="1" objects="1" scenarios="1" formatColumns="0" formatRows="0" selectLockedCells="1"/>
  <mergeCells count="27">
    <mergeCell ref="B58:H58"/>
    <mergeCell ref="G59:H60"/>
    <mergeCell ref="G47:G48"/>
    <mergeCell ref="H47:H48"/>
    <mergeCell ref="G49:G50"/>
    <mergeCell ref="B44:H44"/>
    <mergeCell ref="B45:H45"/>
    <mergeCell ref="G46:H46"/>
    <mergeCell ref="D47:D48"/>
    <mergeCell ref="E47:E48"/>
    <mergeCell ref="F47:F48"/>
    <mergeCell ref="D75:F75"/>
    <mergeCell ref="D6:F6"/>
    <mergeCell ref="D7:F7"/>
    <mergeCell ref="D8:F8"/>
    <mergeCell ref="C10:D10"/>
    <mergeCell ref="C11:D11"/>
    <mergeCell ref="B28:D28"/>
    <mergeCell ref="D56:D57"/>
    <mergeCell ref="E56:E57"/>
    <mergeCell ref="F56:F57"/>
    <mergeCell ref="B13:F13"/>
    <mergeCell ref="B53:H53"/>
    <mergeCell ref="G55:H55"/>
    <mergeCell ref="G56:G57"/>
    <mergeCell ref="H56:H57"/>
    <mergeCell ref="G61:G62"/>
  </mergeCells>
  <conditionalFormatting sqref="B26:B27">
    <cfRule type="expression" dxfId="33" priority="18">
      <formula>$C$26&lt;0</formula>
    </cfRule>
  </conditionalFormatting>
  <conditionalFormatting sqref="B40">
    <cfRule type="expression" dxfId="32" priority="14">
      <formula>$C$26&lt;0</formula>
    </cfRule>
  </conditionalFormatting>
  <conditionalFormatting sqref="C41">
    <cfRule type="expression" dxfId="29" priority="22">
      <formula>$C$40&lt;0</formula>
    </cfRule>
  </conditionalFormatting>
  <conditionalFormatting sqref="C64">
    <cfRule type="expression" dxfId="28" priority="6">
      <formula>$H$56&lt;0</formula>
    </cfRule>
  </conditionalFormatting>
  <conditionalFormatting sqref="C67:C69">
    <cfRule type="cellIs" dxfId="27" priority="7" operator="equal">
      <formula>"CHYBA"</formula>
    </cfRule>
  </conditionalFormatting>
  <conditionalFormatting sqref="F30">
    <cfRule type="cellIs" dxfId="26" priority="16" operator="greaterThan">
      <formula>0.01</formula>
    </cfRule>
  </conditionalFormatting>
  <conditionalFormatting sqref="G47:G48">
    <cfRule type="expression" dxfId="25" priority="12">
      <formula>$H$47&lt;0</formula>
    </cfRule>
  </conditionalFormatting>
  <conditionalFormatting sqref="G56:G57">
    <cfRule type="expression" dxfId="24" priority="11">
      <formula>$H$56&lt;0</formula>
    </cfRule>
  </conditionalFormatting>
  <dataValidations disablePrompts="1" count="1">
    <dataValidation allowBlank="1" showErrorMessage="1" sqref="B50:C50 H51 O25 B62:C62 H63 B20 G18:G24 B34" xr:uid="{00000000-0002-0000-0000-000000000000}"/>
  </dataValidations>
  <printOptions horizontalCentered="1"/>
  <pageMargins left="0.11811023622047245" right="0.11811023622047245" top="0.19685039370078741" bottom="0.19685039370078741" header="0.11811023622047245" footer="0.11811023622047245"/>
  <pageSetup paperSize="9" scale="65"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13" id="{94FFE584-FB49-4D59-A5A2-7E3A61524596}">
            <xm:f>$C$25&lt;'Seznamy a konstanty'!$I$3</xm:f>
            <x14:dxf>
              <font>
                <strike val="0"/>
                <color rgb="FFFF0000"/>
              </font>
            </x14:dxf>
          </x14:cfRule>
          <xm:sqref>C25</xm:sqref>
        </x14:conditionalFormatting>
        <x14:conditionalFormatting xmlns:xm="http://schemas.microsoft.com/office/excel/2006/main">
          <x14:cfRule type="expression" priority="29" id="{3B256347-6F6F-474A-87DD-210FA85762DE}">
            <xm:f>$C$39&lt;'Seznamy a konstanty'!$I$3</xm:f>
            <x14:dxf>
              <font>
                <strike val="0"/>
                <color rgb="FFFF0000"/>
              </font>
            </x14:dxf>
          </x14:cfRule>
          <xm:sqref>C39</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1000000}">
          <x14:formula1>
            <xm:f>'Seznamy a konstanty'!$D$27:$D$28</xm:f>
          </x14:formula1>
          <xm:sqref>C8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X61"/>
  <sheetViews>
    <sheetView showGridLines="0" topLeftCell="A10" workbookViewId="0">
      <selection activeCell="D25" sqref="D25"/>
    </sheetView>
  </sheetViews>
  <sheetFormatPr defaultColWidth="9" defaultRowHeight="15.75" x14ac:dyDescent="0.25"/>
  <cols>
    <col min="1" max="1" width="4.75" customWidth="1"/>
    <col min="2" max="2" width="37.125" customWidth="1"/>
    <col min="3" max="3" width="11.625" customWidth="1"/>
    <col min="4" max="7" width="11.375" customWidth="1"/>
    <col min="8" max="8" width="11" customWidth="1"/>
    <col min="9" max="9" width="11.375" customWidth="1"/>
    <col min="10" max="10" width="3.625" customWidth="1"/>
    <col min="11" max="11" width="15.5" customWidth="1"/>
    <col min="12" max="12" width="8.125" customWidth="1"/>
    <col min="13" max="13" width="12" customWidth="1"/>
  </cols>
  <sheetData>
    <row r="1" spans="1:24" x14ac:dyDescent="0.25">
      <c r="A1" s="20"/>
      <c r="B1" s="21"/>
      <c r="C1" s="248"/>
      <c r="D1" s="36"/>
      <c r="E1" s="248"/>
      <c r="F1" s="248"/>
      <c r="G1" s="248"/>
      <c r="H1" s="248"/>
      <c r="I1" s="248"/>
      <c r="J1" s="20"/>
      <c r="K1" s="248"/>
      <c r="L1" s="397"/>
      <c r="M1" s="398"/>
      <c r="N1" s="20"/>
      <c r="O1" s="20"/>
      <c r="P1" s="20"/>
      <c r="Q1" s="20"/>
      <c r="R1" s="20"/>
      <c r="S1" s="20"/>
      <c r="T1" s="20"/>
      <c r="U1" s="20"/>
      <c r="V1" s="20"/>
      <c r="W1" s="20"/>
      <c r="X1" s="20"/>
    </row>
    <row r="2" spans="1:24" ht="15.75" customHeight="1" x14ac:dyDescent="0.25">
      <c r="A2" s="20"/>
      <c r="B2" s="436" t="s">
        <v>273</v>
      </c>
      <c r="C2" s="814" t="s">
        <v>351</v>
      </c>
      <c r="D2" s="821" t="s">
        <v>166</v>
      </c>
      <c r="E2" s="822"/>
      <c r="F2" s="397"/>
      <c r="G2" s="248"/>
      <c r="H2" s="248"/>
      <c r="I2" s="248"/>
      <c r="J2" s="20"/>
      <c r="K2" s="248"/>
      <c r="L2" s="397"/>
      <c r="M2" s="398"/>
      <c r="N2" s="20"/>
      <c r="O2" s="20"/>
      <c r="P2" s="20"/>
      <c r="Q2" s="20"/>
      <c r="R2" s="20"/>
      <c r="S2" s="20"/>
      <c r="T2" s="20"/>
      <c r="U2" s="20"/>
      <c r="V2" s="20"/>
      <c r="W2" s="20"/>
      <c r="X2" s="20"/>
    </row>
    <row r="3" spans="1:24" x14ac:dyDescent="0.25">
      <c r="A3" s="20"/>
      <c r="B3" s="437" t="s">
        <v>279</v>
      </c>
      <c r="C3" s="815"/>
      <c r="D3" s="289" t="s">
        <v>249</v>
      </c>
      <c r="E3" s="486" t="s">
        <v>251</v>
      </c>
      <c r="F3" s="397"/>
      <c r="G3" s="248"/>
      <c r="H3" s="248"/>
      <c r="I3" s="248"/>
      <c r="J3" s="20"/>
      <c r="K3" s="248"/>
      <c r="L3" s="397"/>
      <c r="M3" s="398"/>
      <c r="N3" s="20"/>
      <c r="O3" s="20"/>
      <c r="P3" s="20"/>
      <c r="Q3" s="20"/>
      <c r="R3" s="20"/>
      <c r="S3" s="20"/>
      <c r="T3" s="20"/>
      <c r="U3" s="20"/>
      <c r="V3" s="20"/>
      <c r="W3" s="20"/>
      <c r="X3" s="20"/>
    </row>
    <row r="4" spans="1:24" x14ac:dyDescent="0.25">
      <c r="A4" s="20"/>
      <c r="B4" s="249" t="s">
        <v>143</v>
      </c>
      <c r="C4" s="250">
        <f>+'Fosilní PHM'!H11</f>
        <v>190229.5</v>
      </c>
      <c r="D4" s="250">
        <f>+'Fosilní PHM'!J11</f>
        <v>17973.272000000001</v>
      </c>
      <c r="E4" s="565">
        <f>IF(C4=0,"",+D4*1000/C4)</f>
        <v>94.482044057309722</v>
      </c>
      <c r="F4" s="248"/>
      <c r="G4" s="248"/>
      <c r="H4" s="248"/>
      <c r="I4" s="248"/>
      <c r="J4" s="20"/>
      <c r="K4" s="248"/>
      <c r="L4" s="397"/>
      <c r="M4" s="398"/>
      <c r="N4" s="20"/>
      <c r="O4" s="20"/>
      <c r="P4" s="20"/>
      <c r="Q4" s="20"/>
      <c r="R4" s="20"/>
      <c r="S4" s="20"/>
      <c r="T4" s="20"/>
      <c r="U4" s="20"/>
      <c r="V4" s="20"/>
      <c r="W4" s="20"/>
      <c r="X4" s="20"/>
    </row>
    <row r="5" spans="1:24" x14ac:dyDescent="0.25">
      <c r="A5" s="20"/>
      <c r="B5" s="251" t="s">
        <v>258</v>
      </c>
      <c r="C5" s="252">
        <f>+'Obnovitelné PHM'!M6</f>
        <v>20853</v>
      </c>
      <c r="D5" s="252">
        <f>+'Obnovitelné PHM'!O6</f>
        <v>527.82399999999996</v>
      </c>
      <c r="E5" s="566">
        <f t="shared" ref="E5:E15" si="0">IF(C5=0,"",+D5*1000/C5)</f>
        <v>25.31165779504148</v>
      </c>
      <c r="F5" s="248"/>
      <c r="G5" s="248"/>
      <c r="H5" s="248"/>
      <c r="I5" s="248"/>
      <c r="J5" s="20"/>
      <c r="K5" s="248"/>
      <c r="L5" s="397"/>
      <c r="M5" s="398"/>
      <c r="N5" s="20"/>
      <c r="O5" s="20"/>
      <c r="P5" s="20"/>
      <c r="Q5" s="20"/>
      <c r="R5" s="20"/>
      <c r="S5" s="20"/>
      <c r="T5" s="20"/>
      <c r="U5" s="20"/>
      <c r="V5" s="20"/>
      <c r="W5" s="20"/>
      <c r="X5" s="20"/>
    </row>
    <row r="6" spans="1:24" x14ac:dyDescent="0.25">
      <c r="A6" s="20"/>
      <c r="B6" s="515" t="s">
        <v>334</v>
      </c>
      <c r="C6" s="516">
        <f ca="1">'Obnovitelné PHM'!M8</f>
        <v>1700</v>
      </c>
      <c r="D6" s="516">
        <f>'Obnovitelné PHM'!O8</f>
        <v>8.5</v>
      </c>
      <c r="E6" s="567">
        <f ca="1">IF(C6=0,0,+D6*1000/C6)</f>
        <v>5</v>
      </c>
      <c r="F6" s="248"/>
      <c r="G6" s="248"/>
      <c r="H6" s="248"/>
      <c r="I6" s="537"/>
      <c r="J6" s="20"/>
      <c r="K6" s="248"/>
      <c r="L6" s="397"/>
      <c r="M6" s="398"/>
      <c r="N6" s="20"/>
      <c r="O6" s="20"/>
      <c r="P6" s="20"/>
      <c r="Q6" s="20"/>
      <c r="R6" s="20"/>
      <c r="S6" s="20"/>
      <c r="T6" s="20"/>
      <c r="U6" s="20"/>
      <c r="V6" s="20"/>
      <c r="W6" s="20"/>
      <c r="X6" s="20"/>
    </row>
    <row r="7" spans="1:24" x14ac:dyDescent="0.25">
      <c r="A7" s="20"/>
      <c r="B7" s="515" t="s">
        <v>335</v>
      </c>
      <c r="C7" s="516">
        <f ca="1">'Obnovitelné PHM'!M9</f>
        <v>18390</v>
      </c>
      <c r="D7" s="516">
        <f>'Obnovitelné PHM'!O9</f>
        <v>511.35</v>
      </c>
      <c r="E7" s="567">
        <f ca="1">IF(C7=0,0,+D7*1000/C7)</f>
        <v>27.805872756933116</v>
      </c>
      <c r="F7" s="248"/>
      <c r="G7" s="248"/>
      <c r="H7" s="248"/>
      <c r="I7" s="248"/>
      <c r="J7" s="20"/>
      <c r="K7" s="248"/>
      <c r="L7" s="397"/>
      <c r="M7" s="398"/>
      <c r="N7" s="20"/>
      <c r="O7" s="20"/>
      <c r="P7" s="20"/>
      <c r="Q7" s="20"/>
      <c r="R7" s="20"/>
      <c r="S7" s="20"/>
      <c r="T7" s="20"/>
      <c r="U7" s="20"/>
      <c r="V7" s="20"/>
      <c r="W7" s="20"/>
      <c r="X7" s="20"/>
    </row>
    <row r="8" spans="1:24" x14ac:dyDescent="0.25">
      <c r="A8" s="20"/>
      <c r="B8" s="251" t="s">
        <v>252</v>
      </c>
      <c r="C8" s="252">
        <f>+Elektřina!E8</f>
        <v>0</v>
      </c>
      <c r="D8" s="252">
        <f>+Elektřina!G8</f>
        <v>0</v>
      </c>
      <c r="E8" s="566" t="str">
        <f t="shared" si="0"/>
        <v/>
      </c>
      <c r="F8" s="248"/>
      <c r="G8" s="248"/>
      <c r="H8" s="248"/>
      <c r="I8" s="248"/>
      <c r="J8" s="20"/>
      <c r="K8" s="248"/>
      <c r="L8" s="397"/>
      <c r="M8" s="398"/>
      <c r="N8" s="20"/>
      <c r="O8" s="20"/>
      <c r="P8" s="20"/>
      <c r="Q8" s="20"/>
      <c r="R8" s="20"/>
      <c r="S8" s="20"/>
      <c r="T8" s="20"/>
      <c r="U8" s="20"/>
      <c r="V8" s="20"/>
      <c r="W8" s="20"/>
      <c r="X8" s="20"/>
    </row>
    <row r="9" spans="1:24" x14ac:dyDescent="0.25">
      <c r="A9" s="20"/>
      <c r="B9" s="253" t="s">
        <v>236</v>
      </c>
      <c r="C9" s="432"/>
      <c r="D9" s="254">
        <f>+'Emise z těžby'!H3</f>
        <v>0</v>
      </c>
      <c r="E9" s="568" t="str">
        <f>IF(C9=0,"",+D9*1000/C9)</f>
        <v/>
      </c>
      <c r="F9" s="248"/>
      <c r="G9" s="248"/>
      <c r="H9" s="248"/>
      <c r="I9" s="248"/>
      <c r="J9" s="20"/>
      <c r="K9" s="248"/>
      <c r="L9" s="397"/>
      <c r="M9" s="398"/>
      <c r="N9" s="20"/>
      <c r="O9" s="20"/>
      <c r="P9" s="20"/>
      <c r="Q9" s="20"/>
      <c r="R9" s="20"/>
      <c r="S9" s="20"/>
      <c r="T9" s="20"/>
      <c r="U9" s="20"/>
      <c r="V9" s="20"/>
      <c r="W9" s="20"/>
      <c r="X9" s="20"/>
    </row>
    <row r="10" spans="1:24" x14ac:dyDescent="0.25">
      <c r="A10" s="20"/>
      <c r="B10" s="401" t="s">
        <v>274</v>
      </c>
      <c r="C10" s="402">
        <f>SUM(C4:C5)+C8</f>
        <v>211082.5</v>
      </c>
      <c r="D10" s="402">
        <f>SUM(D4:D5)+SUM(D8:D9)</f>
        <v>18501.096000000001</v>
      </c>
      <c r="E10" s="569">
        <f>IF(C10=0,"",+D10*1000/C10)</f>
        <v>87.648649224829157</v>
      </c>
      <c r="F10" s="248"/>
      <c r="G10" s="248"/>
      <c r="H10" s="248"/>
      <c r="I10" s="248"/>
      <c r="J10" s="20"/>
      <c r="K10" s="248"/>
      <c r="L10" s="397"/>
      <c r="M10" s="398"/>
      <c r="N10" s="20"/>
      <c r="O10" s="20"/>
      <c r="P10" s="20"/>
      <c r="Q10" s="20"/>
      <c r="R10" s="20"/>
      <c r="S10" s="20"/>
      <c r="T10" s="20"/>
      <c r="U10" s="20"/>
      <c r="V10" s="20"/>
      <c r="W10" s="20"/>
      <c r="X10" s="20"/>
    </row>
    <row r="11" spans="1:24" x14ac:dyDescent="0.25">
      <c r="A11" s="20"/>
      <c r="B11" s="249" t="s">
        <v>167</v>
      </c>
      <c r="C11" s="250">
        <f>+'Sdružení - ostatní dodavatelé'!Q7</f>
        <v>4426</v>
      </c>
      <c r="D11" s="250">
        <f>+'Sdružení - ostatní dodavatelé'!T7</f>
        <v>105.53</v>
      </c>
      <c r="E11" s="565">
        <f t="shared" si="0"/>
        <v>23.843199276999549</v>
      </c>
      <c r="F11" s="248"/>
      <c r="G11" s="248"/>
      <c r="H11" s="248"/>
      <c r="I11" s="248"/>
      <c r="J11" s="20"/>
      <c r="K11" s="248"/>
      <c r="L11" s="397"/>
      <c r="M11" s="398"/>
      <c r="N11" s="20"/>
      <c r="O11" s="20"/>
      <c r="P11" s="20"/>
      <c r="Q11" s="20"/>
      <c r="R11" s="20"/>
      <c r="S11" s="20"/>
      <c r="T11" s="20"/>
      <c r="U11" s="20"/>
      <c r="V11" s="20"/>
      <c r="W11" s="20"/>
      <c r="X11" s="20"/>
    </row>
    <row r="12" spans="1:24" x14ac:dyDescent="0.25">
      <c r="A12" s="20"/>
      <c r="B12" s="515" t="s">
        <v>334</v>
      </c>
      <c r="C12" s="252">
        <f ca="1">'Sdružení - ostatní dodavatelé'!AA9</f>
        <v>0</v>
      </c>
      <c r="D12" s="252">
        <f>'Sdružení - ostatní dodavatelé'!T9</f>
        <v>0</v>
      </c>
      <c r="E12" s="566">
        <f ca="1">IF(C12=0,0,+D12*1000/C12)</f>
        <v>0</v>
      </c>
      <c r="F12" s="248"/>
      <c r="G12" s="248"/>
      <c r="H12" s="248"/>
      <c r="I12" s="248"/>
      <c r="J12" s="20"/>
      <c r="K12" s="248"/>
      <c r="L12" s="397"/>
      <c r="M12" s="398"/>
      <c r="N12" s="20"/>
      <c r="O12" s="20"/>
      <c r="P12" s="20"/>
      <c r="Q12" s="20"/>
      <c r="R12" s="20"/>
      <c r="S12" s="20"/>
      <c r="T12" s="20"/>
      <c r="U12" s="20"/>
      <c r="V12" s="20"/>
      <c r="W12" s="20"/>
      <c r="X12" s="20"/>
    </row>
    <row r="13" spans="1:24" x14ac:dyDescent="0.25">
      <c r="A13" s="20"/>
      <c r="B13" s="515" t="s">
        <v>335</v>
      </c>
      <c r="C13" s="536">
        <f ca="1">'Sdružení - ostatní dodavatelé'!AA10</f>
        <v>4380</v>
      </c>
      <c r="D13" s="536">
        <f>'Sdružení - ostatní dodavatelé'!T10</f>
        <v>105.3</v>
      </c>
      <c r="E13" s="566">
        <f ca="1">IF(C13=0,0,+D13*1000/C13)</f>
        <v>24.041095890410958</v>
      </c>
      <c r="F13" s="248"/>
      <c r="G13" s="248"/>
      <c r="H13" s="248"/>
      <c r="I13" s="248"/>
      <c r="J13" s="20"/>
      <c r="K13" s="248"/>
      <c r="L13" s="397"/>
      <c r="M13" s="398"/>
      <c r="N13" s="20"/>
      <c r="O13" s="20"/>
      <c r="P13" s="20"/>
      <c r="Q13" s="20"/>
      <c r="R13" s="20"/>
      <c r="S13" s="20"/>
      <c r="T13" s="20"/>
      <c r="U13" s="20"/>
      <c r="V13" s="20"/>
      <c r="W13" s="20"/>
      <c r="X13" s="20"/>
    </row>
    <row r="14" spans="1:24" x14ac:dyDescent="0.25">
      <c r="A14" s="20"/>
      <c r="B14" s="253" t="s">
        <v>238</v>
      </c>
      <c r="C14" s="433"/>
      <c r="D14" s="254">
        <f>+'Sdružení - dodavatelé BA a NM'!F5</f>
        <v>0</v>
      </c>
      <c r="E14" s="568" t="str">
        <f t="shared" si="0"/>
        <v/>
      </c>
      <c r="F14" s="248"/>
      <c r="G14" s="248"/>
      <c r="H14" s="248"/>
      <c r="I14" s="248"/>
      <c r="J14" s="20"/>
      <c r="K14" s="248"/>
      <c r="L14" s="397"/>
      <c r="M14" s="398"/>
      <c r="N14" s="20"/>
      <c r="O14" s="20"/>
      <c r="P14" s="20"/>
      <c r="Q14" s="20"/>
      <c r="R14" s="20"/>
      <c r="S14" s="20"/>
      <c r="T14" s="20"/>
      <c r="U14" s="20"/>
      <c r="V14" s="20"/>
      <c r="W14" s="20"/>
      <c r="X14" s="20"/>
    </row>
    <row r="15" spans="1:24" x14ac:dyDescent="0.25">
      <c r="A15" s="20"/>
      <c r="B15" s="399" t="s">
        <v>277</v>
      </c>
      <c r="C15" s="400">
        <f>SUM(C10:C11)</f>
        <v>215508.5</v>
      </c>
      <c r="D15" s="400">
        <f>SUM(D10:D11,D14)</f>
        <v>18606.626</v>
      </c>
      <c r="E15" s="570">
        <f t="shared" si="0"/>
        <v>86.338246519278826</v>
      </c>
      <c r="F15" s="248"/>
      <c r="G15" s="248"/>
      <c r="H15" s="248"/>
      <c r="I15" s="248"/>
      <c r="J15" s="20"/>
      <c r="K15" s="248"/>
      <c r="L15" s="397"/>
      <c r="M15" s="398"/>
      <c r="N15" s="20"/>
      <c r="O15" s="20"/>
      <c r="P15" s="20"/>
      <c r="Q15" s="20"/>
      <c r="R15" s="20"/>
      <c r="S15" s="20"/>
      <c r="T15" s="20"/>
      <c r="U15" s="20"/>
      <c r="V15" s="20"/>
      <c r="W15" s="20"/>
      <c r="X15" s="20"/>
    </row>
    <row r="16" spans="1:24" x14ac:dyDescent="0.25">
      <c r="A16" s="20"/>
      <c r="B16" s="21"/>
      <c r="C16" s="248"/>
      <c r="D16" s="36"/>
      <c r="E16" s="248"/>
      <c r="F16" s="248"/>
      <c r="G16" s="248"/>
      <c r="H16" s="248"/>
      <c r="I16" s="248"/>
      <c r="J16" s="20"/>
      <c r="K16" s="248"/>
      <c r="L16" s="397"/>
      <c r="M16" s="398"/>
      <c r="N16" s="20"/>
      <c r="O16" s="20"/>
      <c r="P16" s="20"/>
      <c r="Q16" s="20"/>
      <c r="R16" s="20"/>
      <c r="S16" s="20"/>
      <c r="T16" s="20"/>
      <c r="U16" s="20"/>
      <c r="V16" s="20"/>
      <c r="W16" s="20"/>
      <c r="X16" s="20"/>
    </row>
    <row r="17" spans="1:24" ht="15.75" customHeight="1" x14ac:dyDescent="0.25">
      <c r="A17" s="20"/>
      <c r="B17" s="438" t="s">
        <v>280</v>
      </c>
      <c r="C17" s="816" t="s">
        <v>351</v>
      </c>
      <c r="D17" s="816" t="s">
        <v>364</v>
      </c>
      <c r="E17" s="818" t="s">
        <v>333</v>
      </c>
      <c r="F17" s="819"/>
      <c r="G17" s="819"/>
      <c r="H17" s="819"/>
      <c r="I17" s="820"/>
      <c r="J17" s="57"/>
      <c r="K17" s="248"/>
      <c r="L17" s="397"/>
      <c r="M17" s="398"/>
      <c r="N17" s="20"/>
      <c r="O17" s="20"/>
      <c r="P17" s="20"/>
      <c r="Q17" s="20"/>
      <c r="R17" s="20"/>
      <c r="S17" s="20"/>
      <c r="T17" s="20"/>
      <c r="U17" s="20"/>
      <c r="V17" s="20"/>
      <c r="W17" s="20"/>
      <c r="X17" s="20"/>
    </row>
    <row r="18" spans="1:24" ht="26.25" customHeight="1" x14ac:dyDescent="0.25">
      <c r="A18" s="20"/>
      <c r="B18" s="311" t="s">
        <v>279</v>
      </c>
      <c r="C18" s="817"/>
      <c r="D18" s="817"/>
      <c r="E18" s="485" t="s">
        <v>287</v>
      </c>
      <c r="F18" s="485" t="s">
        <v>288</v>
      </c>
      <c r="G18" s="485" t="s">
        <v>289</v>
      </c>
      <c r="H18" s="485" t="s">
        <v>278</v>
      </c>
      <c r="I18" s="486" t="s">
        <v>374</v>
      </c>
      <c r="J18" s="57"/>
      <c r="K18" s="248"/>
      <c r="L18" s="397"/>
      <c r="M18" s="398"/>
      <c r="N18" s="20"/>
      <c r="O18" s="20"/>
      <c r="P18" s="20"/>
      <c r="Q18" s="20"/>
      <c r="R18" s="20"/>
      <c r="S18" s="20"/>
      <c r="T18" s="20"/>
      <c r="U18" s="20"/>
      <c r="V18" s="20"/>
      <c r="W18" s="20"/>
      <c r="X18" s="20"/>
    </row>
    <row r="19" spans="1:24" x14ac:dyDescent="0.25">
      <c r="A19" s="20"/>
      <c r="B19" s="440" t="s">
        <v>379</v>
      </c>
      <c r="C19" s="441">
        <f ca="1">+'Fosilní PHM'!N11</f>
        <v>190229.5</v>
      </c>
      <c r="D19" s="250">
        <f t="shared" ref="D19" si="1">SUM(E19:I19)</f>
        <v>0</v>
      </c>
      <c r="E19" s="666"/>
      <c r="F19" s="667"/>
      <c r="G19" s="667"/>
      <c r="H19" s="667"/>
      <c r="I19" s="668"/>
      <c r="J19" s="248"/>
      <c r="K19" s="248"/>
      <c r="L19" s="397"/>
      <c r="M19" s="398"/>
      <c r="N19" s="20"/>
      <c r="O19" s="20"/>
      <c r="P19" s="20"/>
      <c r="Q19" s="20"/>
      <c r="R19" s="20"/>
      <c r="S19" s="20"/>
      <c r="T19" s="20"/>
      <c r="U19" s="20"/>
      <c r="V19" s="20"/>
      <c r="W19" s="20"/>
      <c r="X19" s="20"/>
    </row>
    <row r="20" spans="1:24" x14ac:dyDescent="0.25">
      <c r="A20" s="20"/>
      <c r="B20" s="444" t="s">
        <v>380</v>
      </c>
      <c r="C20" s="439">
        <f>+'Obnovitelné PHM'!M6</f>
        <v>20853</v>
      </c>
      <c r="D20" s="252">
        <f ca="1">SUM(E20:I20)</f>
        <v>20853</v>
      </c>
      <c r="E20" s="435">
        <f ca="1">+'Obnovitelné PHM'!M7</f>
        <v>83</v>
      </c>
      <c r="F20" s="435">
        <f ca="1">+'Obnovitelné PHM'!M8</f>
        <v>1700</v>
      </c>
      <c r="G20" s="435">
        <f ca="1">+'Obnovitelné PHM'!M9</f>
        <v>18390</v>
      </c>
      <c r="H20" s="435">
        <f ca="1">+'Obnovitelné PHM'!M10</f>
        <v>0</v>
      </c>
      <c r="I20" s="445">
        <f ca="1">+'Obnovitelné PHM'!M11</f>
        <v>680</v>
      </c>
      <c r="J20" s="248"/>
      <c r="K20" s="248"/>
      <c r="L20" s="397"/>
      <c r="M20" s="398"/>
      <c r="N20" s="20"/>
      <c r="O20" s="20"/>
      <c r="P20" s="20"/>
      <c r="Q20" s="20"/>
      <c r="R20" s="20"/>
      <c r="S20" s="20"/>
      <c r="T20" s="20"/>
      <c r="U20" s="20"/>
      <c r="V20" s="20"/>
      <c r="W20" s="20"/>
      <c r="X20" s="20"/>
    </row>
    <row r="21" spans="1:24" ht="15.75" customHeight="1" x14ac:dyDescent="0.25">
      <c r="A21" s="20"/>
      <c r="B21" s="251" t="s">
        <v>252</v>
      </c>
      <c r="C21" s="470">
        <f>+Elektřina!E8</f>
        <v>0</v>
      </c>
      <c r="D21" s="471">
        <f t="shared" ref="D21" si="2">SUM(E21:I21)</f>
        <v>0</v>
      </c>
      <c r="E21" s="659"/>
      <c r="F21" s="660"/>
      <c r="G21" s="660"/>
      <c r="H21" s="661"/>
      <c r="I21" s="472">
        <f>+Elektřina!F8</f>
        <v>0</v>
      </c>
      <c r="J21" s="248"/>
      <c r="K21" s="248"/>
      <c r="L21" s="397"/>
      <c r="M21" s="398"/>
      <c r="N21" s="20"/>
      <c r="O21" s="20"/>
      <c r="P21" s="20"/>
      <c r="Q21" s="20"/>
      <c r="R21" s="20"/>
      <c r="S21" s="20"/>
      <c r="T21" s="20"/>
      <c r="U21" s="20"/>
      <c r="V21" s="20"/>
      <c r="W21" s="20"/>
      <c r="X21" s="20"/>
    </row>
    <row r="22" spans="1:24" ht="14.25" customHeight="1" x14ac:dyDescent="0.25">
      <c r="A22" s="20"/>
      <c r="B22" s="825" t="s">
        <v>372</v>
      </c>
      <c r="C22" s="827">
        <f>D22</f>
        <v>100</v>
      </c>
      <c r="D22" s="827">
        <f>E23</f>
        <v>100</v>
      </c>
      <c r="E22" s="664" t="s">
        <v>30</v>
      </c>
      <c r="F22" s="662"/>
      <c r="G22" s="662"/>
      <c r="H22" s="662"/>
      <c r="I22" s="669"/>
      <c r="J22" s="248"/>
      <c r="K22" s="248"/>
      <c r="L22" s="397"/>
      <c r="M22" s="398"/>
      <c r="N22" s="20"/>
      <c r="O22" s="20"/>
      <c r="P22" s="20"/>
      <c r="Q22" s="20"/>
      <c r="R22" s="20"/>
      <c r="S22" s="20"/>
      <c r="T22" s="20"/>
      <c r="U22" s="20"/>
      <c r="V22" s="20"/>
      <c r="W22" s="20"/>
      <c r="X22" s="20"/>
    </row>
    <row r="23" spans="1:24" ht="15.75" customHeight="1" x14ac:dyDescent="0.25">
      <c r="A23" s="20"/>
      <c r="B23" s="826"/>
      <c r="C23" s="829"/>
      <c r="D23" s="830"/>
      <c r="E23" s="760">
        <v>100</v>
      </c>
      <c r="F23" s="662"/>
      <c r="G23" s="662"/>
      <c r="H23" s="662"/>
      <c r="I23" s="670"/>
      <c r="J23" s="248"/>
      <c r="K23" s="248"/>
      <c r="L23" s="397"/>
      <c r="M23" s="398"/>
      <c r="N23" s="20"/>
      <c r="O23" s="20"/>
      <c r="P23" s="20"/>
      <c r="Q23" s="20"/>
      <c r="R23" s="20"/>
      <c r="S23" s="20"/>
      <c r="T23" s="20"/>
      <c r="U23" s="20"/>
      <c r="V23" s="20"/>
      <c r="W23" s="20"/>
      <c r="X23" s="20"/>
    </row>
    <row r="24" spans="1:24" ht="15.75" customHeight="1" x14ac:dyDescent="0.25">
      <c r="A24" s="20"/>
      <c r="B24" s="827" t="s">
        <v>371</v>
      </c>
      <c r="C24" s="823">
        <f>D25</f>
        <v>50</v>
      </c>
      <c r="D24" s="664" t="s">
        <v>30</v>
      </c>
      <c r="E24" s="665"/>
      <c r="F24" s="662"/>
      <c r="G24" s="662"/>
      <c r="H24" s="662"/>
      <c r="I24" s="670"/>
      <c r="J24" s="248"/>
      <c r="K24" s="248"/>
      <c r="L24" s="397"/>
      <c r="M24" s="398"/>
      <c r="N24" s="20"/>
      <c r="O24" s="20"/>
      <c r="P24" s="20"/>
      <c r="Q24" s="20"/>
      <c r="R24" s="20"/>
      <c r="S24" s="20"/>
      <c r="T24" s="20"/>
      <c r="U24" s="20"/>
      <c r="V24" s="20"/>
      <c r="W24" s="20"/>
      <c r="X24" s="20"/>
    </row>
    <row r="25" spans="1:24" ht="15.75" customHeight="1" x14ac:dyDescent="0.25">
      <c r="A25" s="20"/>
      <c r="B25" s="828" t="s">
        <v>371</v>
      </c>
      <c r="C25" s="824"/>
      <c r="D25" s="761">
        <v>50</v>
      </c>
      <c r="E25" s="662"/>
      <c r="F25" s="662"/>
      <c r="G25" s="662"/>
      <c r="H25" s="662"/>
      <c r="I25" s="670"/>
      <c r="J25" s="248"/>
      <c r="K25" s="248"/>
      <c r="L25" s="397"/>
      <c r="M25" s="398"/>
      <c r="N25" s="20"/>
      <c r="O25" s="20"/>
      <c r="P25" s="20"/>
      <c r="Q25" s="20"/>
      <c r="R25" s="20"/>
      <c r="S25" s="20"/>
      <c r="T25" s="20"/>
      <c r="U25" s="20"/>
      <c r="V25" s="20"/>
      <c r="W25" s="20"/>
      <c r="X25" s="20"/>
    </row>
    <row r="26" spans="1:24" ht="15.75" customHeight="1" x14ac:dyDescent="0.25">
      <c r="A26" s="20"/>
      <c r="B26" s="812" t="s">
        <v>381</v>
      </c>
      <c r="C26" s="664" t="s">
        <v>30</v>
      </c>
      <c r="D26" s="676"/>
      <c r="E26" s="664" t="s">
        <v>30</v>
      </c>
      <c r="F26" s="664" t="s">
        <v>30</v>
      </c>
      <c r="G26" s="664" t="s">
        <v>30</v>
      </c>
      <c r="H26" s="664" t="s">
        <v>30</v>
      </c>
      <c r="I26" s="664" t="s">
        <v>30</v>
      </c>
      <c r="J26" s="248"/>
      <c r="K26" s="248"/>
      <c r="L26" s="397"/>
      <c r="M26" s="398"/>
      <c r="N26" s="20"/>
      <c r="O26" s="20"/>
      <c r="P26" s="20"/>
      <c r="Q26" s="20"/>
      <c r="R26" s="20"/>
      <c r="S26" s="20"/>
      <c r="T26" s="20"/>
      <c r="U26" s="20"/>
      <c r="V26" s="20"/>
      <c r="W26" s="20"/>
      <c r="X26" s="20"/>
    </row>
    <row r="27" spans="1:24" ht="16.5" customHeight="1" x14ac:dyDescent="0.25">
      <c r="A27" s="20"/>
      <c r="B27" s="813"/>
      <c r="C27" s="761">
        <v>0</v>
      </c>
      <c r="D27" s="675">
        <f>SUM(E27:I27)</f>
        <v>0</v>
      </c>
      <c r="E27" s="761">
        <v>0</v>
      </c>
      <c r="F27" s="761">
        <v>0</v>
      </c>
      <c r="G27" s="761">
        <v>0</v>
      </c>
      <c r="H27" s="761">
        <v>0</v>
      </c>
      <c r="I27" s="761">
        <v>0</v>
      </c>
      <c r="J27" s="248"/>
      <c r="K27" s="248"/>
      <c r="L27" s="397"/>
      <c r="M27" s="398"/>
      <c r="N27" s="20"/>
      <c r="O27" s="20"/>
      <c r="P27" s="20"/>
      <c r="Q27" s="20"/>
      <c r="R27" s="20"/>
      <c r="S27" s="20"/>
      <c r="T27" s="20"/>
      <c r="U27" s="20"/>
      <c r="V27" s="20"/>
      <c r="W27" s="20"/>
      <c r="X27" s="20"/>
    </row>
    <row r="28" spans="1:24" ht="15.75" customHeight="1" x14ac:dyDescent="0.25">
      <c r="A28" s="20"/>
      <c r="B28" s="560" t="s">
        <v>274</v>
      </c>
      <c r="C28" s="561">
        <f ca="1">SUM(C19:C25)+C27</f>
        <v>211232.5</v>
      </c>
      <c r="D28" s="562">
        <f ca="1">SUM(D19:D21)+D22+D25+D27</f>
        <v>21003</v>
      </c>
      <c r="E28" s="563">
        <f ca="1">E20+E23+E27</f>
        <v>183</v>
      </c>
      <c r="F28" s="563">
        <f ca="1">F20+F27</f>
        <v>1700</v>
      </c>
      <c r="G28" s="563">
        <f ca="1">G20+G27</f>
        <v>18390</v>
      </c>
      <c r="H28" s="563">
        <f ca="1">H20+H27</f>
        <v>0</v>
      </c>
      <c r="I28" s="564">
        <f ca="1">I20+I21+I27</f>
        <v>680</v>
      </c>
      <c r="J28" s="248"/>
      <c r="K28" s="248"/>
      <c r="L28" s="397"/>
      <c r="M28" s="398"/>
      <c r="N28" s="20"/>
      <c r="O28" s="20"/>
      <c r="P28" s="20"/>
      <c r="Q28" s="20"/>
      <c r="R28" s="20"/>
      <c r="S28" s="20"/>
      <c r="T28" s="20"/>
      <c r="U28" s="20"/>
      <c r="V28" s="20"/>
      <c r="W28" s="20"/>
      <c r="X28" s="20"/>
    </row>
    <row r="29" spans="1:24" ht="15.75" customHeight="1" x14ac:dyDescent="0.25">
      <c r="A29" s="20"/>
      <c r="B29" s="248"/>
      <c r="C29" s="248"/>
      <c r="D29" s="248"/>
      <c r="E29" s="248"/>
      <c r="F29" s="248"/>
      <c r="G29" s="248"/>
      <c r="H29" s="248"/>
      <c r="I29" s="248"/>
      <c r="J29" s="248"/>
      <c r="K29" s="248"/>
      <c r="L29" s="397"/>
      <c r="M29" s="398"/>
      <c r="N29" s="20"/>
      <c r="O29" s="20"/>
      <c r="P29" s="20"/>
      <c r="Q29" s="20"/>
      <c r="R29" s="20"/>
      <c r="S29" s="20"/>
      <c r="T29" s="20"/>
      <c r="U29" s="20"/>
      <c r="V29" s="20"/>
      <c r="W29" s="20"/>
      <c r="X29" s="20"/>
    </row>
    <row r="30" spans="1:24" ht="15.75" customHeight="1" x14ac:dyDescent="0.25">
      <c r="A30" s="20"/>
      <c r="B30" s="466"/>
      <c r="C30" s="467"/>
      <c r="D30" s="468"/>
      <c r="E30" s="468"/>
      <c r="F30" s="468"/>
      <c r="G30" s="468"/>
      <c r="H30" s="468"/>
      <c r="I30" s="468"/>
      <c r="J30" s="248"/>
      <c r="K30" s="248"/>
      <c r="L30" s="397"/>
      <c r="M30" s="398"/>
      <c r="N30" s="20"/>
      <c r="O30" s="20"/>
      <c r="P30" s="20"/>
      <c r="Q30" s="20"/>
      <c r="R30" s="20"/>
      <c r="S30" s="20"/>
      <c r="T30" s="20"/>
      <c r="U30" s="20"/>
      <c r="V30" s="20"/>
      <c r="W30" s="20"/>
      <c r="X30" s="20"/>
    </row>
    <row r="31" spans="1:24" ht="15.75" customHeight="1" x14ac:dyDescent="0.25">
      <c r="A31" s="20"/>
      <c r="B31" s="440" t="s">
        <v>383</v>
      </c>
      <c r="C31" s="441">
        <f>+'Sdružení - ostatní dodavatelé'!Z7</f>
        <v>4785</v>
      </c>
      <c r="D31" s="250">
        <f ca="1">SUM(E31:I31)</f>
        <v>4426</v>
      </c>
      <c r="E31" s="442">
        <f ca="1">+'Sdružení - ostatní dodavatelé'!AA8</f>
        <v>46</v>
      </c>
      <c r="F31" s="442">
        <f ca="1">+'Sdružení - ostatní dodavatelé'!AA9</f>
        <v>0</v>
      </c>
      <c r="G31" s="442">
        <f ca="1">+'Sdružení - ostatní dodavatelé'!AA10</f>
        <v>4380</v>
      </c>
      <c r="H31" s="442">
        <f ca="1">+'Sdružení - ostatní dodavatelé'!AA11</f>
        <v>0</v>
      </c>
      <c r="I31" s="443">
        <f ca="1">+'Sdružení - ostatní dodavatelé'!AA12</f>
        <v>0</v>
      </c>
      <c r="J31" s="248"/>
      <c r="K31" s="248"/>
      <c r="L31" s="397"/>
      <c r="M31" s="398"/>
      <c r="N31" s="20"/>
      <c r="O31" s="20"/>
      <c r="P31" s="20"/>
      <c r="Q31" s="20"/>
      <c r="R31" s="20"/>
      <c r="S31" s="20"/>
      <c r="T31" s="20"/>
      <c r="U31" s="20"/>
      <c r="V31" s="20"/>
      <c r="W31" s="20"/>
      <c r="X31" s="20"/>
    </row>
    <row r="32" spans="1:24" ht="15.75" customHeight="1" x14ac:dyDescent="0.25">
      <c r="A32" s="20"/>
      <c r="B32" s="469" t="s">
        <v>384</v>
      </c>
      <c r="C32" s="470">
        <f>+D32</f>
        <v>100</v>
      </c>
      <c r="D32" s="471">
        <f>+'Sdružení - dodavatelé BA a NM'!F26</f>
        <v>100</v>
      </c>
      <c r="E32" s="571">
        <f>+'Sdružení - dodavatelé BA a NM'!G26</f>
        <v>50</v>
      </c>
      <c r="F32" s="571"/>
      <c r="G32" s="571"/>
      <c r="H32" s="571"/>
      <c r="I32" s="472">
        <f>+D32-E32</f>
        <v>50</v>
      </c>
      <c r="J32" s="248"/>
      <c r="K32" s="248"/>
      <c r="L32" s="397"/>
      <c r="M32" s="398"/>
      <c r="N32" s="248"/>
      <c r="O32" s="20"/>
      <c r="P32" s="20"/>
      <c r="Q32" s="20"/>
      <c r="R32" s="20"/>
      <c r="S32" s="20"/>
      <c r="T32" s="20"/>
      <c r="U32" s="20"/>
      <c r="V32" s="20"/>
      <c r="W32" s="20"/>
      <c r="X32" s="20"/>
    </row>
    <row r="33" spans="1:24" ht="15.75" customHeight="1" x14ac:dyDescent="0.25">
      <c r="A33" s="20"/>
      <c r="B33" s="560" t="s">
        <v>277</v>
      </c>
      <c r="C33" s="561">
        <f ca="1">SUM(C28,C31:C32)</f>
        <v>216117.5</v>
      </c>
      <c r="D33" s="562">
        <f ca="1">SUM(D28,D31:D32)</f>
        <v>25529</v>
      </c>
      <c r="E33" s="563">
        <f t="shared" ref="E33:I33" ca="1" si="3">SUM(E28,E31:E32)</f>
        <v>279</v>
      </c>
      <c r="F33" s="563">
        <f t="shared" ca="1" si="3"/>
        <v>1700</v>
      </c>
      <c r="G33" s="563">
        <f t="shared" ca="1" si="3"/>
        <v>22770</v>
      </c>
      <c r="H33" s="563">
        <f t="shared" ca="1" si="3"/>
        <v>0</v>
      </c>
      <c r="I33" s="564">
        <f t="shared" ca="1" si="3"/>
        <v>730</v>
      </c>
      <c r="J33" s="248"/>
      <c r="K33" s="248"/>
      <c r="L33" s="397"/>
      <c r="M33" s="398"/>
      <c r="N33" s="20"/>
      <c r="O33" s="20"/>
      <c r="P33" s="20"/>
      <c r="Q33" s="20"/>
      <c r="R33" s="20"/>
      <c r="S33" s="20"/>
      <c r="T33" s="20"/>
      <c r="U33" s="20"/>
      <c r="V33" s="20"/>
      <c r="W33" s="20"/>
      <c r="X33" s="20"/>
    </row>
    <row r="34" spans="1:24" ht="15.75" customHeight="1" x14ac:dyDescent="0.25">
      <c r="A34" s="20"/>
      <c r="B34" s="397"/>
      <c r="C34" s="398"/>
      <c r="D34" s="397"/>
      <c r="E34" s="398"/>
      <c r="F34" s="397"/>
      <c r="G34" s="398"/>
      <c r="H34" s="397"/>
      <c r="I34" s="398"/>
      <c r="J34" s="248"/>
      <c r="K34" s="248"/>
      <c r="L34" s="397"/>
      <c r="M34" s="398"/>
      <c r="N34" s="20"/>
      <c r="O34" s="20"/>
      <c r="P34" s="20"/>
      <c r="Q34" s="20"/>
      <c r="R34" s="20"/>
      <c r="S34" s="20"/>
      <c r="T34" s="20"/>
      <c r="U34" s="20"/>
      <c r="V34" s="20"/>
      <c r="W34" s="20"/>
      <c r="X34" s="20"/>
    </row>
    <row r="35" spans="1:24" x14ac:dyDescent="0.25">
      <c r="A35" s="20"/>
      <c r="B35" s="20"/>
      <c r="C35" s="20"/>
      <c r="D35" s="20"/>
      <c r="E35" s="20"/>
      <c r="F35" s="20"/>
      <c r="G35" s="20"/>
      <c r="H35" s="20"/>
      <c r="I35" s="20"/>
      <c r="J35" s="20"/>
      <c r="K35" s="20"/>
      <c r="L35" s="20"/>
      <c r="M35" s="20"/>
      <c r="N35" s="20"/>
      <c r="O35" s="20"/>
      <c r="P35" s="20"/>
      <c r="Q35" s="20"/>
      <c r="R35" s="20"/>
      <c r="S35" s="20"/>
      <c r="T35" s="20"/>
      <c r="U35" s="20"/>
      <c r="V35" s="20"/>
      <c r="W35" s="20"/>
      <c r="X35" s="20"/>
    </row>
    <row r="36" spans="1:24" x14ac:dyDescent="0.25">
      <c r="A36" s="20"/>
      <c r="B36" s="20"/>
      <c r="C36" s="20"/>
      <c r="D36" s="20"/>
      <c r="E36" s="20"/>
      <c r="F36" s="20"/>
      <c r="G36" s="20"/>
      <c r="H36" s="20"/>
      <c r="I36" s="20"/>
      <c r="J36" s="20"/>
      <c r="K36" s="20"/>
      <c r="L36" s="20"/>
      <c r="M36" s="20"/>
      <c r="N36" s="20"/>
      <c r="O36" s="20"/>
      <c r="P36" s="20"/>
      <c r="Q36" s="20"/>
      <c r="R36" s="20"/>
      <c r="S36" s="20"/>
      <c r="T36" s="20"/>
      <c r="U36" s="20"/>
      <c r="V36" s="20"/>
      <c r="W36" s="20"/>
      <c r="X36" s="20"/>
    </row>
    <row r="37" spans="1:24" x14ac:dyDescent="0.25">
      <c r="A37" s="20"/>
      <c r="B37" s="20"/>
      <c r="C37" s="20"/>
      <c r="D37" s="20"/>
      <c r="E37" s="20"/>
      <c r="F37" s="20"/>
      <c r="G37" s="20"/>
      <c r="H37" s="20"/>
      <c r="I37" s="20"/>
      <c r="J37" s="20"/>
      <c r="K37" s="20"/>
      <c r="L37" s="20"/>
      <c r="M37" s="20"/>
      <c r="N37" s="20"/>
      <c r="O37" s="20"/>
      <c r="P37" s="20"/>
      <c r="Q37" s="20"/>
      <c r="R37" s="20"/>
      <c r="S37" s="20"/>
      <c r="T37" s="20"/>
      <c r="U37" s="20"/>
      <c r="V37" s="20"/>
      <c r="W37" s="20"/>
      <c r="X37" s="20"/>
    </row>
    <row r="38" spans="1:24" x14ac:dyDescent="0.25">
      <c r="A38" s="20"/>
      <c r="B38" s="20"/>
      <c r="C38" s="20"/>
      <c r="D38" s="20"/>
      <c r="E38" s="20"/>
      <c r="F38" s="20"/>
      <c r="G38" s="20"/>
      <c r="H38" s="20"/>
      <c r="I38" s="20"/>
      <c r="J38" s="20"/>
      <c r="K38" s="20"/>
      <c r="L38" s="20"/>
      <c r="M38" s="20"/>
      <c r="N38" s="20"/>
      <c r="O38" s="20"/>
      <c r="P38" s="20"/>
      <c r="Q38" s="20"/>
      <c r="R38" s="20"/>
      <c r="S38" s="20"/>
      <c r="T38" s="20"/>
      <c r="U38" s="20"/>
      <c r="V38" s="20"/>
      <c r="W38" s="20"/>
      <c r="X38" s="20"/>
    </row>
    <row r="39" spans="1:24" x14ac:dyDescent="0.25">
      <c r="A39" s="20"/>
      <c r="B39" s="20"/>
      <c r="C39" s="20"/>
      <c r="D39" s="20"/>
      <c r="E39" s="20"/>
      <c r="F39" s="248"/>
      <c r="G39" s="20"/>
      <c r="H39" s="20"/>
      <c r="I39" s="20"/>
      <c r="J39" s="20"/>
      <c r="K39" s="20"/>
      <c r="L39" s="20"/>
      <c r="M39" s="20"/>
      <c r="N39" s="20"/>
      <c r="O39" s="20"/>
      <c r="P39" s="20"/>
      <c r="Q39" s="20"/>
      <c r="R39" s="20"/>
      <c r="S39" s="20"/>
      <c r="T39" s="20"/>
      <c r="U39" s="20"/>
      <c r="V39" s="20"/>
      <c r="W39" s="20"/>
      <c r="X39" s="20"/>
    </row>
    <row r="40" spans="1:24" x14ac:dyDescent="0.25">
      <c r="A40" s="20"/>
      <c r="B40" s="20"/>
      <c r="C40" s="20"/>
      <c r="D40" s="20"/>
      <c r="E40" s="20"/>
      <c r="F40" s="20"/>
      <c r="G40" s="20"/>
      <c r="H40" s="20"/>
      <c r="I40" s="20"/>
      <c r="J40" s="20"/>
      <c r="K40" s="20"/>
      <c r="L40" s="20"/>
      <c r="M40" s="20"/>
      <c r="N40" s="20"/>
      <c r="O40" s="20"/>
      <c r="P40" s="20"/>
      <c r="Q40" s="20"/>
      <c r="R40" s="20"/>
      <c r="S40" s="20"/>
      <c r="T40" s="20"/>
      <c r="U40" s="20"/>
      <c r="V40" s="20"/>
      <c r="W40" s="20"/>
      <c r="X40" s="20"/>
    </row>
    <row r="41" spans="1:24" x14ac:dyDescent="0.25">
      <c r="A41" s="20"/>
      <c r="B41" s="20"/>
      <c r="C41" s="20"/>
      <c r="D41" s="20"/>
      <c r="E41" s="20"/>
      <c r="F41" s="20"/>
      <c r="G41" s="20"/>
      <c r="H41" s="20"/>
      <c r="I41" s="20"/>
      <c r="J41" s="20"/>
      <c r="K41" s="20"/>
      <c r="L41" s="20"/>
      <c r="M41" s="20"/>
      <c r="N41" s="20"/>
      <c r="O41" s="20"/>
      <c r="P41" s="20"/>
      <c r="Q41" s="20"/>
      <c r="R41" s="20"/>
      <c r="S41" s="20"/>
      <c r="T41" s="20"/>
      <c r="U41" s="20"/>
      <c r="V41" s="20"/>
      <c r="W41" s="20"/>
      <c r="X41" s="20"/>
    </row>
    <row r="42" spans="1:24" x14ac:dyDescent="0.25">
      <c r="A42" s="20"/>
      <c r="B42" s="20"/>
      <c r="C42" s="20"/>
      <c r="D42" s="20"/>
      <c r="E42" s="20"/>
      <c r="F42" s="20"/>
      <c r="G42" s="20"/>
      <c r="H42" s="20"/>
      <c r="I42" s="20"/>
      <c r="J42" s="20"/>
      <c r="K42" s="20"/>
      <c r="L42" s="20"/>
      <c r="M42" s="20"/>
      <c r="N42" s="20"/>
      <c r="O42" s="20"/>
      <c r="P42" s="20"/>
      <c r="Q42" s="20"/>
      <c r="R42" s="20"/>
      <c r="S42" s="20"/>
      <c r="T42" s="20"/>
      <c r="U42" s="20"/>
      <c r="V42" s="20"/>
      <c r="W42" s="20"/>
      <c r="X42" s="20"/>
    </row>
    <row r="43" spans="1:24" x14ac:dyDescent="0.25">
      <c r="A43" s="20"/>
      <c r="B43" s="20"/>
      <c r="C43" s="20"/>
      <c r="D43" s="20"/>
      <c r="E43" s="20"/>
      <c r="F43" s="20"/>
      <c r="G43" s="20"/>
      <c r="H43" s="20"/>
      <c r="I43" s="20"/>
      <c r="J43" s="20"/>
      <c r="K43" s="20"/>
      <c r="L43" s="20"/>
      <c r="M43" s="20"/>
      <c r="N43" s="20"/>
      <c r="O43" s="20"/>
      <c r="P43" s="20"/>
      <c r="Q43" s="20"/>
      <c r="R43" s="20"/>
      <c r="S43" s="20"/>
      <c r="T43" s="20"/>
      <c r="U43" s="20"/>
      <c r="V43" s="20"/>
      <c r="W43" s="20"/>
      <c r="X43" s="20"/>
    </row>
    <row r="44" spans="1:24" x14ac:dyDescent="0.25">
      <c r="A44" s="20"/>
      <c r="B44" s="20"/>
      <c r="C44" s="20"/>
      <c r="D44" s="20"/>
      <c r="E44" s="20"/>
      <c r="F44" s="20"/>
      <c r="G44" s="20"/>
      <c r="H44" s="20"/>
      <c r="I44" s="20"/>
      <c r="J44" s="20"/>
      <c r="K44" s="20"/>
      <c r="L44" s="20"/>
      <c r="M44" s="20"/>
      <c r="N44" s="20"/>
      <c r="O44" s="20"/>
      <c r="P44" s="20"/>
      <c r="Q44" s="20"/>
      <c r="R44" s="20"/>
      <c r="S44" s="20"/>
      <c r="T44" s="20"/>
      <c r="U44" s="20"/>
      <c r="V44" s="20"/>
      <c r="W44" s="20"/>
      <c r="X44" s="20"/>
    </row>
    <row r="45" spans="1:24" x14ac:dyDescent="0.25">
      <c r="A45" s="20"/>
      <c r="B45" s="20"/>
      <c r="C45" s="20"/>
      <c r="D45" s="20"/>
      <c r="E45" s="20"/>
      <c r="F45" s="20"/>
      <c r="G45" s="20"/>
      <c r="H45" s="20"/>
      <c r="I45" s="20"/>
      <c r="J45" s="20"/>
      <c r="K45" s="20"/>
      <c r="L45" s="20"/>
      <c r="M45" s="20"/>
      <c r="N45" s="20"/>
      <c r="O45" s="20"/>
      <c r="P45" s="20"/>
      <c r="Q45" s="20"/>
      <c r="R45" s="20"/>
      <c r="S45" s="20"/>
      <c r="T45" s="20"/>
      <c r="U45" s="20"/>
      <c r="V45" s="20"/>
      <c r="W45" s="20"/>
      <c r="X45" s="20"/>
    </row>
    <row r="46" spans="1:24" x14ac:dyDescent="0.25">
      <c r="A46" s="20"/>
      <c r="B46" s="20"/>
      <c r="C46" s="20"/>
      <c r="D46" s="20"/>
      <c r="E46" s="20"/>
      <c r="F46" s="20"/>
      <c r="G46" s="20"/>
      <c r="H46" s="20"/>
      <c r="I46" s="20"/>
      <c r="J46" s="20"/>
      <c r="K46" s="20"/>
      <c r="L46" s="20"/>
      <c r="M46" s="20"/>
      <c r="N46" s="20"/>
      <c r="O46" s="20"/>
      <c r="P46" s="20"/>
      <c r="Q46" s="20"/>
      <c r="R46" s="20"/>
      <c r="S46" s="20"/>
      <c r="T46" s="20"/>
      <c r="U46" s="20"/>
      <c r="V46" s="20"/>
      <c r="W46" s="20"/>
      <c r="X46" s="20"/>
    </row>
    <row r="47" spans="1:24" x14ac:dyDescent="0.25">
      <c r="A47" s="20"/>
      <c r="B47" s="20"/>
      <c r="C47" s="20"/>
      <c r="D47" s="20"/>
      <c r="E47" s="20"/>
      <c r="F47" s="20"/>
      <c r="G47" s="20"/>
      <c r="H47" s="20"/>
      <c r="I47" s="20"/>
      <c r="J47" s="20"/>
      <c r="K47" s="20"/>
      <c r="L47" s="20"/>
      <c r="M47" s="20"/>
      <c r="N47" s="20"/>
      <c r="O47" s="20"/>
      <c r="P47" s="20"/>
      <c r="Q47" s="20"/>
      <c r="R47" s="20"/>
      <c r="S47" s="20"/>
      <c r="T47" s="20"/>
      <c r="U47" s="20"/>
      <c r="V47" s="20"/>
      <c r="W47" s="20"/>
      <c r="X47" s="20"/>
    </row>
    <row r="48" spans="1:24" x14ac:dyDescent="0.25">
      <c r="A48" s="20"/>
      <c r="B48" s="20"/>
      <c r="C48" s="20"/>
      <c r="D48" s="20"/>
      <c r="E48" s="20"/>
      <c r="F48" s="20"/>
      <c r="G48" s="20"/>
      <c r="H48" s="20"/>
      <c r="I48" s="20"/>
      <c r="J48" s="20"/>
      <c r="K48" s="20"/>
      <c r="L48" s="20"/>
      <c r="M48" s="20"/>
      <c r="N48" s="20"/>
      <c r="O48" s="20"/>
      <c r="P48" s="20"/>
      <c r="Q48" s="20"/>
      <c r="R48" s="20"/>
      <c r="S48" s="20"/>
      <c r="T48" s="20"/>
      <c r="U48" s="20"/>
      <c r="V48" s="20"/>
      <c r="W48" s="20"/>
      <c r="X48" s="20"/>
    </row>
    <row r="49" spans="1:24" x14ac:dyDescent="0.25">
      <c r="A49" s="20"/>
      <c r="B49" s="20"/>
      <c r="C49" s="20"/>
      <c r="D49" s="20"/>
      <c r="E49" s="20"/>
      <c r="F49" s="20"/>
      <c r="G49" s="20"/>
      <c r="H49" s="20"/>
      <c r="I49" s="20"/>
      <c r="J49" s="20"/>
      <c r="K49" s="20"/>
      <c r="L49" s="20"/>
      <c r="M49" s="20"/>
      <c r="N49" s="20"/>
      <c r="O49" s="20"/>
      <c r="P49" s="20"/>
      <c r="Q49" s="20"/>
      <c r="R49" s="20"/>
      <c r="S49" s="20"/>
      <c r="T49" s="20"/>
      <c r="U49" s="20"/>
      <c r="V49" s="20"/>
      <c r="W49" s="20"/>
      <c r="X49" s="20"/>
    </row>
    <row r="50" spans="1:24" x14ac:dyDescent="0.25">
      <c r="A50" s="20"/>
      <c r="B50" s="20"/>
      <c r="C50" s="20"/>
      <c r="D50" s="20"/>
      <c r="E50" s="20"/>
      <c r="F50" s="20"/>
      <c r="G50" s="20"/>
      <c r="H50" s="20"/>
      <c r="I50" s="20"/>
      <c r="J50" s="20"/>
      <c r="K50" s="20"/>
      <c r="L50" s="20"/>
      <c r="M50" s="20"/>
      <c r="N50" s="20"/>
      <c r="O50" s="20"/>
      <c r="P50" s="20"/>
      <c r="Q50" s="20"/>
      <c r="R50" s="20"/>
      <c r="S50" s="20"/>
      <c r="T50" s="20"/>
      <c r="U50" s="20"/>
      <c r="V50" s="20"/>
      <c r="W50" s="20"/>
      <c r="X50" s="20"/>
    </row>
    <row r="51" spans="1:24" x14ac:dyDescent="0.25">
      <c r="A51" s="20"/>
      <c r="B51" s="20"/>
      <c r="C51" s="20"/>
      <c r="D51" s="20"/>
      <c r="E51" s="20"/>
      <c r="F51" s="20"/>
      <c r="G51" s="20"/>
      <c r="H51" s="20"/>
      <c r="I51" s="20"/>
      <c r="J51" s="20"/>
      <c r="K51" s="20"/>
      <c r="L51" s="20"/>
      <c r="M51" s="20"/>
      <c r="N51" s="20"/>
      <c r="O51" s="20"/>
      <c r="P51" s="20"/>
      <c r="Q51" s="20"/>
      <c r="R51" s="20"/>
      <c r="S51" s="20"/>
      <c r="T51" s="20"/>
      <c r="U51" s="20"/>
      <c r="V51" s="20"/>
      <c r="W51" s="20"/>
      <c r="X51" s="20"/>
    </row>
    <row r="52" spans="1:24" x14ac:dyDescent="0.25">
      <c r="A52" s="20"/>
      <c r="B52" s="20"/>
      <c r="C52" s="20"/>
      <c r="D52" s="20"/>
      <c r="E52" s="20"/>
      <c r="F52" s="20"/>
      <c r="G52" s="20"/>
      <c r="H52" s="20"/>
      <c r="I52" s="20"/>
      <c r="J52" s="20"/>
      <c r="K52" s="20"/>
      <c r="L52" s="20"/>
      <c r="M52" s="20"/>
      <c r="N52" s="20"/>
      <c r="O52" s="20"/>
      <c r="P52" s="20"/>
      <c r="Q52" s="20"/>
      <c r="R52" s="20"/>
      <c r="S52" s="20"/>
      <c r="T52" s="20"/>
      <c r="U52" s="20"/>
      <c r="V52" s="20"/>
      <c r="W52" s="20"/>
      <c r="X52" s="20"/>
    </row>
    <row r="53" spans="1:24" x14ac:dyDescent="0.25">
      <c r="A53" s="20"/>
      <c r="B53" s="20"/>
      <c r="C53" s="20"/>
      <c r="D53" s="20"/>
      <c r="E53" s="20"/>
      <c r="F53" s="20"/>
      <c r="G53" s="20"/>
      <c r="H53" s="20"/>
      <c r="I53" s="20"/>
      <c r="J53" s="20"/>
      <c r="K53" s="20"/>
      <c r="L53" s="20"/>
      <c r="M53" s="20"/>
      <c r="N53" s="20"/>
      <c r="O53" s="20"/>
      <c r="P53" s="20"/>
      <c r="Q53" s="20"/>
      <c r="R53" s="20"/>
      <c r="S53" s="20"/>
      <c r="T53" s="20"/>
      <c r="U53" s="20"/>
      <c r="V53" s="20"/>
      <c r="W53" s="20"/>
      <c r="X53" s="20"/>
    </row>
    <row r="54" spans="1:24" x14ac:dyDescent="0.25">
      <c r="A54" s="20"/>
      <c r="B54" s="20"/>
      <c r="C54" s="20"/>
      <c r="D54" s="20"/>
      <c r="E54" s="20"/>
      <c r="F54" s="20"/>
      <c r="G54" s="20"/>
      <c r="H54" s="20"/>
      <c r="I54" s="20"/>
      <c r="J54" s="20"/>
      <c r="K54" s="20"/>
      <c r="L54" s="20"/>
      <c r="M54" s="20"/>
      <c r="N54" s="20"/>
      <c r="O54" s="20"/>
      <c r="P54" s="20"/>
      <c r="Q54" s="20"/>
      <c r="R54" s="20"/>
      <c r="S54" s="20"/>
      <c r="T54" s="20"/>
      <c r="U54" s="20"/>
      <c r="V54" s="20"/>
      <c r="W54" s="20"/>
      <c r="X54" s="20"/>
    </row>
    <row r="55" spans="1:24" x14ac:dyDescent="0.25">
      <c r="A55" s="20"/>
      <c r="B55" s="20"/>
      <c r="C55" s="20"/>
      <c r="D55" s="20"/>
      <c r="E55" s="20"/>
      <c r="F55" s="20"/>
      <c r="G55" s="20"/>
      <c r="H55" s="20"/>
      <c r="I55" s="20"/>
      <c r="J55" s="20"/>
      <c r="K55" s="20"/>
      <c r="L55" s="20"/>
      <c r="M55" s="20"/>
      <c r="N55" s="20"/>
      <c r="O55" s="20"/>
      <c r="P55" s="20"/>
      <c r="Q55" s="20"/>
      <c r="R55" s="20"/>
      <c r="S55" s="20"/>
      <c r="T55" s="20"/>
      <c r="U55" s="20"/>
      <c r="V55" s="20"/>
      <c r="W55" s="20"/>
      <c r="X55" s="20"/>
    </row>
    <row r="56" spans="1:24" x14ac:dyDescent="0.25">
      <c r="A56" s="20"/>
      <c r="B56" s="20"/>
      <c r="C56" s="20"/>
      <c r="D56" s="20"/>
      <c r="E56" s="20"/>
      <c r="F56" s="20"/>
      <c r="G56" s="20"/>
      <c r="H56" s="20"/>
      <c r="I56" s="20"/>
      <c r="J56" s="20"/>
      <c r="K56" s="20"/>
      <c r="L56" s="20"/>
      <c r="M56" s="20"/>
      <c r="N56" s="20"/>
      <c r="O56" s="20"/>
      <c r="P56" s="20"/>
      <c r="Q56" s="20"/>
      <c r="R56" s="20"/>
      <c r="S56" s="20"/>
      <c r="T56" s="20"/>
      <c r="U56" s="20"/>
      <c r="V56" s="20"/>
      <c r="W56" s="20"/>
      <c r="X56" s="20"/>
    </row>
    <row r="57" spans="1:24" x14ac:dyDescent="0.25">
      <c r="A57" s="20"/>
      <c r="B57" s="20"/>
      <c r="C57" s="20"/>
      <c r="D57" s="20"/>
      <c r="E57" s="20"/>
      <c r="F57" s="20"/>
      <c r="G57" s="20"/>
      <c r="H57" s="20"/>
      <c r="I57" s="20"/>
      <c r="J57" s="20"/>
      <c r="K57" s="20"/>
      <c r="L57" s="20"/>
      <c r="M57" s="20"/>
      <c r="N57" s="20"/>
      <c r="O57" s="20"/>
      <c r="P57" s="20"/>
      <c r="Q57" s="20"/>
      <c r="R57" s="20"/>
      <c r="S57" s="20"/>
      <c r="T57" s="20"/>
      <c r="U57" s="20"/>
      <c r="V57" s="20"/>
      <c r="W57" s="20"/>
      <c r="X57" s="20"/>
    </row>
    <row r="58" spans="1:24" x14ac:dyDescent="0.25">
      <c r="A58" s="20"/>
      <c r="B58" s="20"/>
      <c r="C58" s="20"/>
      <c r="D58" s="20"/>
      <c r="E58" s="20"/>
      <c r="F58" s="20"/>
      <c r="G58" s="20"/>
      <c r="H58" s="20"/>
      <c r="I58" s="20"/>
      <c r="J58" s="20"/>
      <c r="K58" s="20"/>
      <c r="L58" s="20"/>
      <c r="M58" s="20"/>
      <c r="N58" s="20"/>
      <c r="O58" s="20"/>
      <c r="P58" s="20"/>
      <c r="Q58" s="20"/>
      <c r="R58" s="20"/>
      <c r="S58" s="20"/>
      <c r="T58" s="20"/>
      <c r="U58" s="20"/>
      <c r="V58" s="20"/>
      <c r="W58" s="20"/>
      <c r="X58" s="20"/>
    </row>
    <row r="59" spans="1:24" x14ac:dyDescent="0.25">
      <c r="A59" s="20"/>
      <c r="B59" s="20"/>
      <c r="C59" s="20"/>
      <c r="D59" s="20"/>
      <c r="E59" s="20"/>
      <c r="F59" s="20"/>
      <c r="G59" s="20"/>
      <c r="H59" s="20"/>
      <c r="I59" s="20"/>
      <c r="J59" s="20"/>
      <c r="K59" s="20"/>
      <c r="L59" s="20"/>
      <c r="M59" s="20"/>
      <c r="N59" s="20"/>
      <c r="O59" s="20"/>
      <c r="P59" s="20"/>
      <c r="Q59" s="20"/>
      <c r="R59" s="20"/>
      <c r="S59" s="20"/>
      <c r="T59" s="20"/>
      <c r="U59" s="20"/>
      <c r="V59" s="20"/>
      <c r="W59" s="20"/>
      <c r="X59" s="20"/>
    </row>
    <row r="60" spans="1:24" x14ac:dyDescent="0.25">
      <c r="A60" s="20"/>
      <c r="B60" s="20"/>
      <c r="C60" s="20"/>
      <c r="D60" s="20"/>
      <c r="E60" s="20"/>
      <c r="F60" s="20"/>
      <c r="G60" s="20"/>
      <c r="H60" s="20"/>
      <c r="I60" s="20"/>
      <c r="J60" s="20"/>
      <c r="K60" s="20"/>
      <c r="L60" s="20"/>
      <c r="M60" s="20"/>
      <c r="N60" s="20"/>
      <c r="O60" s="20"/>
      <c r="P60" s="20"/>
      <c r="Q60" s="20"/>
      <c r="R60" s="20"/>
      <c r="S60" s="20"/>
      <c r="T60" s="20"/>
      <c r="U60" s="20"/>
      <c r="V60" s="20"/>
      <c r="W60" s="20"/>
      <c r="X60" s="20"/>
    </row>
    <row r="61" spans="1:24" x14ac:dyDescent="0.25">
      <c r="A61" s="20"/>
      <c r="B61" s="20"/>
      <c r="C61" s="20"/>
      <c r="D61" s="20"/>
      <c r="E61" s="20"/>
      <c r="F61" s="20"/>
      <c r="G61" s="20"/>
      <c r="H61" s="20"/>
      <c r="I61" s="20"/>
      <c r="J61" s="20"/>
      <c r="K61" s="20"/>
      <c r="L61" s="20"/>
      <c r="M61" s="20"/>
      <c r="N61" s="20"/>
      <c r="O61" s="20"/>
      <c r="P61" s="20"/>
      <c r="Q61" s="20"/>
      <c r="R61" s="20"/>
      <c r="S61" s="20"/>
      <c r="T61" s="20"/>
      <c r="U61" s="20"/>
      <c r="V61" s="20"/>
      <c r="W61" s="20"/>
      <c r="X61" s="20"/>
    </row>
  </sheetData>
  <sheetProtection password="9710" sheet="1" objects="1" scenarios="1" formatColumns="0" formatRows="0" selectLockedCells="1"/>
  <mergeCells count="11">
    <mergeCell ref="B26:B27"/>
    <mergeCell ref="C2:C3"/>
    <mergeCell ref="C17:C18"/>
    <mergeCell ref="D17:D18"/>
    <mergeCell ref="E17:I17"/>
    <mergeCell ref="D2:E2"/>
    <mergeCell ref="C24:C25"/>
    <mergeCell ref="B22:B23"/>
    <mergeCell ref="B24:B25"/>
    <mergeCell ref="C22:C23"/>
    <mergeCell ref="D22:D23"/>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B100"/>
  <sheetViews>
    <sheetView showGridLines="0" workbookViewId="0">
      <selection activeCell="D19" sqref="D19"/>
    </sheetView>
  </sheetViews>
  <sheetFormatPr defaultRowHeight="15.75" x14ac:dyDescent="0.25"/>
  <cols>
    <col min="1" max="1" width="2.625" customWidth="1"/>
    <col min="2" max="2" width="18.125" customWidth="1"/>
    <col min="3" max="3" width="24.625" customWidth="1"/>
    <col min="4" max="4" width="8.625" customWidth="1"/>
    <col min="5" max="5" width="6.25" customWidth="1"/>
    <col min="6" max="6" width="7.875" customWidth="1"/>
    <col min="9" max="9" width="10.625" customWidth="1"/>
    <col min="10" max="10" width="9.625" customWidth="1"/>
    <col min="11" max="11" width="3.75" customWidth="1"/>
    <col min="12" max="12" width="26.5" customWidth="1"/>
    <col min="13" max="13" width="1.625" customWidth="1"/>
    <col min="14" max="14" width="14.125" customWidth="1"/>
  </cols>
  <sheetData>
    <row r="1" spans="1:28" x14ac:dyDescent="0.25">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row>
    <row r="2" spans="1:28" hidden="1" x14ac:dyDescent="0.25">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row>
    <row r="3" spans="1:28" hidden="1" x14ac:dyDescent="0.25">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row>
    <row r="4" spans="1:28" hidden="1" x14ac:dyDescent="0.25">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row>
    <row r="5" spans="1:28" hidden="1" x14ac:dyDescent="0.25">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row>
    <row r="6" spans="1:28" hidden="1" x14ac:dyDescent="0.25">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row>
    <row r="7" spans="1:28" hidden="1" x14ac:dyDescent="0.25">
      <c r="A7" s="20"/>
      <c r="B7" s="20"/>
      <c r="C7" s="20"/>
      <c r="D7" s="20"/>
      <c r="E7" s="20"/>
      <c r="F7" s="20"/>
      <c r="G7" s="20"/>
      <c r="H7" s="20"/>
      <c r="I7" s="20"/>
      <c r="J7" s="20"/>
      <c r="K7" s="20"/>
      <c r="L7" s="20"/>
      <c r="M7" s="20"/>
      <c r="N7" s="20"/>
      <c r="O7" s="20"/>
      <c r="P7" s="20"/>
      <c r="Q7" s="20"/>
      <c r="R7" s="20"/>
      <c r="S7" s="20"/>
      <c r="T7" s="20"/>
      <c r="U7" s="20"/>
      <c r="V7" s="20"/>
      <c r="W7" s="20"/>
      <c r="X7" s="20"/>
      <c r="Y7" s="20"/>
      <c r="Z7" s="20"/>
      <c r="AA7" s="20"/>
      <c r="AB7" s="20"/>
    </row>
    <row r="8" spans="1:28" hidden="1" x14ac:dyDescent="0.25">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row>
    <row r="9" spans="1:28" ht="15.75" hidden="1" customHeight="1" x14ac:dyDescent="0.25">
      <c r="A9" s="20"/>
      <c r="B9" s="20"/>
      <c r="C9" s="20"/>
      <c r="D9" s="20"/>
      <c r="E9" s="20"/>
      <c r="F9" s="20"/>
      <c r="G9" s="20"/>
      <c r="H9" s="20"/>
      <c r="I9" s="20"/>
      <c r="J9" s="20"/>
      <c r="K9" s="20"/>
      <c r="L9" s="20"/>
      <c r="M9" s="20"/>
      <c r="N9" s="20"/>
      <c r="O9" s="20"/>
      <c r="P9" s="20"/>
      <c r="Q9" s="20"/>
      <c r="R9" s="20"/>
      <c r="S9" s="20"/>
      <c r="T9" s="20"/>
      <c r="U9" s="20"/>
      <c r="V9" s="20"/>
      <c r="W9" s="20"/>
      <c r="X9" s="20"/>
      <c r="Y9" s="20"/>
      <c r="Z9" s="20"/>
      <c r="AA9" s="20"/>
      <c r="AB9" s="20"/>
    </row>
    <row r="10" spans="1:28" ht="19.5" customHeight="1" thickBot="1" x14ac:dyDescent="0.3">
      <c r="A10" s="20"/>
      <c r="B10" s="831" t="s">
        <v>286</v>
      </c>
      <c r="C10" s="831"/>
      <c r="D10" s="831"/>
      <c r="E10" s="831"/>
      <c r="F10" s="831"/>
      <c r="G10" s="831"/>
      <c r="H10" s="831"/>
      <c r="I10" s="831"/>
      <c r="J10" s="831"/>
      <c r="K10" s="831"/>
      <c r="L10" s="831"/>
      <c r="M10" s="831"/>
      <c r="N10" s="831"/>
      <c r="O10" s="20"/>
      <c r="P10" s="20"/>
      <c r="Q10" s="20"/>
      <c r="R10" s="20"/>
      <c r="S10" s="20"/>
      <c r="T10" s="20"/>
      <c r="U10" s="20"/>
      <c r="V10" s="20"/>
      <c r="W10" s="20"/>
      <c r="X10" s="20"/>
      <c r="Y10" s="20"/>
      <c r="Z10" s="20"/>
      <c r="AA10" s="20"/>
      <c r="AB10" s="20"/>
    </row>
    <row r="11" spans="1:28" ht="16.5" thickBot="1" x14ac:dyDescent="0.3">
      <c r="A11" s="20"/>
      <c r="B11" s="96"/>
      <c r="C11" s="832" t="s">
        <v>247</v>
      </c>
      <c r="D11" s="832"/>
      <c r="E11" s="832"/>
      <c r="F11" s="839" t="s">
        <v>244</v>
      </c>
      <c r="G11" s="840"/>
      <c r="H11" s="22">
        <f>SUM($H$15:$H$100)</f>
        <v>190229.5</v>
      </c>
      <c r="I11" s="28" t="s">
        <v>245</v>
      </c>
      <c r="J11" s="22">
        <f>SUMPRODUCT($H$15:$H$100,$J$15:$J$100)/1000</f>
        <v>17973.272000000001</v>
      </c>
      <c r="K11" s="23"/>
      <c r="L11" s="21" t="s">
        <v>332</v>
      </c>
      <c r="M11" s="21"/>
      <c r="N11" s="22">
        <f ca="1">SUMIF(C15:H100,'Seznamy a konstanty'!B5,H15:H100)+SUMIF(C15:H100,'Seznamy a konstanty'!B6,H15:H100)+SUMIF(C15:H100,'Seznamy a konstanty'!B12,H15:H100)+SUMIF(C15:H100,'Seznamy a konstanty'!B13,H15:H100)</f>
        <v>190229.5</v>
      </c>
      <c r="O11" s="20"/>
      <c r="P11" s="20"/>
      <c r="Q11" s="20"/>
      <c r="R11" s="20"/>
      <c r="S11" s="20"/>
      <c r="T11" s="20"/>
      <c r="U11" s="20"/>
      <c r="V11" s="20"/>
      <c r="W11" s="20"/>
      <c r="X11" s="20"/>
      <c r="Y11" s="20"/>
      <c r="Z11" s="20"/>
      <c r="AA11" s="20"/>
      <c r="AB11" s="20"/>
    </row>
    <row r="12" spans="1:28" ht="16.5" thickBot="1" x14ac:dyDescent="0.3">
      <c r="A12" s="20"/>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row>
    <row r="13" spans="1:28" ht="24.75" customHeight="1" x14ac:dyDescent="0.25">
      <c r="A13" s="20"/>
      <c r="B13" s="841" t="s">
        <v>135</v>
      </c>
      <c r="C13" s="843" t="s">
        <v>136</v>
      </c>
      <c r="D13" s="845" t="s">
        <v>144</v>
      </c>
      <c r="E13" s="846"/>
      <c r="F13" s="849" t="s">
        <v>137</v>
      </c>
      <c r="G13" s="850"/>
      <c r="H13" s="833" t="s">
        <v>138</v>
      </c>
      <c r="I13" s="835" t="s">
        <v>139</v>
      </c>
      <c r="J13" s="836"/>
      <c r="K13" s="24"/>
      <c r="L13" s="837" t="s">
        <v>140</v>
      </c>
      <c r="M13" s="24"/>
      <c r="N13" s="25" t="s">
        <v>141</v>
      </c>
      <c r="O13" s="20"/>
      <c r="P13" s="20"/>
      <c r="Q13" s="20"/>
      <c r="R13" s="20"/>
      <c r="S13" s="20"/>
      <c r="T13" s="20"/>
      <c r="U13" s="20"/>
      <c r="V13" s="20"/>
      <c r="W13" s="20"/>
      <c r="X13" s="20"/>
      <c r="Y13" s="20"/>
      <c r="Z13" s="20"/>
      <c r="AA13" s="20"/>
      <c r="AB13" s="20"/>
    </row>
    <row r="14" spans="1:28" ht="39" customHeight="1" x14ac:dyDescent="0.25">
      <c r="A14" s="20"/>
      <c r="B14" s="842"/>
      <c r="C14" s="844"/>
      <c r="D14" s="847"/>
      <c r="E14" s="848"/>
      <c r="F14" s="851"/>
      <c r="G14" s="852"/>
      <c r="H14" s="834"/>
      <c r="I14" s="29" t="s">
        <v>164</v>
      </c>
      <c r="J14" s="26" t="s">
        <v>142</v>
      </c>
      <c r="K14" s="24"/>
      <c r="L14" s="838"/>
      <c r="M14" s="24"/>
      <c r="N14" s="27" t="str">
        <f>IF(COUNTIF(N15:N50,"zadat emise")&gt;0,"CHYBA","OK")</f>
        <v>OK</v>
      </c>
      <c r="O14" s="20"/>
      <c r="P14" s="20"/>
      <c r="Q14" s="20"/>
      <c r="R14" s="20"/>
      <c r="S14" s="20"/>
      <c r="T14" s="20"/>
      <c r="U14" s="20"/>
      <c r="V14" s="20"/>
      <c r="W14" s="20"/>
      <c r="X14" s="20"/>
      <c r="Y14" s="20"/>
      <c r="Z14" s="20"/>
      <c r="AA14" s="20"/>
      <c r="AB14" s="20"/>
    </row>
    <row r="15" spans="1:28" ht="15" customHeight="1" x14ac:dyDescent="0.25">
      <c r="A15" s="20"/>
      <c r="B15" s="744"/>
      <c r="C15" s="745" t="s">
        <v>17</v>
      </c>
      <c r="D15" s="746">
        <v>2000</v>
      </c>
      <c r="E15" s="47" t="str">
        <f>IF($D15=0,"",VLOOKUP($C15,'Seznamy a konstanty'!$B$5:$F$42,2,0))</f>
        <v>lt</v>
      </c>
      <c r="F15" s="48">
        <f>IF($D15=0,"",VLOOKUP($C15,'Seznamy a konstanty'!$B$5:$F$42,3,0))</f>
        <v>32.200000000000003</v>
      </c>
      <c r="G15" s="47" t="str">
        <f t="shared" ref="G15:G50" si="0">IF($D15=0,"",CONCATENATE("MJ/",E15))</f>
        <v>MJ/lt</v>
      </c>
      <c r="H15" s="49">
        <f t="shared" ref="H15:H50" si="1">IF($D15=0,"",D15*F15)</f>
        <v>64400.000000000007</v>
      </c>
      <c r="I15" s="50"/>
      <c r="J15" s="51">
        <f>IF($D15=0,"",IF((VLOOKUP($C15,'Seznamy a konstanty'!$B$5:$F$42,1,0))="Vodík fosilní",I15,(VLOOKUP($C15,'Seznamy a konstanty'!$B$5:$F$42,4,0))))</f>
        <v>93.3</v>
      </c>
      <c r="K15" s="52"/>
      <c r="L15" s="756" t="s">
        <v>16</v>
      </c>
      <c r="M15" s="52"/>
      <c r="N15" s="53">
        <f t="shared" ref="N15:N50" si="2">IF(AND(D15&gt;0,J15=0),"zadat emise",0)</f>
        <v>0</v>
      </c>
      <c r="O15" s="20"/>
      <c r="P15" s="20"/>
      <c r="Q15" s="20"/>
      <c r="R15" s="20"/>
      <c r="S15" s="20"/>
      <c r="T15" s="20"/>
      <c r="U15" s="20"/>
      <c r="V15" s="20"/>
      <c r="W15" s="20"/>
      <c r="X15" s="20"/>
      <c r="Y15" s="20"/>
      <c r="Z15" s="20"/>
      <c r="AA15" s="20"/>
      <c r="AB15" s="20"/>
    </row>
    <row r="16" spans="1:28" ht="15" customHeight="1" x14ac:dyDescent="0.25">
      <c r="A16" s="20"/>
      <c r="B16" s="747"/>
      <c r="C16" s="745" t="s">
        <v>14</v>
      </c>
      <c r="D16" s="748">
        <v>3500</v>
      </c>
      <c r="E16" s="44" t="str">
        <f>IF($D16=0,"",VLOOKUP($C16,'Seznamy a konstanty'!$B$5:$F$42,2,0))</f>
        <v>lt</v>
      </c>
      <c r="F16" s="54">
        <f>IF($D16=0,"",VLOOKUP($C16,'Seznamy a konstanty'!$B$5:$F$42,3,0))</f>
        <v>35.9</v>
      </c>
      <c r="G16" s="44" t="str">
        <f t="shared" si="0"/>
        <v>MJ/lt</v>
      </c>
      <c r="H16" s="55">
        <f t="shared" si="1"/>
        <v>125650</v>
      </c>
      <c r="I16" s="50"/>
      <c r="J16" s="51">
        <f>IF($D16=0,"",IF((VLOOKUP($C16,'Seznamy a konstanty'!$B$5:$F$42,1,0))="Vodík fosilní",I16,(VLOOKUP($C16,'Seznamy a konstanty'!$B$5:$F$42,4,0))))</f>
        <v>95.1</v>
      </c>
      <c r="K16" s="52"/>
      <c r="L16" s="757" t="s">
        <v>6</v>
      </c>
      <c r="M16" s="52"/>
      <c r="N16" s="53">
        <f t="shared" si="2"/>
        <v>0</v>
      </c>
      <c r="O16" s="20"/>
      <c r="P16" s="20"/>
      <c r="Q16" s="20"/>
      <c r="R16" s="20"/>
      <c r="S16" s="20"/>
      <c r="T16" s="20"/>
      <c r="U16" s="20"/>
      <c r="V16" s="20"/>
      <c r="W16" s="20"/>
      <c r="X16" s="20"/>
      <c r="Y16" s="20"/>
      <c r="Z16" s="20"/>
      <c r="AA16" s="20"/>
      <c r="AB16" s="20"/>
    </row>
    <row r="17" spans="1:28" ht="15" customHeight="1" x14ac:dyDescent="0.25">
      <c r="A17" s="20"/>
      <c r="B17" s="747"/>
      <c r="C17" s="745" t="s">
        <v>19</v>
      </c>
      <c r="D17" s="748">
        <v>0</v>
      </c>
      <c r="E17" s="44" t="str">
        <f>IF($D17=0,"",VLOOKUP($C17,'Seznamy a konstanty'!$B$5:$F$42,2,0))</f>
        <v/>
      </c>
      <c r="F17" s="54" t="str">
        <f>IF($D17=0,"",VLOOKUP($C17,'Seznamy a konstanty'!$B$5:$F$42,3,0))</f>
        <v/>
      </c>
      <c r="G17" s="44" t="str">
        <f t="shared" si="0"/>
        <v/>
      </c>
      <c r="H17" s="55" t="str">
        <f t="shared" si="1"/>
        <v/>
      </c>
      <c r="I17" s="50"/>
      <c r="J17" s="51" t="str">
        <f>IF($D17=0,"",IF((VLOOKUP($C17,'Seznamy a konstanty'!$B$5:$F$42,1,0))="Vodík fosilní",I17,(VLOOKUP($C17,'Seznamy a konstanty'!$B$5:$F$42,4,0))))</f>
        <v/>
      </c>
      <c r="K17" s="52"/>
      <c r="L17" s="757" t="s">
        <v>6</v>
      </c>
      <c r="M17" s="52"/>
      <c r="N17" s="53">
        <f t="shared" si="2"/>
        <v>0</v>
      </c>
      <c r="O17" s="20"/>
      <c r="P17" s="20"/>
      <c r="Q17" s="20"/>
      <c r="R17" s="20"/>
      <c r="S17" s="20"/>
      <c r="T17" s="20"/>
      <c r="U17" s="20"/>
      <c r="V17" s="20"/>
      <c r="W17" s="20"/>
      <c r="X17" s="20"/>
      <c r="Y17" s="20"/>
      <c r="Z17" s="20"/>
      <c r="AA17" s="20"/>
      <c r="AB17" s="20"/>
    </row>
    <row r="18" spans="1:28" ht="15" customHeight="1" x14ac:dyDescent="0.25">
      <c r="A18" s="20"/>
      <c r="B18" s="747"/>
      <c r="C18" s="745" t="s">
        <v>22</v>
      </c>
      <c r="D18" s="748">
        <v>0</v>
      </c>
      <c r="E18" s="44" t="str">
        <f>IF($D18=0,"",VLOOKUP($C18,'Seznamy a konstanty'!$B$5:$F$42,2,0))</f>
        <v/>
      </c>
      <c r="F18" s="54" t="str">
        <f>IF($D18=0,"",VLOOKUP($C18,'Seznamy a konstanty'!$B$5:$F$42,3,0))</f>
        <v/>
      </c>
      <c r="G18" s="44" t="str">
        <f t="shared" si="0"/>
        <v/>
      </c>
      <c r="H18" s="55" t="str">
        <f t="shared" si="1"/>
        <v/>
      </c>
      <c r="I18" s="50"/>
      <c r="J18" s="51" t="str">
        <f>IF($D18=0,"",IF((VLOOKUP($C18,'Seznamy a konstanty'!$B$5:$F$42,1,0))="Vodík fosilní",I18,(VLOOKUP($C18,'Seznamy a konstanty'!$B$5:$F$42,4,0))))</f>
        <v/>
      </c>
      <c r="K18" s="52"/>
      <c r="L18" s="757" t="s">
        <v>7</v>
      </c>
      <c r="M18" s="52"/>
      <c r="N18" s="53">
        <f t="shared" si="2"/>
        <v>0</v>
      </c>
      <c r="O18" s="20"/>
      <c r="P18" s="20"/>
      <c r="Q18" s="20"/>
      <c r="R18" s="20"/>
      <c r="S18" s="20"/>
      <c r="T18" s="20"/>
      <c r="U18" s="20"/>
      <c r="V18" s="20"/>
      <c r="W18" s="20"/>
      <c r="X18" s="20"/>
      <c r="Y18" s="20"/>
      <c r="Z18" s="20"/>
      <c r="AA18" s="20"/>
      <c r="AB18" s="20"/>
    </row>
    <row r="19" spans="1:28" ht="15" customHeight="1" x14ac:dyDescent="0.25">
      <c r="A19" s="20"/>
      <c r="B19" s="747"/>
      <c r="C19" s="745" t="s">
        <v>8</v>
      </c>
      <c r="D19" s="748">
        <v>0</v>
      </c>
      <c r="E19" s="44" t="str">
        <f>IF($D19=0,"",VLOOKUP($C19,'Seznamy a konstanty'!$B$5:$F$42,2,0))</f>
        <v/>
      </c>
      <c r="F19" s="54" t="str">
        <f>IF($D19=0,"",VLOOKUP($C19,'Seznamy a konstanty'!$B$5:$F$42,3,0))</f>
        <v/>
      </c>
      <c r="G19" s="44" t="str">
        <f t="shared" si="0"/>
        <v/>
      </c>
      <c r="H19" s="55" t="str">
        <f t="shared" si="1"/>
        <v/>
      </c>
      <c r="I19" s="50"/>
      <c r="J19" s="51" t="str">
        <f>IF($D19=0,"",IF((VLOOKUP($C19,'Seznamy a konstanty'!$B$5:$F$42,1,0))="Vodík fosilní",I19,(VLOOKUP($C19,'Seznamy a konstanty'!$B$5:$F$42,4,0))))</f>
        <v/>
      </c>
      <c r="K19" s="52"/>
      <c r="L19" s="757" t="s">
        <v>28</v>
      </c>
      <c r="M19" s="52"/>
      <c r="N19" s="53">
        <f t="shared" si="2"/>
        <v>0</v>
      </c>
      <c r="O19" s="20"/>
      <c r="P19" s="20"/>
      <c r="Q19" s="20"/>
      <c r="R19" s="20"/>
      <c r="S19" s="20"/>
      <c r="T19" s="20"/>
      <c r="U19" s="20"/>
      <c r="V19" s="20"/>
      <c r="W19" s="20"/>
      <c r="X19" s="20"/>
      <c r="Y19" s="20"/>
      <c r="Z19" s="20"/>
      <c r="AA19" s="20"/>
      <c r="AB19" s="20"/>
    </row>
    <row r="20" spans="1:28" ht="15" customHeight="1" x14ac:dyDescent="0.25">
      <c r="A20" s="20"/>
      <c r="B20" s="747"/>
      <c r="C20" s="749" t="s">
        <v>330</v>
      </c>
      <c r="D20" s="748">
        <v>5</v>
      </c>
      <c r="E20" s="44" t="str">
        <f>IF($D20=0,"",VLOOKUP($C20,'Seznamy a konstanty'!$B$5:$F$42,2,0))</f>
        <v>lt</v>
      </c>
      <c r="F20" s="54">
        <f>IF($D20=0,"",VLOOKUP($C20,'Seznamy a konstanty'!$B$5:$F$42,3,0))</f>
        <v>35.9</v>
      </c>
      <c r="G20" s="44" t="str">
        <f t="shared" si="0"/>
        <v>MJ/lt</v>
      </c>
      <c r="H20" s="55">
        <f t="shared" si="1"/>
        <v>179.5</v>
      </c>
      <c r="I20" s="50"/>
      <c r="J20" s="51">
        <f>IF($D20=0,"",IF((VLOOKUP($C20,'Seznamy a konstanty'!$B$5:$F$42,1,0))="Vodík fosilní",I20,(VLOOKUP($C20,'Seznamy a konstanty'!$B$5:$F$42,4,0))))</f>
        <v>86</v>
      </c>
      <c r="K20" s="52"/>
      <c r="L20" s="757" t="s">
        <v>21</v>
      </c>
      <c r="M20" s="52"/>
      <c r="N20" s="53">
        <f t="shared" si="2"/>
        <v>0</v>
      </c>
      <c r="O20" s="20"/>
      <c r="P20" s="20"/>
      <c r="Q20" s="20"/>
      <c r="R20" s="20"/>
      <c r="S20" s="20"/>
      <c r="T20" s="20"/>
      <c r="U20" s="20"/>
      <c r="V20" s="20"/>
      <c r="W20" s="20"/>
      <c r="X20" s="20"/>
      <c r="Y20" s="20"/>
      <c r="Z20" s="20"/>
      <c r="AA20" s="20"/>
      <c r="AB20" s="20"/>
    </row>
    <row r="21" spans="1:28" ht="15" customHeight="1" x14ac:dyDescent="0.25">
      <c r="A21" s="20"/>
      <c r="B21" s="747"/>
      <c r="C21" s="749"/>
      <c r="D21" s="748"/>
      <c r="E21" s="44" t="str">
        <f>IF($D21=0,"",VLOOKUP($C21,'Seznamy a konstanty'!$B$5:$F$42,2,0))</f>
        <v/>
      </c>
      <c r="F21" s="54" t="str">
        <f>IF($D21=0,"",VLOOKUP($C21,'Seznamy a konstanty'!$B$5:$F$42,3,0))</f>
        <v/>
      </c>
      <c r="G21" s="56" t="str">
        <f t="shared" si="0"/>
        <v/>
      </c>
      <c r="H21" s="55" t="str">
        <f t="shared" si="1"/>
        <v/>
      </c>
      <c r="I21" s="50"/>
      <c r="J21" s="51" t="str">
        <f>IF($D21=0,"",IF((VLOOKUP($C21,'Seznamy a konstanty'!$B$5:$F$42,1,0))="Vodík fosilní",I21,(VLOOKUP($C21,'Seznamy a konstanty'!$B$5:$F$42,4,0))))</f>
        <v/>
      </c>
      <c r="K21" s="52"/>
      <c r="L21" s="757"/>
      <c r="M21" s="52"/>
      <c r="N21" s="53">
        <f t="shared" si="2"/>
        <v>0</v>
      </c>
      <c r="O21" s="20"/>
      <c r="P21" s="20"/>
      <c r="Q21" s="20"/>
      <c r="R21" s="20"/>
      <c r="S21" s="20"/>
      <c r="T21" s="20"/>
      <c r="U21" s="20"/>
      <c r="V21" s="20"/>
      <c r="W21" s="20"/>
      <c r="X21" s="20"/>
      <c r="Y21" s="20"/>
      <c r="Z21" s="20"/>
      <c r="AA21" s="20"/>
      <c r="AB21" s="20"/>
    </row>
    <row r="22" spans="1:28" ht="15" customHeight="1" x14ac:dyDescent="0.25">
      <c r="A22" s="20"/>
      <c r="B22" s="747"/>
      <c r="C22" s="749"/>
      <c r="D22" s="748"/>
      <c r="E22" s="44" t="str">
        <f>IF($D22=0,"",VLOOKUP($C22,'Seznamy a konstanty'!$B$5:$F$42,2,0))</f>
        <v/>
      </c>
      <c r="F22" s="54" t="str">
        <f>IF($D22=0,"",VLOOKUP($C22,'Seznamy a konstanty'!$B$5:$F$42,3,0))</f>
        <v/>
      </c>
      <c r="G22" s="56" t="str">
        <f t="shared" si="0"/>
        <v/>
      </c>
      <c r="H22" s="55" t="str">
        <f t="shared" si="1"/>
        <v/>
      </c>
      <c r="I22" s="50"/>
      <c r="J22" s="51" t="str">
        <f>IF($D22=0,"",IF((VLOOKUP($C22,'Seznamy a konstanty'!$B$5:$F$42,1,0))="Vodík fosilní",I22,(VLOOKUP($C22,'Seznamy a konstanty'!$B$5:$F$42,4,0))))</f>
        <v/>
      </c>
      <c r="K22" s="52"/>
      <c r="L22" s="757"/>
      <c r="M22" s="52"/>
      <c r="N22" s="53">
        <f t="shared" si="2"/>
        <v>0</v>
      </c>
      <c r="O22" s="20"/>
      <c r="P22" s="20"/>
      <c r="Q22" s="20"/>
      <c r="R22" s="20"/>
      <c r="S22" s="20"/>
      <c r="T22" s="20"/>
      <c r="U22" s="20"/>
      <c r="V22" s="20"/>
      <c r="W22" s="20"/>
      <c r="X22" s="20"/>
      <c r="Y22" s="20"/>
      <c r="Z22" s="20"/>
      <c r="AA22" s="20"/>
      <c r="AB22" s="20"/>
    </row>
    <row r="23" spans="1:28" ht="15" customHeight="1" x14ac:dyDescent="0.25">
      <c r="A23" s="20"/>
      <c r="B23" s="747"/>
      <c r="C23" s="749"/>
      <c r="D23" s="748"/>
      <c r="E23" s="44" t="str">
        <f>IF($D23=0,"",VLOOKUP($C23,'Seznamy a konstanty'!$B$5:$F$42,2,0))</f>
        <v/>
      </c>
      <c r="F23" s="54" t="str">
        <f>IF($D23=0,"",VLOOKUP($C23,'Seznamy a konstanty'!$B$5:$F$42,3,0))</f>
        <v/>
      </c>
      <c r="G23" s="56" t="str">
        <f t="shared" si="0"/>
        <v/>
      </c>
      <c r="H23" s="55" t="str">
        <f t="shared" si="1"/>
        <v/>
      </c>
      <c r="I23" s="50"/>
      <c r="J23" s="51" t="str">
        <f>IF($D23=0,"",IF((VLOOKUP($C23,'Seznamy a konstanty'!$B$5:$F$42,1,0))="Vodík fosilní",I23,(VLOOKUP($C23,'Seznamy a konstanty'!$B$5:$F$42,4,0))))</f>
        <v/>
      </c>
      <c r="K23" s="52"/>
      <c r="L23" s="757"/>
      <c r="M23" s="52"/>
      <c r="N23" s="53">
        <f t="shared" si="2"/>
        <v>0</v>
      </c>
      <c r="O23" s="20"/>
      <c r="P23" s="20"/>
      <c r="Q23" s="20"/>
      <c r="R23" s="20"/>
      <c r="S23" s="20"/>
      <c r="T23" s="20"/>
      <c r="U23" s="20"/>
      <c r="V23" s="20"/>
      <c r="W23" s="20"/>
      <c r="X23" s="20"/>
      <c r="Y23" s="20"/>
      <c r="Z23" s="20"/>
      <c r="AA23" s="20"/>
      <c r="AB23" s="20"/>
    </row>
    <row r="24" spans="1:28" ht="15" customHeight="1" x14ac:dyDescent="0.25">
      <c r="A24" s="20"/>
      <c r="B24" s="747"/>
      <c r="C24" s="749"/>
      <c r="D24" s="748"/>
      <c r="E24" s="44" t="str">
        <f>IF($D24=0,"",VLOOKUP($C24,'Seznamy a konstanty'!$B$5:$F$42,2,0))</f>
        <v/>
      </c>
      <c r="F24" s="54" t="str">
        <f>IF($D24=0,"",VLOOKUP($C24,'Seznamy a konstanty'!$B$5:$F$42,3,0))</f>
        <v/>
      </c>
      <c r="G24" s="56" t="str">
        <f t="shared" si="0"/>
        <v/>
      </c>
      <c r="H24" s="55" t="str">
        <f t="shared" si="1"/>
        <v/>
      </c>
      <c r="I24" s="50"/>
      <c r="J24" s="51" t="str">
        <f>IF($D24=0,"",IF((VLOOKUP($C24,'Seznamy a konstanty'!$B$5:$F$42,1,0))="Vodík fosilní",I24,(VLOOKUP($C24,'Seznamy a konstanty'!$B$5:$F$42,4,0))))</f>
        <v/>
      </c>
      <c r="K24" s="52"/>
      <c r="L24" s="757"/>
      <c r="M24" s="52"/>
      <c r="N24" s="53">
        <f t="shared" si="2"/>
        <v>0</v>
      </c>
      <c r="O24" s="20"/>
      <c r="P24" s="20"/>
      <c r="Q24" s="20"/>
      <c r="R24" s="20"/>
      <c r="S24" s="20"/>
      <c r="T24" s="20"/>
      <c r="U24" s="20"/>
      <c r="V24" s="20"/>
      <c r="W24" s="20"/>
      <c r="X24" s="20"/>
      <c r="Y24" s="20"/>
      <c r="Z24" s="20"/>
      <c r="AA24" s="20"/>
      <c r="AB24" s="20"/>
    </row>
    <row r="25" spans="1:28" ht="15" customHeight="1" x14ac:dyDescent="0.25">
      <c r="A25" s="20"/>
      <c r="B25" s="747"/>
      <c r="C25" s="749"/>
      <c r="D25" s="748"/>
      <c r="E25" s="44" t="str">
        <f>IF($D25=0,"",VLOOKUP($C25,'Seznamy a konstanty'!$B$5:$F$42,2,0))</f>
        <v/>
      </c>
      <c r="F25" s="54" t="str">
        <f>IF($D25=0,"",VLOOKUP($C25,'Seznamy a konstanty'!$B$5:$F$42,3,0))</f>
        <v/>
      </c>
      <c r="G25" s="56" t="str">
        <f t="shared" si="0"/>
        <v/>
      </c>
      <c r="H25" s="55" t="str">
        <f t="shared" si="1"/>
        <v/>
      </c>
      <c r="I25" s="50"/>
      <c r="J25" s="51" t="str">
        <f>IF($D25=0,"",IF((VLOOKUP($C25,'Seznamy a konstanty'!$B$5:$F$42,1,0))="Vodík fosilní",I25,(VLOOKUP($C25,'Seznamy a konstanty'!$B$5:$F$42,4,0))))</f>
        <v/>
      </c>
      <c r="K25" s="52"/>
      <c r="L25" s="757"/>
      <c r="M25" s="52"/>
      <c r="N25" s="53">
        <f t="shared" si="2"/>
        <v>0</v>
      </c>
      <c r="O25" s="20"/>
      <c r="P25" s="20"/>
      <c r="Q25" s="20"/>
      <c r="R25" s="20"/>
      <c r="S25" s="20"/>
      <c r="T25" s="20"/>
      <c r="U25" s="20"/>
      <c r="V25" s="20"/>
      <c r="W25" s="20"/>
      <c r="X25" s="20"/>
      <c r="Y25" s="20"/>
      <c r="Z25" s="20"/>
      <c r="AA25" s="20"/>
      <c r="AB25" s="20"/>
    </row>
    <row r="26" spans="1:28" ht="15" customHeight="1" x14ac:dyDescent="0.25">
      <c r="A26" s="20"/>
      <c r="B26" s="747"/>
      <c r="C26" s="749"/>
      <c r="D26" s="748"/>
      <c r="E26" s="44" t="str">
        <f>IF($D26=0,"",VLOOKUP($C26,'Seznamy a konstanty'!$B$5:$F$42,2,0))</f>
        <v/>
      </c>
      <c r="F26" s="54" t="str">
        <f>IF($D26=0,"",VLOOKUP($C26,'Seznamy a konstanty'!$B$5:$F$42,3,0))</f>
        <v/>
      </c>
      <c r="G26" s="56" t="str">
        <f t="shared" si="0"/>
        <v/>
      </c>
      <c r="H26" s="55" t="str">
        <f t="shared" si="1"/>
        <v/>
      </c>
      <c r="I26" s="50"/>
      <c r="J26" s="51" t="str">
        <f>IF($D26=0,"",IF((VLOOKUP($C26,'Seznamy a konstanty'!$B$5:$F$42,1,0))="Vodík fosilní",I26,(VLOOKUP($C26,'Seznamy a konstanty'!$B$5:$F$42,4,0))))</f>
        <v/>
      </c>
      <c r="K26" s="52"/>
      <c r="L26" s="757"/>
      <c r="M26" s="52"/>
      <c r="N26" s="53">
        <f t="shared" si="2"/>
        <v>0</v>
      </c>
      <c r="O26" s="20"/>
      <c r="P26" s="20"/>
      <c r="Q26" s="20"/>
      <c r="R26" s="20"/>
      <c r="S26" s="20"/>
      <c r="T26" s="20"/>
      <c r="U26" s="20"/>
      <c r="V26" s="20"/>
      <c r="W26" s="20"/>
      <c r="X26" s="20"/>
      <c r="Y26" s="20"/>
      <c r="Z26" s="20"/>
      <c r="AA26" s="20"/>
      <c r="AB26" s="20"/>
    </row>
    <row r="27" spans="1:28" ht="15" customHeight="1" x14ac:dyDescent="0.25">
      <c r="A27" s="20"/>
      <c r="B27" s="747"/>
      <c r="C27" s="749"/>
      <c r="D27" s="748"/>
      <c r="E27" s="44" t="str">
        <f>IF($D27=0,"",VLOOKUP($C27,'Seznamy a konstanty'!$B$5:$F$42,2,0))</f>
        <v/>
      </c>
      <c r="F27" s="54" t="str">
        <f>IF($D27=0,"",VLOOKUP($C27,'Seznamy a konstanty'!$B$5:$F$42,3,0))</f>
        <v/>
      </c>
      <c r="G27" s="56" t="str">
        <f t="shared" si="0"/>
        <v/>
      </c>
      <c r="H27" s="55" t="str">
        <f t="shared" si="1"/>
        <v/>
      </c>
      <c r="I27" s="50"/>
      <c r="J27" s="51" t="str">
        <f>IF($D27=0,"",IF((VLOOKUP($C27,'Seznamy a konstanty'!$B$5:$F$42,1,0))="Vodík fosilní",I27,(VLOOKUP($C27,'Seznamy a konstanty'!$B$5:$F$42,4,0))))</f>
        <v/>
      </c>
      <c r="K27" s="52"/>
      <c r="L27" s="757"/>
      <c r="M27" s="52"/>
      <c r="N27" s="53">
        <f t="shared" si="2"/>
        <v>0</v>
      </c>
      <c r="O27" s="20"/>
      <c r="P27" s="20"/>
      <c r="Q27" s="20"/>
      <c r="R27" s="20"/>
      <c r="S27" s="20"/>
      <c r="T27" s="20"/>
      <c r="U27" s="20"/>
      <c r="V27" s="20"/>
      <c r="W27" s="20"/>
      <c r="X27" s="20"/>
      <c r="Y27" s="20"/>
      <c r="Z27" s="20"/>
      <c r="AA27" s="20"/>
      <c r="AB27" s="20"/>
    </row>
    <row r="28" spans="1:28" ht="15" customHeight="1" x14ac:dyDescent="0.25">
      <c r="A28" s="20"/>
      <c r="B28" s="747"/>
      <c r="C28" s="749"/>
      <c r="D28" s="748"/>
      <c r="E28" s="44" t="str">
        <f>IF($D28=0,"",VLOOKUP($C28,'Seznamy a konstanty'!$B$5:$F$42,2,0))</f>
        <v/>
      </c>
      <c r="F28" s="54" t="str">
        <f>IF($D28=0,"",VLOOKUP($C28,'Seznamy a konstanty'!$B$5:$F$42,3,0))</f>
        <v/>
      </c>
      <c r="G28" s="56" t="str">
        <f t="shared" si="0"/>
        <v/>
      </c>
      <c r="H28" s="55" t="str">
        <f t="shared" si="1"/>
        <v/>
      </c>
      <c r="I28" s="50"/>
      <c r="J28" s="51" t="str">
        <f>IF($D28=0,"",IF((VLOOKUP($C28,'Seznamy a konstanty'!$B$5:$F$42,1,0))="Vodík fosilní",I28,(VLOOKUP($C28,'Seznamy a konstanty'!$B$5:$F$42,4,0))))</f>
        <v/>
      </c>
      <c r="K28" s="52"/>
      <c r="L28" s="757"/>
      <c r="M28" s="52"/>
      <c r="N28" s="53">
        <f t="shared" si="2"/>
        <v>0</v>
      </c>
      <c r="O28" s="20"/>
      <c r="P28" s="20"/>
      <c r="Q28" s="20"/>
      <c r="R28" s="20"/>
      <c r="S28" s="20"/>
      <c r="T28" s="20"/>
      <c r="U28" s="20"/>
      <c r="V28" s="20"/>
      <c r="W28" s="20"/>
      <c r="X28" s="20"/>
      <c r="Y28" s="20"/>
      <c r="Z28" s="20"/>
      <c r="AA28" s="20"/>
      <c r="AB28" s="20"/>
    </row>
    <row r="29" spans="1:28" ht="15" customHeight="1" x14ac:dyDescent="0.25">
      <c r="A29" s="20"/>
      <c r="B29" s="747"/>
      <c r="C29" s="749"/>
      <c r="D29" s="748"/>
      <c r="E29" s="44" t="str">
        <f>IF($D29=0,"",VLOOKUP($C29,'Seznamy a konstanty'!$B$5:$F$42,2,0))</f>
        <v/>
      </c>
      <c r="F29" s="54" t="str">
        <f>IF($D29=0,"",VLOOKUP($C29,'Seznamy a konstanty'!$B$5:$F$42,3,0))</f>
        <v/>
      </c>
      <c r="G29" s="56" t="str">
        <f t="shared" si="0"/>
        <v/>
      </c>
      <c r="H29" s="55" t="str">
        <f t="shared" si="1"/>
        <v/>
      </c>
      <c r="I29" s="50"/>
      <c r="J29" s="51" t="str">
        <f>IF($D29=0,"",IF((VLOOKUP($C29,'Seznamy a konstanty'!$B$5:$F$42,1,0))="Vodík fosilní",I29,(VLOOKUP($C29,'Seznamy a konstanty'!$B$5:$F$42,4,0))))</f>
        <v/>
      </c>
      <c r="K29" s="52"/>
      <c r="L29" s="757"/>
      <c r="M29" s="52"/>
      <c r="N29" s="53">
        <f t="shared" si="2"/>
        <v>0</v>
      </c>
      <c r="O29" s="20"/>
      <c r="P29" s="20"/>
      <c r="Q29" s="20"/>
      <c r="R29" s="20"/>
      <c r="S29" s="20"/>
      <c r="T29" s="20"/>
      <c r="U29" s="20"/>
      <c r="V29" s="20"/>
      <c r="W29" s="20"/>
      <c r="X29" s="20"/>
      <c r="Y29" s="20"/>
      <c r="Z29" s="20"/>
      <c r="AA29" s="20"/>
      <c r="AB29" s="20"/>
    </row>
    <row r="30" spans="1:28" ht="15" customHeight="1" x14ac:dyDescent="0.25">
      <c r="A30" s="20"/>
      <c r="B30" s="747"/>
      <c r="C30" s="749"/>
      <c r="D30" s="748"/>
      <c r="E30" s="44" t="str">
        <f>IF($D30=0,"",VLOOKUP($C30,'Seznamy a konstanty'!$B$5:$F$42,2,0))</f>
        <v/>
      </c>
      <c r="F30" s="54" t="str">
        <f>IF($D30=0,"",VLOOKUP($C30,'Seznamy a konstanty'!$B$5:$F$42,3,0))</f>
        <v/>
      </c>
      <c r="G30" s="56" t="str">
        <f t="shared" si="0"/>
        <v/>
      </c>
      <c r="H30" s="55" t="str">
        <f t="shared" si="1"/>
        <v/>
      </c>
      <c r="I30" s="50"/>
      <c r="J30" s="51" t="str">
        <f>IF($D30=0,"",IF((VLOOKUP($C30,'Seznamy a konstanty'!$B$5:$F$42,1,0))="Vodík fosilní",I30,(VLOOKUP($C30,'Seznamy a konstanty'!$B$5:$F$42,4,0))))</f>
        <v/>
      </c>
      <c r="K30" s="52"/>
      <c r="L30" s="757"/>
      <c r="M30" s="52"/>
      <c r="N30" s="53">
        <f t="shared" si="2"/>
        <v>0</v>
      </c>
      <c r="O30" s="20"/>
      <c r="P30" s="20"/>
      <c r="Q30" s="20"/>
      <c r="R30" s="20"/>
      <c r="S30" s="20"/>
      <c r="T30" s="20"/>
      <c r="U30" s="20"/>
      <c r="V30" s="20"/>
      <c r="W30" s="20"/>
      <c r="X30" s="20"/>
      <c r="Y30" s="20"/>
      <c r="Z30" s="20"/>
      <c r="AA30" s="20"/>
      <c r="AB30" s="20"/>
    </row>
    <row r="31" spans="1:28" ht="15" customHeight="1" x14ac:dyDescent="0.25">
      <c r="A31" s="20"/>
      <c r="B31" s="747"/>
      <c r="C31" s="749"/>
      <c r="D31" s="748"/>
      <c r="E31" s="44" t="str">
        <f>IF($D31=0,"",VLOOKUP($C31,'Seznamy a konstanty'!$B$5:$F$42,2,0))</f>
        <v/>
      </c>
      <c r="F31" s="54" t="str">
        <f>IF($D31=0,"",VLOOKUP($C31,'Seznamy a konstanty'!$B$5:$F$42,3,0))</f>
        <v/>
      </c>
      <c r="G31" s="56" t="str">
        <f t="shared" si="0"/>
        <v/>
      </c>
      <c r="H31" s="55" t="str">
        <f t="shared" si="1"/>
        <v/>
      </c>
      <c r="I31" s="50"/>
      <c r="J31" s="51" t="str">
        <f>IF($D31=0,"",IF((VLOOKUP($C31,'Seznamy a konstanty'!$B$5:$F$42,1,0))="Vodík fosilní",I31,(VLOOKUP($C31,'Seznamy a konstanty'!$B$5:$F$42,4,0))))</f>
        <v/>
      </c>
      <c r="K31" s="52"/>
      <c r="L31" s="757"/>
      <c r="M31" s="52"/>
      <c r="N31" s="53">
        <f t="shared" si="2"/>
        <v>0</v>
      </c>
      <c r="O31" s="20"/>
      <c r="P31" s="20"/>
      <c r="Q31" s="20"/>
      <c r="R31" s="20"/>
      <c r="S31" s="20"/>
      <c r="T31" s="20"/>
      <c r="U31" s="20"/>
      <c r="V31" s="20"/>
      <c r="W31" s="20"/>
      <c r="X31" s="20"/>
      <c r="Y31" s="20"/>
      <c r="Z31" s="20"/>
      <c r="AA31" s="20"/>
      <c r="AB31" s="20"/>
    </row>
    <row r="32" spans="1:28" ht="15" customHeight="1" x14ac:dyDescent="0.25">
      <c r="A32" s="20"/>
      <c r="B32" s="747"/>
      <c r="C32" s="749"/>
      <c r="D32" s="748"/>
      <c r="E32" s="44" t="str">
        <f>IF($D32=0,"",VLOOKUP($C32,'Seznamy a konstanty'!$B$5:$F$42,2,0))</f>
        <v/>
      </c>
      <c r="F32" s="54" t="str">
        <f>IF($D32=0,"",VLOOKUP($C32,'Seznamy a konstanty'!$B$5:$F$42,3,0))</f>
        <v/>
      </c>
      <c r="G32" s="56" t="str">
        <f t="shared" si="0"/>
        <v/>
      </c>
      <c r="H32" s="55" t="str">
        <f t="shared" si="1"/>
        <v/>
      </c>
      <c r="I32" s="50"/>
      <c r="J32" s="51" t="str">
        <f>IF($D32=0,"",IF((VLOOKUP($C32,'Seznamy a konstanty'!$B$5:$F$42,1,0))="Vodík fosilní",I32,(VLOOKUP($C32,'Seznamy a konstanty'!$B$5:$F$42,4,0))))</f>
        <v/>
      </c>
      <c r="K32" s="52"/>
      <c r="L32" s="757"/>
      <c r="M32" s="52"/>
      <c r="N32" s="53">
        <f t="shared" si="2"/>
        <v>0</v>
      </c>
      <c r="O32" s="20"/>
      <c r="P32" s="20"/>
      <c r="Q32" s="20"/>
      <c r="R32" s="20"/>
      <c r="S32" s="20"/>
      <c r="T32" s="20"/>
      <c r="U32" s="20"/>
      <c r="V32" s="20"/>
      <c r="W32" s="20"/>
      <c r="X32" s="20"/>
      <c r="Y32" s="20"/>
      <c r="Z32" s="20"/>
      <c r="AA32" s="20"/>
      <c r="AB32" s="20"/>
    </row>
    <row r="33" spans="1:28" ht="15" customHeight="1" x14ac:dyDescent="0.25">
      <c r="A33" s="20"/>
      <c r="B33" s="747"/>
      <c r="C33" s="749"/>
      <c r="D33" s="748"/>
      <c r="E33" s="44" t="str">
        <f>IF($D33=0,"",VLOOKUP($C33,'Seznamy a konstanty'!$B$5:$F$42,2,0))</f>
        <v/>
      </c>
      <c r="F33" s="54" t="str">
        <f>IF($D33=0,"",VLOOKUP($C33,'Seznamy a konstanty'!$B$5:$F$42,3,0))</f>
        <v/>
      </c>
      <c r="G33" s="56" t="str">
        <f t="shared" si="0"/>
        <v/>
      </c>
      <c r="H33" s="55" t="str">
        <f t="shared" si="1"/>
        <v/>
      </c>
      <c r="I33" s="50"/>
      <c r="J33" s="51" t="str">
        <f>IF($D33=0,"",IF((VLOOKUP($C33,'Seznamy a konstanty'!$B$5:$F$42,1,0))="Vodík fosilní",I33,(VLOOKUP($C33,'Seznamy a konstanty'!$B$5:$F$42,4,0))))</f>
        <v/>
      </c>
      <c r="K33" s="52"/>
      <c r="L33" s="757"/>
      <c r="M33" s="52"/>
      <c r="N33" s="53">
        <f t="shared" si="2"/>
        <v>0</v>
      </c>
      <c r="O33" s="20"/>
      <c r="P33" s="20"/>
      <c r="Q33" s="20"/>
      <c r="R33" s="20"/>
      <c r="S33" s="20"/>
      <c r="T33" s="20"/>
      <c r="U33" s="20"/>
      <c r="V33" s="20"/>
      <c r="W33" s="20"/>
      <c r="X33" s="20"/>
      <c r="Y33" s="20"/>
      <c r="Z33" s="20"/>
      <c r="AA33" s="20"/>
      <c r="AB33" s="20"/>
    </row>
    <row r="34" spans="1:28" ht="15" customHeight="1" x14ac:dyDescent="0.25">
      <c r="A34" s="20"/>
      <c r="B34" s="747"/>
      <c r="C34" s="749"/>
      <c r="D34" s="748"/>
      <c r="E34" s="44" t="str">
        <f>IF($D34=0,"",VLOOKUP($C34,'Seznamy a konstanty'!$B$5:$F$42,2,0))</f>
        <v/>
      </c>
      <c r="F34" s="54" t="str">
        <f>IF($D34=0,"",VLOOKUP($C34,'Seznamy a konstanty'!$B$5:$F$42,3,0))</f>
        <v/>
      </c>
      <c r="G34" s="56" t="str">
        <f t="shared" si="0"/>
        <v/>
      </c>
      <c r="H34" s="55" t="str">
        <f t="shared" si="1"/>
        <v/>
      </c>
      <c r="I34" s="50"/>
      <c r="J34" s="51" t="str">
        <f>IF($D34=0,"",IF((VLOOKUP($C34,'Seznamy a konstanty'!$B$5:$F$42,1,0))="Vodík fosilní",I34,(VLOOKUP($C34,'Seznamy a konstanty'!$B$5:$F$42,4,0))))</f>
        <v/>
      </c>
      <c r="K34" s="52"/>
      <c r="L34" s="757"/>
      <c r="M34" s="52"/>
      <c r="N34" s="53">
        <f t="shared" si="2"/>
        <v>0</v>
      </c>
      <c r="O34" s="20"/>
      <c r="P34" s="20"/>
      <c r="Q34" s="20"/>
      <c r="R34" s="20"/>
      <c r="S34" s="20"/>
      <c r="T34" s="20"/>
      <c r="U34" s="20"/>
      <c r="V34" s="20"/>
      <c r="W34" s="20"/>
      <c r="X34" s="20"/>
      <c r="Y34" s="20"/>
      <c r="Z34" s="20"/>
      <c r="AA34" s="20"/>
      <c r="AB34" s="20"/>
    </row>
    <row r="35" spans="1:28" ht="15" customHeight="1" x14ac:dyDescent="0.25">
      <c r="A35" s="20"/>
      <c r="B35" s="747"/>
      <c r="C35" s="749"/>
      <c r="D35" s="748"/>
      <c r="E35" s="44" t="str">
        <f>IF($D35=0,"",VLOOKUP($C35,'Seznamy a konstanty'!$B$5:$F$42,2,0))</f>
        <v/>
      </c>
      <c r="F35" s="54" t="str">
        <f>IF($D35=0,"",VLOOKUP($C35,'Seznamy a konstanty'!$B$5:$F$42,3,0))</f>
        <v/>
      </c>
      <c r="G35" s="56" t="str">
        <f t="shared" si="0"/>
        <v/>
      </c>
      <c r="H35" s="55" t="str">
        <f t="shared" si="1"/>
        <v/>
      </c>
      <c r="I35" s="50"/>
      <c r="J35" s="51" t="str">
        <f>IF($D35=0,"",IF((VLOOKUP($C35,'Seznamy a konstanty'!$B$5:$F$42,1,0))="Vodík fosilní",I35,(VLOOKUP($C35,'Seznamy a konstanty'!$B$5:$F$42,4,0))))</f>
        <v/>
      </c>
      <c r="K35" s="52"/>
      <c r="L35" s="757"/>
      <c r="M35" s="52"/>
      <c r="N35" s="53">
        <f t="shared" si="2"/>
        <v>0</v>
      </c>
      <c r="O35" s="20"/>
      <c r="P35" s="20"/>
      <c r="Q35" s="20"/>
      <c r="R35" s="20"/>
      <c r="S35" s="20"/>
      <c r="T35" s="20"/>
      <c r="U35" s="20"/>
      <c r="V35" s="20"/>
      <c r="W35" s="20"/>
      <c r="X35" s="20"/>
      <c r="Y35" s="20"/>
      <c r="Z35" s="20"/>
      <c r="AA35" s="20"/>
      <c r="AB35" s="20"/>
    </row>
    <row r="36" spans="1:28" ht="15" customHeight="1" x14ac:dyDescent="0.25">
      <c r="A36" s="20"/>
      <c r="B36" s="747"/>
      <c r="C36" s="749"/>
      <c r="D36" s="748"/>
      <c r="E36" s="44" t="str">
        <f>IF($D36=0,"",VLOOKUP($C36,'Seznamy a konstanty'!$B$5:$F$42,2,0))</f>
        <v/>
      </c>
      <c r="F36" s="54" t="str">
        <f>IF($D36=0,"",VLOOKUP($C36,'Seznamy a konstanty'!$B$5:$F$42,3,0))</f>
        <v/>
      </c>
      <c r="G36" s="56" t="str">
        <f t="shared" si="0"/>
        <v/>
      </c>
      <c r="H36" s="55" t="str">
        <f t="shared" si="1"/>
        <v/>
      </c>
      <c r="I36" s="50"/>
      <c r="J36" s="51" t="str">
        <f>IF($D36=0,"",IF((VLOOKUP($C36,'Seznamy a konstanty'!$B$5:$F$42,1,0))="Vodík fosilní",I36,(VLOOKUP($C36,'Seznamy a konstanty'!$B$5:$F$42,4,0))))</f>
        <v/>
      </c>
      <c r="K36" s="52"/>
      <c r="L36" s="757"/>
      <c r="M36" s="52"/>
      <c r="N36" s="53">
        <f t="shared" si="2"/>
        <v>0</v>
      </c>
      <c r="O36" s="20"/>
      <c r="P36" s="20"/>
      <c r="Q36" s="20"/>
      <c r="R36" s="20"/>
      <c r="S36" s="20"/>
      <c r="T36" s="20"/>
      <c r="U36" s="20"/>
      <c r="V36" s="20"/>
      <c r="W36" s="20"/>
      <c r="X36" s="20"/>
      <c r="Y36" s="20"/>
      <c r="Z36" s="20"/>
      <c r="AA36" s="20"/>
      <c r="AB36" s="20"/>
    </row>
    <row r="37" spans="1:28" ht="15" customHeight="1" x14ac:dyDescent="0.25">
      <c r="A37" s="20"/>
      <c r="B37" s="747"/>
      <c r="C37" s="749"/>
      <c r="D37" s="748"/>
      <c r="E37" s="44" t="str">
        <f>IF($D37=0,"",VLOOKUP($C37,'Seznamy a konstanty'!$B$5:$F$42,2,0))</f>
        <v/>
      </c>
      <c r="F37" s="54" t="str">
        <f>IF($D37=0,"",VLOOKUP($C37,'Seznamy a konstanty'!$B$5:$F$42,3,0))</f>
        <v/>
      </c>
      <c r="G37" s="56" t="str">
        <f t="shared" si="0"/>
        <v/>
      </c>
      <c r="H37" s="55" t="str">
        <f t="shared" si="1"/>
        <v/>
      </c>
      <c r="I37" s="50"/>
      <c r="J37" s="51" t="str">
        <f>IF($D37=0,"",IF((VLOOKUP($C37,'Seznamy a konstanty'!$B$5:$F$42,1,0))="Vodík fosilní",I37,(VLOOKUP($C37,'Seznamy a konstanty'!$B$5:$F$42,4,0))))</f>
        <v/>
      </c>
      <c r="K37" s="52"/>
      <c r="L37" s="757"/>
      <c r="M37" s="52"/>
      <c r="N37" s="53">
        <f t="shared" si="2"/>
        <v>0</v>
      </c>
      <c r="O37" s="20"/>
      <c r="P37" s="20"/>
      <c r="Q37" s="20"/>
      <c r="R37" s="20"/>
      <c r="S37" s="20"/>
      <c r="T37" s="20"/>
      <c r="U37" s="20"/>
      <c r="V37" s="20"/>
      <c r="W37" s="20"/>
      <c r="X37" s="20"/>
      <c r="Y37" s="20"/>
      <c r="Z37" s="20"/>
      <c r="AA37" s="20"/>
      <c r="AB37" s="20"/>
    </row>
    <row r="38" spans="1:28" ht="15" customHeight="1" x14ac:dyDescent="0.25">
      <c r="A38" s="20"/>
      <c r="B38" s="747"/>
      <c r="C38" s="749"/>
      <c r="D38" s="748"/>
      <c r="E38" s="44" t="str">
        <f>IF($D38=0,"",VLOOKUP($C38,'Seznamy a konstanty'!$B$5:$F$42,2,0))</f>
        <v/>
      </c>
      <c r="F38" s="54" t="str">
        <f>IF($D38=0,"",VLOOKUP($C38,'Seznamy a konstanty'!$B$5:$F$42,3,0))</f>
        <v/>
      </c>
      <c r="G38" s="56" t="str">
        <f t="shared" si="0"/>
        <v/>
      </c>
      <c r="H38" s="55" t="str">
        <f t="shared" si="1"/>
        <v/>
      </c>
      <c r="I38" s="50"/>
      <c r="J38" s="51" t="str">
        <f>IF($D38=0,"",IF((VLOOKUP($C38,'Seznamy a konstanty'!$B$5:$F$42,1,0))="Vodík fosilní",I38,(VLOOKUP($C38,'Seznamy a konstanty'!$B$5:$F$42,4,0))))</f>
        <v/>
      </c>
      <c r="K38" s="52"/>
      <c r="L38" s="757"/>
      <c r="M38" s="52"/>
      <c r="N38" s="53">
        <f t="shared" si="2"/>
        <v>0</v>
      </c>
      <c r="O38" s="20"/>
      <c r="P38" s="20"/>
      <c r="Q38" s="20"/>
      <c r="R38" s="20"/>
      <c r="S38" s="20"/>
      <c r="T38" s="20"/>
      <c r="U38" s="20"/>
      <c r="V38" s="20"/>
      <c r="W38" s="20"/>
      <c r="X38" s="20"/>
      <c r="Y38" s="20"/>
      <c r="Z38" s="20"/>
      <c r="AA38" s="20"/>
      <c r="AB38" s="20"/>
    </row>
    <row r="39" spans="1:28" ht="15" customHeight="1" x14ac:dyDescent="0.25">
      <c r="A39" s="20"/>
      <c r="B39" s="747"/>
      <c r="C39" s="749"/>
      <c r="D39" s="748"/>
      <c r="E39" s="44" t="str">
        <f>IF($D39=0,"",VLOOKUP($C39,'Seznamy a konstanty'!$B$5:$F$42,2,0))</f>
        <v/>
      </c>
      <c r="F39" s="54" t="str">
        <f>IF($D39=0,"",VLOOKUP($C39,'Seznamy a konstanty'!$B$5:$F$42,3,0))</f>
        <v/>
      </c>
      <c r="G39" s="56" t="str">
        <f t="shared" si="0"/>
        <v/>
      </c>
      <c r="H39" s="55" t="str">
        <f t="shared" si="1"/>
        <v/>
      </c>
      <c r="I39" s="50"/>
      <c r="J39" s="51" t="str">
        <f>IF($D39=0,"",IF((VLOOKUP($C39,'Seznamy a konstanty'!$B$5:$F$42,1,0))="Vodík fosilní",I39,(VLOOKUP($C39,'Seznamy a konstanty'!$B$5:$F$42,4,0))))</f>
        <v/>
      </c>
      <c r="K39" s="52"/>
      <c r="L39" s="757"/>
      <c r="M39" s="52"/>
      <c r="N39" s="53">
        <f t="shared" si="2"/>
        <v>0</v>
      </c>
      <c r="O39" s="20"/>
      <c r="P39" s="20"/>
      <c r="Q39" s="20"/>
      <c r="R39" s="20"/>
      <c r="S39" s="20"/>
      <c r="T39" s="20"/>
      <c r="U39" s="20"/>
      <c r="V39" s="20"/>
      <c r="W39" s="20"/>
      <c r="X39" s="20"/>
      <c r="Y39" s="20"/>
      <c r="Z39" s="20"/>
      <c r="AA39" s="20"/>
      <c r="AB39" s="20"/>
    </row>
    <row r="40" spans="1:28" ht="15" customHeight="1" x14ac:dyDescent="0.25">
      <c r="A40" s="20"/>
      <c r="B40" s="747"/>
      <c r="C40" s="749"/>
      <c r="D40" s="748"/>
      <c r="E40" s="44" t="str">
        <f>IF($D40=0,"",VLOOKUP($C40,'Seznamy a konstanty'!$B$5:$F$42,2,0))</f>
        <v/>
      </c>
      <c r="F40" s="54" t="str">
        <f>IF($D40=0,"",VLOOKUP($C40,'Seznamy a konstanty'!$B$5:$F$42,3,0))</f>
        <v/>
      </c>
      <c r="G40" s="56" t="str">
        <f t="shared" si="0"/>
        <v/>
      </c>
      <c r="H40" s="55" t="str">
        <f t="shared" si="1"/>
        <v/>
      </c>
      <c r="I40" s="50"/>
      <c r="J40" s="51" t="str">
        <f>IF($D40=0,"",IF((VLOOKUP($C40,'Seznamy a konstanty'!$B$5:$F$42,1,0))="Vodík fosilní",I40,(VLOOKUP($C40,'Seznamy a konstanty'!$B$5:$F$42,4,0))))</f>
        <v/>
      </c>
      <c r="K40" s="52"/>
      <c r="L40" s="757"/>
      <c r="M40" s="52"/>
      <c r="N40" s="53">
        <f t="shared" si="2"/>
        <v>0</v>
      </c>
      <c r="O40" s="20"/>
      <c r="P40" s="20"/>
      <c r="Q40" s="20"/>
      <c r="R40" s="20"/>
      <c r="S40" s="20"/>
      <c r="T40" s="20"/>
      <c r="U40" s="20"/>
      <c r="V40" s="20"/>
      <c r="W40" s="20"/>
      <c r="X40" s="20"/>
      <c r="Y40" s="20"/>
      <c r="Z40" s="20"/>
      <c r="AA40" s="20"/>
      <c r="AB40" s="20"/>
    </row>
    <row r="41" spans="1:28" ht="15" customHeight="1" x14ac:dyDescent="0.25">
      <c r="A41" s="20"/>
      <c r="B41" s="747"/>
      <c r="C41" s="749"/>
      <c r="D41" s="748"/>
      <c r="E41" s="44" t="str">
        <f>IF($D41=0,"",VLOOKUP($C41,'Seznamy a konstanty'!$B$5:$F$42,2,0))</f>
        <v/>
      </c>
      <c r="F41" s="54" t="str">
        <f>IF($D41=0,"",VLOOKUP($C41,'Seznamy a konstanty'!$B$5:$F$42,3,0))</f>
        <v/>
      </c>
      <c r="G41" s="56" t="str">
        <f t="shared" si="0"/>
        <v/>
      </c>
      <c r="H41" s="55" t="str">
        <f t="shared" si="1"/>
        <v/>
      </c>
      <c r="I41" s="50"/>
      <c r="J41" s="51" t="str">
        <f>IF($D41=0,"",IF((VLOOKUP($C41,'Seznamy a konstanty'!$B$5:$F$42,1,0))="Vodík fosilní",I41,(VLOOKUP($C41,'Seznamy a konstanty'!$B$5:$F$42,4,0))))</f>
        <v/>
      </c>
      <c r="K41" s="52"/>
      <c r="L41" s="757"/>
      <c r="M41" s="52"/>
      <c r="N41" s="53">
        <f t="shared" si="2"/>
        <v>0</v>
      </c>
      <c r="O41" s="20"/>
      <c r="P41" s="20"/>
      <c r="Q41" s="20"/>
      <c r="R41" s="20"/>
      <c r="S41" s="20"/>
      <c r="T41" s="20"/>
      <c r="U41" s="20"/>
      <c r="V41" s="20"/>
      <c r="W41" s="20"/>
      <c r="X41" s="20"/>
      <c r="Y41" s="20"/>
      <c r="Z41" s="20"/>
      <c r="AA41" s="20"/>
      <c r="AB41" s="20"/>
    </row>
    <row r="42" spans="1:28" ht="15" customHeight="1" x14ac:dyDescent="0.25">
      <c r="A42" s="20"/>
      <c r="B42" s="747"/>
      <c r="C42" s="749"/>
      <c r="D42" s="748"/>
      <c r="E42" s="44" t="str">
        <f>IF($D42=0,"",VLOOKUP($C42,'Seznamy a konstanty'!$B$5:$F$42,2,0))</f>
        <v/>
      </c>
      <c r="F42" s="54" t="str">
        <f>IF($D42=0,"",VLOOKUP($C42,'Seznamy a konstanty'!$B$5:$F$42,3,0))</f>
        <v/>
      </c>
      <c r="G42" s="56" t="str">
        <f t="shared" si="0"/>
        <v/>
      </c>
      <c r="H42" s="55" t="str">
        <f t="shared" si="1"/>
        <v/>
      </c>
      <c r="I42" s="50"/>
      <c r="J42" s="51" t="str">
        <f>IF($D42=0,"",IF((VLOOKUP($C42,'Seznamy a konstanty'!$B$5:$F$42,1,0))="Vodík fosilní",I42,(VLOOKUP($C42,'Seznamy a konstanty'!$B$5:$F$42,4,0))))</f>
        <v/>
      </c>
      <c r="K42" s="52"/>
      <c r="L42" s="757"/>
      <c r="M42" s="52"/>
      <c r="N42" s="53">
        <f t="shared" si="2"/>
        <v>0</v>
      </c>
      <c r="O42" s="20"/>
      <c r="P42" s="20"/>
      <c r="Q42" s="20"/>
      <c r="R42" s="20"/>
      <c r="S42" s="20"/>
      <c r="T42" s="20"/>
      <c r="U42" s="20"/>
      <c r="V42" s="20"/>
      <c r="W42" s="20"/>
      <c r="X42" s="20"/>
      <c r="Y42" s="20"/>
      <c r="Z42" s="20"/>
      <c r="AA42" s="20"/>
      <c r="AB42" s="20"/>
    </row>
    <row r="43" spans="1:28" ht="15" customHeight="1" x14ac:dyDescent="0.25">
      <c r="A43" s="20"/>
      <c r="B43" s="747"/>
      <c r="C43" s="749"/>
      <c r="D43" s="748"/>
      <c r="E43" s="44" t="str">
        <f>IF($D43=0,"",VLOOKUP($C43,'Seznamy a konstanty'!$B$5:$F$42,2,0))</f>
        <v/>
      </c>
      <c r="F43" s="54" t="str">
        <f>IF($D43=0,"",VLOOKUP($C43,'Seznamy a konstanty'!$B$5:$F$42,3,0))</f>
        <v/>
      </c>
      <c r="G43" s="56" t="str">
        <f t="shared" si="0"/>
        <v/>
      </c>
      <c r="H43" s="55" t="str">
        <f t="shared" si="1"/>
        <v/>
      </c>
      <c r="I43" s="50"/>
      <c r="J43" s="51" t="str">
        <f>IF($D43=0,"",IF((VLOOKUP($C43,'Seznamy a konstanty'!$B$5:$F$42,1,0))="Vodík fosilní",I43,(VLOOKUP($C43,'Seznamy a konstanty'!$B$5:$F$42,4,0))))</f>
        <v/>
      </c>
      <c r="K43" s="52"/>
      <c r="L43" s="757"/>
      <c r="M43" s="52"/>
      <c r="N43" s="53">
        <f t="shared" si="2"/>
        <v>0</v>
      </c>
      <c r="O43" s="20"/>
      <c r="P43" s="20"/>
      <c r="Q43" s="20"/>
      <c r="R43" s="20"/>
      <c r="S43" s="20"/>
      <c r="T43" s="20"/>
      <c r="U43" s="20"/>
      <c r="V43" s="20"/>
      <c r="W43" s="20"/>
      <c r="X43" s="20"/>
      <c r="Y43" s="20"/>
      <c r="Z43" s="20"/>
      <c r="AA43" s="20"/>
      <c r="AB43" s="20"/>
    </row>
    <row r="44" spans="1:28" ht="15" customHeight="1" x14ac:dyDescent="0.25">
      <c r="A44" s="20"/>
      <c r="B44" s="747"/>
      <c r="C44" s="749"/>
      <c r="D44" s="748"/>
      <c r="E44" s="44" t="str">
        <f>IF($D44=0,"",VLOOKUP($C44,'Seznamy a konstanty'!$B$5:$F$42,2,0))</f>
        <v/>
      </c>
      <c r="F44" s="54" t="str">
        <f>IF($D44=0,"",VLOOKUP($C44,'Seznamy a konstanty'!$B$5:$F$42,3,0))</f>
        <v/>
      </c>
      <c r="G44" s="56" t="str">
        <f t="shared" si="0"/>
        <v/>
      </c>
      <c r="H44" s="55" t="str">
        <f t="shared" si="1"/>
        <v/>
      </c>
      <c r="I44" s="50"/>
      <c r="J44" s="51" t="str">
        <f>IF($D44=0,"",IF((VLOOKUP($C44,'Seznamy a konstanty'!$B$5:$F$42,1,0))="Vodík fosilní",I44,(VLOOKUP($C44,'Seznamy a konstanty'!$B$5:$F$42,4,0))))</f>
        <v/>
      </c>
      <c r="K44" s="52"/>
      <c r="L44" s="757"/>
      <c r="M44" s="52"/>
      <c r="N44" s="53">
        <f t="shared" si="2"/>
        <v>0</v>
      </c>
      <c r="O44" s="20"/>
      <c r="P44" s="20"/>
      <c r="Q44" s="20"/>
      <c r="R44" s="20"/>
      <c r="S44" s="20"/>
      <c r="T44" s="20"/>
      <c r="U44" s="20"/>
      <c r="V44" s="20"/>
      <c r="W44" s="20"/>
      <c r="X44" s="20"/>
      <c r="Y44" s="20"/>
      <c r="Z44" s="20"/>
      <c r="AA44" s="20"/>
      <c r="AB44" s="20"/>
    </row>
    <row r="45" spans="1:28" ht="15" customHeight="1" x14ac:dyDescent="0.25">
      <c r="A45" s="20"/>
      <c r="B45" s="747"/>
      <c r="C45" s="749"/>
      <c r="D45" s="748"/>
      <c r="E45" s="44" t="str">
        <f>IF($D45=0,"",VLOOKUP($C45,'Seznamy a konstanty'!$B$5:$F$42,2,0))</f>
        <v/>
      </c>
      <c r="F45" s="54" t="str">
        <f>IF($D45=0,"",VLOOKUP($C45,'Seznamy a konstanty'!$B$5:$F$42,3,0))</f>
        <v/>
      </c>
      <c r="G45" s="56" t="str">
        <f t="shared" si="0"/>
        <v/>
      </c>
      <c r="H45" s="55" t="str">
        <f t="shared" si="1"/>
        <v/>
      </c>
      <c r="I45" s="50"/>
      <c r="J45" s="51" t="str">
        <f>IF($D45=0,"",IF((VLOOKUP($C45,'Seznamy a konstanty'!$B$5:$F$42,1,0))="Vodík fosilní",I45,(VLOOKUP($C45,'Seznamy a konstanty'!$B$5:$F$42,4,0))))</f>
        <v/>
      </c>
      <c r="K45" s="52"/>
      <c r="L45" s="757"/>
      <c r="M45" s="52"/>
      <c r="N45" s="53">
        <f t="shared" si="2"/>
        <v>0</v>
      </c>
      <c r="O45" s="20"/>
      <c r="P45" s="20"/>
      <c r="Q45" s="20"/>
      <c r="R45" s="20"/>
      <c r="S45" s="20"/>
      <c r="T45" s="20"/>
      <c r="U45" s="20"/>
      <c r="V45" s="20"/>
      <c r="W45" s="20"/>
      <c r="X45" s="20"/>
      <c r="Y45" s="20"/>
      <c r="Z45" s="20"/>
      <c r="AA45" s="20"/>
      <c r="AB45" s="20"/>
    </row>
    <row r="46" spans="1:28" ht="15" customHeight="1" x14ac:dyDescent="0.25">
      <c r="A46" s="20"/>
      <c r="B46" s="747"/>
      <c r="C46" s="749"/>
      <c r="D46" s="748"/>
      <c r="E46" s="44" t="str">
        <f>IF($D46=0,"",VLOOKUP($C46,'Seznamy a konstanty'!$B$5:$F$42,2,0))</f>
        <v/>
      </c>
      <c r="F46" s="54" t="str">
        <f>IF($D46=0,"",VLOOKUP($C46,'Seznamy a konstanty'!$B$5:$F$42,3,0))</f>
        <v/>
      </c>
      <c r="G46" s="56" t="str">
        <f t="shared" si="0"/>
        <v/>
      </c>
      <c r="H46" s="55" t="str">
        <f t="shared" si="1"/>
        <v/>
      </c>
      <c r="I46" s="50"/>
      <c r="J46" s="51" t="str">
        <f>IF($D46=0,"",IF((VLOOKUP($C46,'Seznamy a konstanty'!$B$5:$F$42,1,0))="Vodík fosilní",I46,(VLOOKUP($C46,'Seznamy a konstanty'!$B$5:$F$42,4,0))))</f>
        <v/>
      </c>
      <c r="K46" s="52"/>
      <c r="L46" s="757"/>
      <c r="M46" s="52"/>
      <c r="N46" s="53">
        <f t="shared" si="2"/>
        <v>0</v>
      </c>
      <c r="O46" s="20"/>
      <c r="P46" s="20"/>
      <c r="Q46" s="20"/>
      <c r="R46" s="20"/>
      <c r="S46" s="20"/>
      <c r="T46" s="20"/>
      <c r="U46" s="20"/>
      <c r="V46" s="20"/>
      <c r="W46" s="20"/>
      <c r="X46" s="20"/>
      <c r="Y46" s="20"/>
      <c r="Z46" s="20"/>
      <c r="AA46" s="20"/>
      <c r="AB46" s="20"/>
    </row>
    <row r="47" spans="1:28" ht="15" customHeight="1" x14ac:dyDescent="0.25">
      <c r="A47" s="20"/>
      <c r="B47" s="747"/>
      <c r="C47" s="749"/>
      <c r="D47" s="748"/>
      <c r="E47" s="44" t="str">
        <f>IF($D47=0,"",VLOOKUP($C47,'Seznamy a konstanty'!$B$5:$F$42,2,0))</f>
        <v/>
      </c>
      <c r="F47" s="54" t="str">
        <f>IF($D47=0,"",VLOOKUP($C47,'Seznamy a konstanty'!$B$5:$F$42,3,0))</f>
        <v/>
      </c>
      <c r="G47" s="56" t="str">
        <f t="shared" si="0"/>
        <v/>
      </c>
      <c r="H47" s="55" t="str">
        <f t="shared" si="1"/>
        <v/>
      </c>
      <c r="I47" s="50"/>
      <c r="J47" s="51" t="str">
        <f>IF($D47=0,"",IF((VLOOKUP($C47,'Seznamy a konstanty'!$B$5:$F$42,1,0))="Vodík fosilní",I47,(VLOOKUP($C47,'Seznamy a konstanty'!$B$5:$F$42,4,0))))</f>
        <v/>
      </c>
      <c r="K47" s="52"/>
      <c r="L47" s="757"/>
      <c r="M47" s="52"/>
      <c r="N47" s="53">
        <f t="shared" si="2"/>
        <v>0</v>
      </c>
      <c r="O47" s="20"/>
      <c r="P47" s="20"/>
      <c r="Q47" s="20"/>
      <c r="R47" s="20"/>
      <c r="S47" s="20"/>
      <c r="T47" s="20"/>
      <c r="U47" s="20"/>
      <c r="V47" s="20"/>
      <c r="W47" s="20"/>
      <c r="X47" s="20"/>
      <c r="Y47" s="20"/>
      <c r="Z47" s="20"/>
      <c r="AA47" s="20"/>
      <c r="AB47" s="20"/>
    </row>
    <row r="48" spans="1:28" ht="15" customHeight="1" x14ac:dyDescent="0.25">
      <c r="A48" s="20"/>
      <c r="B48" s="747"/>
      <c r="C48" s="749"/>
      <c r="D48" s="748"/>
      <c r="E48" s="44" t="str">
        <f>IF($D48=0,"",VLOOKUP($C48,'Seznamy a konstanty'!$B$5:$F$42,2,0))</f>
        <v/>
      </c>
      <c r="F48" s="54" t="str">
        <f>IF($D48=0,"",VLOOKUP($C48,'Seznamy a konstanty'!$B$5:$F$42,3,0))</f>
        <v/>
      </c>
      <c r="G48" s="56" t="str">
        <f t="shared" si="0"/>
        <v/>
      </c>
      <c r="H48" s="55" t="str">
        <f t="shared" si="1"/>
        <v/>
      </c>
      <c r="I48" s="50"/>
      <c r="J48" s="51" t="str">
        <f>IF($D48=0,"",IF((VLOOKUP($C48,'Seznamy a konstanty'!$B$5:$F$42,1,0))="Vodík fosilní",I48,(VLOOKUP($C48,'Seznamy a konstanty'!$B$5:$F$42,4,0))))</f>
        <v/>
      </c>
      <c r="K48" s="52"/>
      <c r="L48" s="757"/>
      <c r="M48" s="52"/>
      <c r="N48" s="53">
        <f t="shared" si="2"/>
        <v>0</v>
      </c>
      <c r="O48" s="20"/>
      <c r="P48" s="20"/>
      <c r="Q48" s="20"/>
      <c r="R48" s="20"/>
      <c r="S48" s="20"/>
      <c r="T48" s="20"/>
      <c r="U48" s="20"/>
      <c r="V48" s="20"/>
      <c r="W48" s="20"/>
      <c r="X48" s="20"/>
      <c r="Y48" s="20"/>
      <c r="Z48" s="20"/>
      <c r="AA48" s="20"/>
      <c r="AB48" s="20"/>
    </row>
    <row r="49" spans="1:28" ht="15" customHeight="1" x14ac:dyDescent="0.25">
      <c r="A49" s="20"/>
      <c r="B49" s="747"/>
      <c r="C49" s="749"/>
      <c r="D49" s="748"/>
      <c r="E49" s="44" t="str">
        <f>IF($D49=0,"",VLOOKUP($C49,'Seznamy a konstanty'!$B$5:$F$42,2,0))</f>
        <v/>
      </c>
      <c r="F49" s="54" t="str">
        <f>IF($D49=0,"",VLOOKUP($C49,'Seznamy a konstanty'!$B$5:$F$42,3,0))</f>
        <v/>
      </c>
      <c r="G49" s="56" t="str">
        <f t="shared" si="0"/>
        <v/>
      </c>
      <c r="H49" s="55" t="str">
        <f t="shared" si="1"/>
        <v/>
      </c>
      <c r="I49" s="50"/>
      <c r="J49" s="51" t="str">
        <f>IF($D49=0,"",IF((VLOOKUP($C49,'Seznamy a konstanty'!$B$5:$F$42,1,0))="Vodík fosilní",I49,(VLOOKUP($C49,'Seznamy a konstanty'!$B$5:$F$42,4,0))))</f>
        <v/>
      </c>
      <c r="K49" s="52"/>
      <c r="L49" s="757"/>
      <c r="M49" s="52"/>
      <c r="N49" s="53">
        <f t="shared" si="2"/>
        <v>0</v>
      </c>
      <c r="O49" s="20"/>
      <c r="P49" s="20"/>
      <c r="Q49" s="20"/>
      <c r="R49" s="20"/>
      <c r="S49" s="20"/>
      <c r="T49" s="20"/>
      <c r="U49" s="20"/>
      <c r="V49" s="20"/>
      <c r="W49" s="20"/>
      <c r="X49" s="20"/>
      <c r="Y49" s="20"/>
      <c r="Z49" s="20"/>
      <c r="AA49" s="20"/>
      <c r="AB49" s="20"/>
    </row>
    <row r="50" spans="1:28" ht="15" customHeight="1" x14ac:dyDescent="0.25">
      <c r="A50" s="20"/>
      <c r="B50" s="750"/>
      <c r="C50" s="751"/>
      <c r="D50" s="752"/>
      <c r="E50" s="594" t="str">
        <f>IF($D50=0,"",VLOOKUP($C50,'Seznamy a konstanty'!$B$5:$F$42,2,0))</f>
        <v/>
      </c>
      <c r="F50" s="595" t="str">
        <f>IF($D50=0,"",VLOOKUP($C50,'Seznamy a konstanty'!$B$5:$F$42,3,0))</f>
        <v/>
      </c>
      <c r="G50" s="596" t="str">
        <f t="shared" si="0"/>
        <v/>
      </c>
      <c r="H50" s="597" t="str">
        <f t="shared" si="1"/>
        <v/>
      </c>
      <c r="I50" s="598"/>
      <c r="J50" s="599" t="str">
        <f>IF($D50=0,"",IF((VLOOKUP($C50,'Seznamy a konstanty'!$B$5:$F$42,1,0))="Vodík fosilní",I50,(VLOOKUP($C50,'Seznamy a konstanty'!$B$5:$F$42,4,0))))</f>
        <v/>
      </c>
      <c r="K50" s="601"/>
      <c r="L50" s="758"/>
      <c r="M50" s="601"/>
      <c r="N50" s="600">
        <f t="shared" si="2"/>
        <v>0</v>
      </c>
      <c r="O50" s="20"/>
      <c r="P50" s="20"/>
      <c r="Q50" s="20"/>
      <c r="R50" s="20"/>
      <c r="S50" s="20"/>
      <c r="T50" s="20"/>
      <c r="U50" s="20"/>
      <c r="V50" s="20"/>
      <c r="W50" s="20"/>
      <c r="X50" s="20"/>
      <c r="Y50" s="20"/>
      <c r="Z50" s="20"/>
      <c r="AA50" s="20"/>
      <c r="AB50" s="20"/>
    </row>
    <row r="51" spans="1:28" x14ac:dyDescent="0.25">
      <c r="A51" s="20"/>
      <c r="B51" s="747"/>
      <c r="C51" s="749"/>
      <c r="D51" s="748"/>
      <c r="E51" s="44" t="str">
        <f>IF($D51=0,"",VLOOKUP($C51,'Seznamy a konstanty'!$B$5:$F$42,2,0))</f>
        <v/>
      </c>
      <c r="F51" s="54" t="str">
        <f>IF($D51=0,"",VLOOKUP($C51,'Seznamy a konstanty'!$B$5:$F$42,3,0))</f>
        <v/>
      </c>
      <c r="G51" s="56" t="str">
        <f t="shared" ref="G51:G100" si="3">IF($D51=0,"",CONCATENATE("MJ/",E51))</f>
        <v/>
      </c>
      <c r="H51" s="55" t="str">
        <f t="shared" ref="H51:H100" si="4">IF($D51=0,"",D51*F51)</f>
        <v/>
      </c>
      <c r="I51" s="50"/>
      <c r="J51" s="51" t="str">
        <f>IF($D51=0,"",IF((VLOOKUP($C51,'Seznamy a konstanty'!$B$5:$F$42,1,0))="Vodík fosilní",I51,(VLOOKUP($C51,'Seznamy a konstanty'!$B$5:$F$42,4,0))))</f>
        <v/>
      </c>
      <c r="K51" s="601"/>
      <c r="L51" s="757"/>
      <c r="M51" s="601"/>
      <c r="N51" s="53">
        <f t="shared" ref="N51:N100" si="5">IF(AND(D51&gt;0,J51=0),"zadat emise",0)</f>
        <v>0</v>
      </c>
      <c r="O51" s="20"/>
      <c r="P51" s="20"/>
      <c r="Q51" s="20"/>
      <c r="R51" s="20"/>
      <c r="S51" s="20"/>
      <c r="T51" s="20"/>
      <c r="U51" s="20"/>
      <c r="V51" s="20"/>
      <c r="W51" s="20"/>
      <c r="X51" s="20"/>
      <c r="Y51" s="20"/>
      <c r="Z51" s="20"/>
      <c r="AA51" s="20"/>
      <c r="AB51" s="20"/>
    </row>
    <row r="52" spans="1:28" x14ac:dyDescent="0.25">
      <c r="A52" s="20"/>
      <c r="B52" s="747"/>
      <c r="C52" s="749"/>
      <c r="D52" s="748"/>
      <c r="E52" s="44" t="str">
        <f>IF($D52=0,"",VLOOKUP($C52,'Seznamy a konstanty'!$B$5:$F$42,2,0))</f>
        <v/>
      </c>
      <c r="F52" s="54" t="str">
        <f>IF($D52=0,"",VLOOKUP($C52,'Seznamy a konstanty'!$B$5:$F$42,3,0))</f>
        <v/>
      </c>
      <c r="G52" s="56" t="str">
        <f t="shared" si="3"/>
        <v/>
      </c>
      <c r="H52" s="55" t="str">
        <f t="shared" si="4"/>
        <v/>
      </c>
      <c r="I52" s="50"/>
      <c r="J52" s="51" t="str">
        <f>IF($D52=0,"",IF((VLOOKUP($C52,'Seznamy a konstanty'!$B$5:$F$42,1,0))="Vodík fosilní",I52,(VLOOKUP($C52,'Seznamy a konstanty'!$B$5:$F$42,4,0))))</f>
        <v/>
      </c>
      <c r="K52" s="601"/>
      <c r="L52" s="757"/>
      <c r="M52" s="601"/>
      <c r="N52" s="53">
        <f t="shared" si="5"/>
        <v>0</v>
      </c>
      <c r="O52" s="20"/>
      <c r="P52" s="20"/>
      <c r="Q52" s="20"/>
      <c r="R52" s="20"/>
      <c r="S52" s="20"/>
      <c r="T52" s="20"/>
      <c r="U52" s="20"/>
      <c r="V52" s="20"/>
      <c r="W52" s="20"/>
      <c r="X52" s="20"/>
      <c r="Y52" s="20"/>
      <c r="Z52" s="20"/>
      <c r="AA52" s="20"/>
      <c r="AB52" s="20"/>
    </row>
    <row r="53" spans="1:28" x14ac:dyDescent="0.25">
      <c r="A53" s="20"/>
      <c r="B53" s="747"/>
      <c r="C53" s="749"/>
      <c r="D53" s="748"/>
      <c r="E53" s="44" t="str">
        <f>IF($D53=0,"",VLOOKUP($C53,'Seznamy a konstanty'!$B$5:$F$42,2,0))</f>
        <v/>
      </c>
      <c r="F53" s="54" t="str">
        <f>IF($D53=0,"",VLOOKUP($C53,'Seznamy a konstanty'!$B$5:$F$42,3,0))</f>
        <v/>
      </c>
      <c r="G53" s="56" t="str">
        <f t="shared" si="3"/>
        <v/>
      </c>
      <c r="H53" s="55" t="str">
        <f t="shared" si="4"/>
        <v/>
      </c>
      <c r="I53" s="50"/>
      <c r="J53" s="51" t="str">
        <f>IF($D53=0,"",IF((VLOOKUP($C53,'Seznamy a konstanty'!$B$5:$F$42,1,0))="Vodík fosilní",I53,(VLOOKUP($C53,'Seznamy a konstanty'!$B$5:$F$42,4,0))))</f>
        <v/>
      </c>
      <c r="K53" s="601"/>
      <c r="L53" s="757"/>
      <c r="M53" s="601"/>
      <c r="N53" s="53">
        <f t="shared" si="5"/>
        <v>0</v>
      </c>
      <c r="O53" s="20"/>
      <c r="P53" s="20"/>
      <c r="Q53" s="20"/>
      <c r="R53" s="20"/>
      <c r="S53" s="20"/>
      <c r="T53" s="20"/>
      <c r="U53" s="20"/>
      <c r="V53" s="20"/>
      <c r="W53" s="20"/>
      <c r="X53" s="20"/>
      <c r="Y53" s="20"/>
      <c r="Z53" s="20"/>
      <c r="AA53" s="20"/>
      <c r="AB53" s="20"/>
    </row>
    <row r="54" spans="1:28" x14ac:dyDescent="0.25">
      <c r="A54" s="20"/>
      <c r="B54" s="747"/>
      <c r="C54" s="749"/>
      <c r="D54" s="748"/>
      <c r="E54" s="44" t="str">
        <f>IF($D54=0,"",VLOOKUP($C54,'Seznamy a konstanty'!$B$5:$F$42,2,0))</f>
        <v/>
      </c>
      <c r="F54" s="54" t="str">
        <f>IF($D54=0,"",VLOOKUP($C54,'Seznamy a konstanty'!$B$5:$F$42,3,0))</f>
        <v/>
      </c>
      <c r="G54" s="56" t="str">
        <f t="shared" si="3"/>
        <v/>
      </c>
      <c r="H54" s="55" t="str">
        <f t="shared" si="4"/>
        <v/>
      </c>
      <c r="I54" s="50"/>
      <c r="J54" s="51" t="str">
        <f>IF($D54=0,"",IF((VLOOKUP($C54,'Seznamy a konstanty'!$B$5:$F$42,1,0))="Vodík fosilní",I54,(VLOOKUP($C54,'Seznamy a konstanty'!$B$5:$F$42,4,0))))</f>
        <v/>
      </c>
      <c r="K54" s="601"/>
      <c r="L54" s="757"/>
      <c r="M54" s="601"/>
      <c r="N54" s="53">
        <f t="shared" si="5"/>
        <v>0</v>
      </c>
      <c r="O54" s="20"/>
      <c r="P54" s="20"/>
      <c r="Q54" s="20"/>
      <c r="R54" s="20"/>
      <c r="S54" s="20"/>
      <c r="T54" s="20"/>
      <c r="U54" s="20"/>
      <c r="V54" s="20"/>
      <c r="W54" s="20"/>
      <c r="X54" s="20"/>
      <c r="Y54" s="20"/>
      <c r="Z54" s="20"/>
      <c r="AA54" s="20"/>
      <c r="AB54" s="20"/>
    </row>
    <row r="55" spans="1:28" x14ac:dyDescent="0.25">
      <c r="A55" s="20"/>
      <c r="B55" s="747"/>
      <c r="C55" s="749"/>
      <c r="D55" s="748"/>
      <c r="E55" s="44" t="str">
        <f>IF($D55=0,"",VLOOKUP($C55,'Seznamy a konstanty'!$B$5:$F$42,2,0))</f>
        <v/>
      </c>
      <c r="F55" s="54" t="str">
        <f>IF($D55=0,"",VLOOKUP($C55,'Seznamy a konstanty'!$B$5:$F$42,3,0))</f>
        <v/>
      </c>
      <c r="G55" s="56" t="str">
        <f t="shared" si="3"/>
        <v/>
      </c>
      <c r="H55" s="55" t="str">
        <f t="shared" si="4"/>
        <v/>
      </c>
      <c r="I55" s="50"/>
      <c r="J55" s="51" t="str">
        <f>IF($D55=0,"",IF((VLOOKUP($C55,'Seznamy a konstanty'!$B$5:$F$42,1,0))="Vodík fosilní",I55,(VLOOKUP($C55,'Seznamy a konstanty'!$B$5:$F$42,4,0))))</f>
        <v/>
      </c>
      <c r="K55" s="601"/>
      <c r="L55" s="757"/>
      <c r="M55" s="601"/>
      <c r="N55" s="53">
        <f t="shared" si="5"/>
        <v>0</v>
      </c>
      <c r="O55" s="20"/>
      <c r="P55" s="20"/>
      <c r="Q55" s="20"/>
      <c r="R55" s="20"/>
      <c r="S55" s="20"/>
      <c r="T55" s="20"/>
      <c r="U55" s="20"/>
      <c r="V55" s="20"/>
      <c r="W55" s="20"/>
      <c r="X55" s="20"/>
      <c r="Y55" s="20"/>
      <c r="Z55" s="20"/>
      <c r="AA55" s="20"/>
      <c r="AB55" s="20"/>
    </row>
    <row r="56" spans="1:28" x14ac:dyDescent="0.25">
      <c r="A56" s="20"/>
      <c r="B56" s="747"/>
      <c r="C56" s="749"/>
      <c r="D56" s="748"/>
      <c r="E56" s="44" t="str">
        <f>IF($D56=0,"",VLOOKUP($C56,'Seznamy a konstanty'!$B$5:$F$42,2,0))</f>
        <v/>
      </c>
      <c r="F56" s="54" t="str">
        <f>IF($D56=0,"",VLOOKUP($C56,'Seznamy a konstanty'!$B$5:$F$42,3,0))</f>
        <v/>
      </c>
      <c r="G56" s="56" t="str">
        <f t="shared" si="3"/>
        <v/>
      </c>
      <c r="H56" s="55" t="str">
        <f t="shared" si="4"/>
        <v/>
      </c>
      <c r="I56" s="50"/>
      <c r="J56" s="51" t="str">
        <f>IF($D56=0,"",IF((VLOOKUP($C56,'Seznamy a konstanty'!$B$5:$F$42,1,0))="Vodík fosilní",I56,(VLOOKUP($C56,'Seznamy a konstanty'!$B$5:$F$42,4,0))))</f>
        <v/>
      </c>
      <c r="K56" s="601"/>
      <c r="L56" s="757"/>
      <c r="M56" s="601"/>
      <c r="N56" s="53">
        <f t="shared" si="5"/>
        <v>0</v>
      </c>
      <c r="O56" s="20"/>
      <c r="P56" s="20"/>
      <c r="Q56" s="20"/>
      <c r="R56" s="20"/>
      <c r="S56" s="20"/>
      <c r="T56" s="20"/>
      <c r="U56" s="20"/>
      <c r="V56" s="20"/>
      <c r="W56" s="20"/>
      <c r="X56" s="20"/>
      <c r="Y56" s="20"/>
      <c r="Z56" s="20"/>
      <c r="AA56" s="20"/>
      <c r="AB56" s="20"/>
    </row>
    <row r="57" spans="1:28" x14ac:dyDescent="0.25">
      <c r="A57" s="20"/>
      <c r="B57" s="747"/>
      <c r="C57" s="749"/>
      <c r="D57" s="748"/>
      <c r="E57" s="44" t="str">
        <f>IF($D57=0,"",VLOOKUP($C57,'Seznamy a konstanty'!$B$5:$F$42,2,0))</f>
        <v/>
      </c>
      <c r="F57" s="54" t="str">
        <f>IF($D57=0,"",VLOOKUP($C57,'Seznamy a konstanty'!$B$5:$F$42,3,0))</f>
        <v/>
      </c>
      <c r="G57" s="56" t="str">
        <f t="shared" si="3"/>
        <v/>
      </c>
      <c r="H57" s="55" t="str">
        <f t="shared" si="4"/>
        <v/>
      </c>
      <c r="I57" s="50"/>
      <c r="J57" s="51" t="str">
        <f>IF($D57=0,"",IF((VLOOKUP($C57,'Seznamy a konstanty'!$B$5:$F$42,1,0))="Vodík fosilní",I57,(VLOOKUP($C57,'Seznamy a konstanty'!$B$5:$F$42,4,0))))</f>
        <v/>
      </c>
      <c r="K57" s="601"/>
      <c r="L57" s="757"/>
      <c r="M57" s="601"/>
      <c r="N57" s="53">
        <f t="shared" si="5"/>
        <v>0</v>
      </c>
      <c r="O57" s="20"/>
      <c r="P57" s="20"/>
      <c r="Q57" s="20"/>
      <c r="R57" s="20"/>
      <c r="S57" s="20"/>
      <c r="T57" s="20"/>
      <c r="U57" s="20"/>
      <c r="V57" s="20"/>
      <c r="W57" s="20"/>
      <c r="X57" s="20"/>
      <c r="Y57" s="20"/>
      <c r="Z57" s="20"/>
      <c r="AA57" s="20"/>
      <c r="AB57" s="20"/>
    </row>
    <row r="58" spans="1:28" x14ac:dyDescent="0.25">
      <c r="A58" s="20"/>
      <c r="B58" s="747"/>
      <c r="C58" s="749"/>
      <c r="D58" s="748"/>
      <c r="E58" s="44" t="str">
        <f>IF($D58=0,"",VLOOKUP($C58,'Seznamy a konstanty'!$B$5:$F$42,2,0))</f>
        <v/>
      </c>
      <c r="F58" s="54" t="str">
        <f>IF($D58=0,"",VLOOKUP($C58,'Seznamy a konstanty'!$B$5:$F$42,3,0))</f>
        <v/>
      </c>
      <c r="G58" s="56" t="str">
        <f t="shared" si="3"/>
        <v/>
      </c>
      <c r="H58" s="55" t="str">
        <f t="shared" si="4"/>
        <v/>
      </c>
      <c r="I58" s="50"/>
      <c r="J58" s="51" t="str">
        <f>IF($D58=0,"",IF((VLOOKUP($C58,'Seznamy a konstanty'!$B$5:$F$42,1,0))="Vodík fosilní",I58,(VLOOKUP($C58,'Seznamy a konstanty'!$B$5:$F$42,4,0))))</f>
        <v/>
      </c>
      <c r="K58" s="601"/>
      <c r="L58" s="757"/>
      <c r="M58" s="601"/>
      <c r="N58" s="53">
        <f t="shared" si="5"/>
        <v>0</v>
      </c>
      <c r="O58" s="20"/>
      <c r="P58" s="20"/>
      <c r="Q58" s="20"/>
      <c r="R58" s="20"/>
      <c r="S58" s="20"/>
      <c r="T58" s="20"/>
      <c r="U58" s="20"/>
      <c r="V58" s="20"/>
      <c r="W58" s="20"/>
      <c r="X58" s="20"/>
      <c r="Y58" s="20"/>
      <c r="Z58" s="20"/>
      <c r="AA58" s="20"/>
      <c r="AB58" s="20"/>
    </row>
    <row r="59" spans="1:28" x14ac:dyDescent="0.25">
      <c r="A59" s="20"/>
      <c r="B59" s="747"/>
      <c r="C59" s="749"/>
      <c r="D59" s="748"/>
      <c r="E59" s="44" t="str">
        <f>IF($D59=0,"",VLOOKUP($C59,'Seznamy a konstanty'!$B$5:$F$42,2,0))</f>
        <v/>
      </c>
      <c r="F59" s="54" t="str">
        <f>IF($D59=0,"",VLOOKUP($C59,'Seznamy a konstanty'!$B$5:$F$42,3,0))</f>
        <v/>
      </c>
      <c r="G59" s="56" t="str">
        <f t="shared" si="3"/>
        <v/>
      </c>
      <c r="H59" s="55" t="str">
        <f t="shared" si="4"/>
        <v/>
      </c>
      <c r="I59" s="50"/>
      <c r="J59" s="51" t="str">
        <f>IF($D59=0,"",IF((VLOOKUP($C59,'Seznamy a konstanty'!$B$5:$F$42,1,0))="Vodík fosilní",I59,(VLOOKUP($C59,'Seznamy a konstanty'!$B$5:$F$42,4,0))))</f>
        <v/>
      </c>
      <c r="K59" s="601"/>
      <c r="L59" s="757"/>
      <c r="M59" s="601"/>
      <c r="N59" s="53">
        <f t="shared" si="5"/>
        <v>0</v>
      </c>
      <c r="O59" s="20"/>
      <c r="P59" s="20"/>
      <c r="Q59" s="20"/>
      <c r="R59" s="20"/>
      <c r="S59" s="20"/>
      <c r="T59" s="20"/>
      <c r="U59" s="20"/>
      <c r="V59" s="20"/>
      <c r="W59" s="20"/>
      <c r="X59" s="20"/>
      <c r="Y59" s="20"/>
      <c r="Z59" s="20"/>
      <c r="AA59" s="20"/>
      <c r="AB59" s="20"/>
    </row>
    <row r="60" spans="1:28" x14ac:dyDescent="0.25">
      <c r="A60" s="20"/>
      <c r="B60" s="747"/>
      <c r="C60" s="749"/>
      <c r="D60" s="748"/>
      <c r="E60" s="44" t="str">
        <f>IF($D60=0,"",VLOOKUP($C60,'Seznamy a konstanty'!$B$5:$F$42,2,0))</f>
        <v/>
      </c>
      <c r="F60" s="54" t="str">
        <f>IF($D60=0,"",VLOOKUP($C60,'Seznamy a konstanty'!$B$5:$F$42,3,0))</f>
        <v/>
      </c>
      <c r="G60" s="56" t="str">
        <f t="shared" si="3"/>
        <v/>
      </c>
      <c r="H60" s="55" t="str">
        <f t="shared" si="4"/>
        <v/>
      </c>
      <c r="I60" s="50"/>
      <c r="J60" s="51" t="str">
        <f>IF($D60=0,"",IF((VLOOKUP($C60,'Seznamy a konstanty'!$B$5:$F$42,1,0))="Vodík fosilní",I60,(VLOOKUP($C60,'Seznamy a konstanty'!$B$5:$F$42,4,0))))</f>
        <v/>
      </c>
      <c r="K60" s="601"/>
      <c r="L60" s="757"/>
      <c r="M60" s="601"/>
      <c r="N60" s="53">
        <f t="shared" si="5"/>
        <v>0</v>
      </c>
      <c r="O60" s="20"/>
      <c r="P60" s="20"/>
      <c r="Q60" s="20"/>
      <c r="R60" s="20"/>
      <c r="S60" s="20"/>
      <c r="T60" s="20"/>
      <c r="U60" s="20"/>
      <c r="V60" s="20"/>
      <c r="W60" s="20"/>
      <c r="X60" s="20"/>
      <c r="Y60" s="20"/>
      <c r="Z60" s="20"/>
      <c r="AA60" s="20"/>
      <c r="AB60" s="20"/>
    </row>
    <row r="61" spans="1:28" x14ac:dyDescent="0.25">
      <c r="A61" s="20"/>
      <c r="B61" s="747"/>
      <c r="C61" s="749"/>
      <c r="D61" s="748"/>
      <c r="E61" s="44" t="str">
        <f>IF($D61=0,"",VLOOKUP($C61,'Seznamy a konstanty'!$B$5:$F$42,2,0))</f>
        <v/>
      </c>
      <c r="F61" s="54" t="str">
        <f>IF($D61=0,"",VLOOKUP($C61,'Seznamy a konstanty'!$B$5:$F$42,3,0))</f>
        <v/>
      </c>
      <c r="G61" s="56" t="str">
        <f t="shared" si="3"/>
        <v/>
      </c>
      <c r="H61" s="55" t="str">
        <f t="shared" si="4"/>
        <v/>
      </c>
      <c r="I61" s="50"/>
      <c r="J61" s="51" t="str">
        <f>IF($D61=0,"",IF((VLOOKUP($C61,'Seznamy a konstanty'!$B$5:$F$42,1,0))="Vodík fosilní",I61,(VLOOKUP($C61,'Seznamy a konstanty'!$B$5:$F$42,4,0))))</f>
        <v/>
      </c>
      <c r="K61" s="601"/>
      <c r="L61" s="757"/>
      <c r="M61" s="601"/>
      <c r="N61" s="53">
        <f t="shared" si="5"/>
        <v>0</v>
      </c>
      <c r="O61" s="20"/>
      <c r="P61" s="20"/>
      <c r="Q61" s="20"/>
      <c r="R61" s="20"/>
      <c r="S61" s="20"/>
      <c r="T61" s="20"/>
      <c r="U61" s="20"/>
      <c r="V61" s="20"/>
      <c r="W61" s="20"/>
      <c r="X61" s="20"/>
      <c r="Y61" s="20"/>
      <c r="Z61" s="20"/>
      <c r="AA61" s="20"/>
      <c r="AB61" s="20"/>
    </row>
    <row r="62" spans="1:28" x14ac:dyDescent="0.25">
      <c r="A62" s="20"/>
      <c r="B62" s="747"/>
      <c r="C62" s="749"/>
      <c r="D62" s="748"/>
      <c r="E62" s="44" t="str">
        <f>IF($D62=0,"",VLOOKUP($C62,'Seznamy a konstanty'!$B$5:$F$42,2,0))</f>
        <v/>
      </c>
      <c r="F62" s="54" t="str">
        <f>IF($D62=0,"",VLOOKUP($C62,'Seznamy a konstanty'!$B$5:$F$42,3,0))</f>
        <v/>
      </c>
      <c r="G62" s="56" t="str">
        <f t="shared" si="3"/>
        <v/>
      </c>
      <c r="H62" s="55" t="str">
        <f t="shared" si="4"/>
        <v/>
      </c>
      <c r="I62" s="50"/>
      <c r="J62" s="51" t="str">
        <f>IF($D62=0,"",IF((VLOOKUP($C62,'Seznamy a konstanty'!$B$5:$F$42,1,0))="Vodík fosilní",I62,(VLOOKUP($C62,'Seznamy a konstanty'!$B$5:$F$42,4,0))))</f>
        <v/>
      </c>
      <c r="K62" s="601"/>
      <c r="L62" s="757"/>
      <c r="M62" s="601"/>
      <c r="N62" s="53">
        <f t="shared" si="5"/>
        <v>0</v>
      </c>
      <c r="O62" s="20"/>
      <c r="P62" s="20"/>
      <c r="Q62" s="20"/>
      <c r="R62" s="20"/>
      <c r="S62" s="20"/>
      <c r="T62" s="20"/>
      <c r="U62" s="20"/>
      <c r="V62" s="20"/>
      <c r="W62" s="20"/>
      <c r="X62" s="20"/>
      <c r="Y62" s="20"/>
      <c r="Z62" s="20"/>
      <c r="AA62" s="20"/>
      <c r="AB62" s="20"/>
    </row>
    <row r="63" spans="1:28" x14ac:dyDescent="0.25">
      <c r="A63" s="20"/>
      <c r="B63" s="747"/>
      <c r="C63" s="749"/>
      <c r="D63" s="748"/>
      <c r="E63" s="44" t="str">
        <f>IF($D63=0,"",VLOOKUP($C63,'Seznamy a konstanty'!$B$5:$F$42,2,0))</f>
        <v/>
      </c>
      <c r="F63" s="54" t="str">
        <f>IF($D63=0,"",VLOOKUP($C63,'Seznamy a konstanty'!$B$5:$F$42,3,0))</f>
        <v/>
      </c>
      <c r="G63" s="56" t="str">
        <f t="shared" si="3"/>
        <v/>
      </c>
      <c r="H63" s="55" t="str">
        <f t="shared" si="4"/>
        <v/>
      </c>
      <c r="I63" s="50"/>
      <c r="J63" s="51" t="str">
        <f>IF($D63=0,"",IF((VLOOKUP($C63,'Seznamy a konstanty'!$B$5:$F$42,1,0))="Vodík fosilní",I63,(VLOOKUP($C63,'Seznamy a konstanty'!$B$5:$F$42,4,0))))</f>
        <v/>
      </c>
      <c r="K63" s="601"/>
      <c r="L63" s="757"/>
      <c r="M63" s="601"/>
      <c r="N63" s="53">
        <f t="shared" si="5"/>
        <v>0</v>
      </c>
      <c r="O63" s="20"/>
      <c r="P63" s="20"/>
      <c r="Q63" s="20"/>
      <c r="R63" s="20"/>
      <c r="S63" s="20"/>
      <c r="T63" s="20"/>
      <c r="U63" s="20"/>
      <c r="V63" s="20"/>
      <c r="W63" s="20"/>
      <c r="X63" s="20"/>
      <c r="Y63" s="20"/>
      <c r="Z63" s="20"/>
      <c r="AA63" s="20"/>
      <c r="AB63" s="20"/>
    </row>
    <row r="64" spans="1:28" x14ac:dyDescent="0.25">
      <c r="A64" s="20"/>
      <c r="B64" s="747"/>
      <c r="C64" s="749"/>
      <c r="D64" s="748"/>
      <c r="E64" s="44" t="str">
        <f>IF($D64=0,"",VLOOKUP($C64,'Seznamy a konstanty'!$B$5:$F$42,2,0))</f>
        <v/>
      </c>
      <c r="F64" s="54" t="str">
        <f>IF($D64=0,"",VLOOKUP($C64,'Seznamy a konstanty'!$B$5:$F$42,3,0))</f>
        <v/>
      </c>
      <c r="G64" s="56" t="str">
        <f t="shared" si="3"/>
        <v/>
      </c>
      <c r="H64" s="55" t="str">
        <f t="shared" si="4"/>
        <v/>
      </c>
      <c r="I64" s="50"/>
      <c r="J64" s="51" t="str">
        <f>IF($D64=0,"",IF((VLOOKUP($C64,'Seznamy a konstanty'!$B$5:$F$42,1,0))="Vodík fosilní",I64,(VLOOKUP($C64,'Seznamy a konstanty'!$B$5:$F$42,4,0))))</f>
        <v/>
      </c>
      <c r="K64" s="601"/>
      <c r="L64" s="757"/>
      <c r="M64" s="601"/>
      <c r="N64" s="53">
        <f t="shared" si="5"/>
        <v>0</v>
      </c>
      <c r="O64" s="20"/>
      <c r="P64" s="20"/>
      <c r="Q64" s="20"/>
      <c r="R64" s="20"/>
      <c r="S64" s="20"/>
      <c r="T64" s="20"/>
      <c r="U64" s="20"/>
      <c r="V64" s="20"/>
      <c r="W64" s="20"/>
      <c r="X64" s="20"/>
      <c r="Y64" s="20"/>
      <c r="Z64" s="20"/>
      <c r="AA64" s="20"/>
      <c r="AB64" s="20"/>
    </row>
    <row r="65" spans="1:28" x14ac:dyDescent="0.25">
      <c r="A65" s="20"/>
      <c r="B65" s="747"/>
      <c r="C65" s="749"/>
      <c r="D65" s="748"/>
      <c r="E65" s="44" t="str">
        <f>IF($D65=0,"",VLOOKUP($C65,'Seznamy a konstanty'!$B$5:$F$42,2,0))</f>
        <v/>
      </c>
      <c r="F65" s="54" t="str">
        <f>IF($D65=0,"",VLOOKUP($C65,'Seznamy a konstanty'!$B$5:$F$42,3,0))</f>
        <v/>
      </c>
      <c r="G65" s="56" t="str">
        <f t="shared" si="3"/>
        <v/>
      </c>
      <c r="H65" s="55" t="str">
        <f t="shared" si="4"/>
        <v/>
      </c>
      <c r="I65" s="50"/>
      <c r="J65" s="51" t="str">
        <f>IF($D65=0,"",IF((VLOOKUP($C65,'Seznamy a konstanty'!$B$5:$F$42,1,0))="Vodík fosilní",I65,(VLOOKUP($C65,'Seznamy a konstanty'!$B$5:$F$42,4,0))))</f>
        <v/>
      </c>
      <c r="K65" s="601"/>
      <c r="L65" s="757"/>
      <c r="M65" s="601"/>
      <c r="N65" s="53">
        <f t="shared" si="5"/>
        <v>0</v>
      </c>
      <c r="O65" s="20"/>
      <c r="P65" s="20"/>
      <c r="Q65" s="20"/>
      <c r="R65" s="20"/>
      <c r="S65" s="20"/>
      <c r="T65" s="20"/>
      <c r="U65" s="20"/>
      <c r="V65" s="20"/>
      <c r="W65" s="20"/>
      <c r="X65" s="20"/>
      <c r="Y65" s="20"/>
      <c r="Z65" s="20"/>
      <c r="AA65" s="20"/>
      <c r="AB65" s="20"/>
    </row>
    <row r="66" spans="1:28" x14ac:dyDescent="0.25">
      <c r="A66" s="20"/>
      <c r="B66" s="747"/>
      <c r="C66" s="749"/>
      <c r="D66" s="748"/>
      <c r="E66" s="44" t="str">
        <f>IF($D66=0,"",VLOOKUP($C66,'Seznamy a konstanty'!$B$5:$F$42,2,0))</f>
        <v/>
      </c>
      <c r="F66" s="54" t="str">
        <f>IF($D66=0,"",VLOOKUP($C66,'Seznamy a konstanty'!$B$5:$F$42,3,0))</f>
        <v/>
      </c>
      <c r="G66" s="56" t="str">
        <f t="shared" si="3"/>
        <v/>
      </c>
      <c r="H66" s="55" t="str">
        <f t="shared" si="4"/>
        <v/>
      </c>
      <c r="I66" s="50"/>
      <c r="J66" s="51" t="str">
        <f>IF($D66=0,"",IF((VLOOKUP($C66,'Seznamy a konstanty'!$B$5:$F$42,1,0))="Vodík fosilní",I66,(VLOOKUP($C66,'Seznamy a konstanty'!$B$5:$F$42,4,0))))</f>
        <v/>
      </c>
      <c r="K66" s="601"/>
      <c r="L66" s="757"/>
      <c r="M66" s="601"/>
      <c r="N66" s="53">
        <f t="shared" si="5"/>
        <v>0</v>
      </c>
      <c r="O66" s="20"/>
      <c r="P66" s="20"/>
      <c r="Q66" s="20"/>
      <c r="R66" s="20"/>
      <c r="S66" s="20"/>
      <c r="T66" s="20"/>
      <c r="U66" s="20"/>
      <c r="V66" s="20"/>
      <c r="W66" s="20"/>
      <c r="X66" s="20"/>
      <c r="Y66" s="20"/>
      <c r="Z66" s="20"/>
      <c r="AA66" s="20"/>
      <c r="AB66" s="20"/>
    </row>
    <row r="67" spans="1:28" x14ac:dyDescent="0.25">
      <c r="A67" s="20"/>
      <c r="B67" s="747"/>
      <c r="C67" s="749"/>
      <c r="D67" s="748"/>
      <c r="E67" s="44" t="str">
        <f>IF($D67=0,"",VLOOKUP($C67,'Seznamy a konstanty'!$B$5:$F$42,2,0))</f>
        <v/>
      </c>
      <c r="F67" s="54" t="str">
        <f>IF($D67=0,"",VLOOKUP($C67,'Seznamy a konstanty'!$B$5:$F$42,3,0))</f>
        <v/>
      </c>
      <c r="G67" s="56" t="str">
        <f t="shared" si="3"/>
        <v/>
      </c>
      <c r="H67" s="55" t="str">
        <f t="shared" si="4"/>
        <v/>
      </c>
      <c r="I67" s="50"/>
      <c r="J67" s="51" t="str">
        <f>IF($D67=0,"",IF((VLOOKUP($C67,'Seznamy a konstanty'!$B$5:$F$42,1,0))="Vodík fosilní",I67,(VLOOKUP($C67,'Seznamy a konstanty'!$B$5:$F$42,4,0))))</f>
        <v/>
      </c>
      <c r="K67" s="601"/>
      <c r="L67" s="757"/>
      <c r="M67" s="601"/>
      <c r="N67" s="53">
        <f t="shared" si="5"/>
        <v>0</v>
      </c>
      <c r="O67" s="20"/>
      <c r="P67" s="20"/>
      <c r="Q67" s="20"/>
      <c r="R67" s="20"/>
      <c r="S67" s="20"/>
      <c r="T67" s="20"/>
      <c r="U67" s="20"/>
      <c r="V67" s="20"/>
      <c r="W67" s="20"/>
      <c r="X67" s="20"/>
      <c r="Y67" s="20"/>
      <c r="Z67" s="20"/>
      <c r="AA67" s="20"/>
      <c r="AB67" s="20"/>
    </row>
    <row r="68" spans="1:28" x14ac:dyDescent="0.25">
      <c r="A68" s="20"/>
      <c r="B68" s="747"/>
      <c r="C68" s="749"/>
      <c r="D68" s="748"/>
      <c r="E68" s="44" t="str">
        <f>IF($D68=0,"",VLOOKUP($C68,'Seznamy a konstanty'!$B$5:$F$42,2,0))</f>
        <v/>
      </c>
      <c r="F68" s="54" t="str">
        <f>IF($D68=0,"",VLOOKUP($C68,'Seznamy a konstanty'!$B$5:$F$42,3,0))</f>
        <v/>
      </c>
      <c r="G68" s="56" t="str">
        <f t="shared" si="3"/>
        <v/>
      </c>
      <c r="H68" s="55" t="str">
        <f t="shared" si="4"/>
        <v/>
      </c>
      <c r="I68" s="50"/>
      <c r="J68" s="51" t="str">
        <f>IF($D68=0,"",IF((VLOOKUP($C68,'Seznamy a konstanty'!$B$5:$F$42,1,0))="Vodík fosilní",I68,(VLOOKUP($C68,'Seznamy a konstanty'!$B$5:$F$42,4,0))))</f>
        <v/>
      </c>
      <c r="K68" s="601"/>
      <c r="L68" s="757"/>
      <c r="M68" s="601"/>
      <c r="N68" s="53">
        <f t="shared" si="5"/>
        <v>0</v>
      </c>
      <c r="O68" s="20"/>
      <c r="P68" s="20"/>
      <c r="Q68" s="20"/>
      <c r="R68" s="20"/>
      <c r="S68" s="20"/>
      <c r="T68" s="20"/>
      <c r="U68" s="20"/>
      <c r="V68" s="20"/>
      <c r="W68" s="20"/>
      <c r="X68" s="20"/>
      <c r="Y68" s="20"/>
      <c r="Z68" s="20"/>
      <c r="AA68" s="20"/>
      <c r="AB68" s="20"/>
    </row>
    <row r="69" spans="1:28" x14ac:dyDescent="0.25">
      <c r="A69" s="20"/>
      <c r="B69" s="747"/>
      <c r="C69" s="749"/>
      <c r="D69" s="748"/>
      <c r="E69" s="44" t="str">
        <f>IF($D69=0,"",VLOOKUP($C69,'Seznamy a konstanty'!$B$5:$F$42,2,0))</f>
        <v/>
      </c>
      <c r="F69" s="54" t="str">
        <f>IF($D69=0,"",VLOOKUP($C69,'Seznamy a konstanty'!$B$5:$F$42,3,0))</f>
        <v/>
      </c>
      <c r="G69" s="56" t="str">
        <f t="shared" si="3"/>
        <v/>
      </c>
      <c r="H69" s="55" t="str">
        <f t="shared" si="4"/>
        <v/>
      </c>
      <c r="I69" s="50"/>
      <c r="J69" s="51" t="str">
        <f>IF($D69=0,"",IF((VLOOKUP($C69,'Seznamy a konstanty'!$B$5:$F$42,1,0))="Vodík fosilní",I69,(VLOOKUP($C69,'Seznamy a konstanty'!$B$5:$F$42,4,0))))</f>
        <v/>
      </c>
      <c r="K69" s="601"/>
      <c r="L69" s="757"/>
      <c r="M69" s="601"/>
      <c r="N69" s="53">
        <f t="shared" si="5"/>
        <v>0</v>
      </c>
      <c r="O69" s="20"/>
      <c r="P69" s="20"/>
      <c r="Q69" s="20"/>
      <c r="R69" s="20"/>
      <c r="S69" s="20"/>
      <c r="T69" s="20"/>
      <c r="U69" s="20"/>
      <c r="V69" s="20"/>
      <c r="W69" s="20"/>
      <c r="X69" s="20"/>
      <c r="Y69" s="20"/>
      <c r="Z69" s="20"/>
      <c r="AA69" s="20"/>
      <c r="AB69" s="20"/>
    </row>
    <row r="70" spans="1:28" x14ac:dyDescent="0.25">
      <c r="A70" s="20"/>
      <c r="B70" s="747"/>
      <c r="C70" s="749"/>
      <c r="D70" s="748"/>
      <c r="E70" s="44" t="str">
        <f>IF($D70=0,"",VLOOKUP($C70,'Seznamy a konstanty'!$B$5:$F$42,2,0))</f>
        <v/>
      </c>
      <c r="F70" s="54" t="str">
        <f>IF($D70=0,"",VLOOKUP($C70,'Seznamy a konstanty'!$B$5:$F$42,3,0))</f>
        <v/>
      </c>
      <c r="G70" s="56" t="str">
        <f t="shared" si="3"/>
        <v/>
      </c>
      <c r="H70" s="55" t="str">
        <f t="shared" si="4"/>
        <v/>
      </c>
      <c r="I70" s="50"/>
      <c r="J70" s="51" t="str">
        <f>IF($D70=0,"",IF((VLOOKUP($C70,'Seznamy a konstanty'!$B$5:$F$42,1,0))="Vodík fosilní",I70,(VLOOKUP($C70,'Seznamy a konstanty'!$B$5:$F$42,4,0))))</f>
        <v/>
      </c>
      <c r="K70" s="601"/>
      <c r="L70" s="757"/>
      <c r="M70" s="601"/>
      <c r="N70" s="53">
        <f t="shared" si="5"/>
        <v>0</v>
      </c>
      <c r="O70" s="20"/>
      <c r="P70" s="20"/>
      <c r="Q70" s="20"/>
      <c r="R70" s="20"/>
      <c r="S70" s="20"/>
      <c r="T70" s="20"/>
      <c r="U70" s="20"/>
      <c r="V70" s="20"/>
      <c r="W70" s="20"/>
      <c r="X70" s="20"/>
      <c r="Y70" s="20"/>
      <c r="Z70" s="20"/>
      <c r="AA70" s="20"/>
      <c r="AB70" s="20"/>
    </row>
    <row r="71" spans="1:28" x14ac:dyDescent="0.25">
      <c r="A71" s="20"/>
      <c r="B71" s="747"/>
      <c r="C71" s="749"/>
      <c r="D71" s="748"/>
      <c r="E71" s="44" t="str">
        <f>IF($D71=0,"",VLOOKUP($C71,'Seznamy a konstanty'!$B$5:$F$42,2,0))</f>
        <v/>
      </c>
      <c r="F71" s="54" t="str">
        <f>IF($D71=0,"",VLOOKUP($C71,'Seznamy a konstanty'!$B$5:$F$42,3,0))</f>
        <v/>
      </c>
      <c r="G71" s="56" t="str">
        <f t="shared" si="3"/>
        <v/>
      </c>
      <c r="H71" s="55" t="str">
        <f t="shared" si="4"/>
        <v/>
      </c>
      <c r="I71" s="50"/>
      <c r="J71" s="51" t="str">
        <f>IF($D71=0,"",IF((VLOOKUP($C71,'Seznamy a konstanty'!$B$5:$F$42,1,0))="Vodík fosilní",I71,(VLOOKUP($C71,'Seznamy a konstanty'!$B$5:$F$42,4,0))))</f>
        <v/>
      </c>
      <c r="K71" s="601"/>
      <c r="L71" s="757"/>
      <c r="M71" s="601"/>
      <c r="N71" s="53">
        <f t="shared" si="5"/>
        <v>0</v>
      </c>
      <c r="O71" s="20"/>
      <c r="P71" s="20"/>
      <c r="Q71" s="20"/>
      <c r="R71" s="20"/>
      <c r="S71" s="20"/>
      <c r="T71" s="20"/>
      <c r="U71" s="20"/>
      <c r="V71" s="20"/>
      <c r="W71" s="20"/>
      <c r="X71" s="20"/>
      <c r="Y71" s="20"/>
      <c r="Z71" s="20"/>
      <c r="AA71" s="20"/>
      <c r="AB71" s="20"/>
    </row>
    <row r="72" spans="1:28" x14ac:dyDescent="0.25">
      <c r="A72" s="20"/>
      <c r="B72" s="747"/>
      <c r="C72" s="749"/>
      <c r="D72" s="748"/>
      <c r="E72" s="44" t="str">
        <f>IF($D72=0,"",VLOOKUP($C72,'Seznamy a konstanty'!$B$5:$F$42,2,0))</f>
        <v/>
      </c>
      <c r="F72" s="54" t="str">
        <f>IF($D72=0,"",VLOOKUP($C72,'Seznamy a konstanty'!$B$5:$F$42,3,0))</f>
        <v/>
      </c>
      <c r="G72" s="56" t="str">
        <f t="shared" si="3"/>
        <v/>
      </c>
      <c r="H72" s="55" t="str">
        <f t="shared" si="4"/>
        <v/>
      </c>
      <c r="I72" s="50"/>
      <c r="J72" s="51" t="str">
        <f>IF($D72=0,"",IF((VLOOKUP($C72,'Seznamy a konstanty'!$B$5:$F$42,1,0))="Vodík fosilní",I72,(VLOOKUP($C72,'Seznamy a konstanty'!$B$5:$F$42,4,0))))</f>
        <v/>
      </c>
      <c r="K72" s="601"/>
      <c r="L72" s="757"/>
      <c r="M72" s="601"/>
      <c r="N72" s="53">
        <f t="shared" si="5"/>
        <v>0</v>
      </c>
      <c r="O72" s="20"/>
      <c r="P72" s="20"/>
      <c r="Q72" s="20"/>
      <c r="R72" s="20"/>
      <c r="S72" s="20"/>
      <c r="T72" s="20"/>
      <c r="U72" s="20"/>
      <c r="V72" s="20"/>
      <c r="W72" s="20"/>
      <c r="X72" s="20"/>
      <c r="Y72" s="20"/>
      <c r="Z72" s="20"/>
      <c r="AA72" s="20"/>
      <c r="AB72" s="20"/>
    </row>
    <row r="73" spans="1:28" x14ac:dyDescent="0.25">
      <c r="A73" s="20"/>
      <c r="B73" s="747"/>
      <c r="C73" s="749"/>
      <c r="D73" s="748"/>
      <c r="E73" s="44" t="str">
        <f>IF($D73=0,"",VLOOKUP($C73,'Seznamy a konstanty'!$B$5:$F$42,2,0))</f>
        <v/>
      </c>
      <c r="F73" s="54" t="str">
        <f>IF($D73=0,"",VLOOKUP($C73,'Seznamy a konstanty'!$B$5:$F$42,3,0))</f>
        <v/>
      </c>
      <c r="G73" s="56" t="str">
        <f t="shared" si="3"/>
        <v/>
      </c>
      <c r="H73" s="55" t="str">
        <f t="shared" si="4"/>
        <v/>
      </c>
      <c r="I73" s="50"/>
      <c r="J73" s="51" t="str">
        <f>IF($D73=0,"",IF((VLOOKUP($C73,'Seznamy a konstanty'!$B$5:$F$42,1,0))="Vodík fosilní",I73,(VLOOKUP($C73,'Seznamy a konstanty'!$B$5:$F$42,4,0))))</f>
        <v/>
      </c>
      <c r="K73" s="601"/>
      <c r="L73" s="757"/>
      <c r="M73" s="601"/>
      <c r="N73" s="53">
        <f t="shared" si="5"/>
        <v>0</v>
      </c>
      <c r="O73" s="20"/>
      <c r="P73" s="20"/>
      <c r="Q73" s="20"/>
      <c r="R73" s="20"/>
      <c r="S73" s="20"/>
      <c r="T73" s="20"/>
      <c r="U73" s="20"/>
      <c r="V73" s="20"/>
      <c r="W73" s="20"/>
      <c r="X73" s="20"/>
      <c r="Y73" s="20"/>
      <c r="Z73" s="20"/>
      <c r="AA73" s="20"/>
      <c r="AB73" s="20"/>
    </row>
    <row r="74" spans="1:28" x14ac:dyDescent="0.25">
      <c r="A74" s="20"/>
      <c r="B74" s="747"/>
      <c r="C74" s="749"/>
      <c r="D74" s="748"/>
      <c r="E74" s="44" t="str">
        <f>IF($D74=0,"",VLOOKUP($C74,'Seznamy a konstanty'!$B$5:$F$42,2,0))</f>
        <v/>
      </c>
      <c r="F74" s="54" t="str">
        <f>IF($D74=0,"",VLOOKUP($C74,'Seznamy a konstanty'!$B$5:$F$42,3,0))</f>
        <v/>
      </c>
      <c r="G74" s="56" t="str">
        <f t="shared" si="3"/>
        <v/>
      </c>
      <c r="H74" s="55" t="str">
        <f t="shared" si="4"/>
        <v/>
      </c>
      <c r="I74" s="50"/>
      <c r="J74" s="51" t="str">
        <f>IF($D74=0,"",IF((VLOOKUP($C74,'Seznamy a konstanty'!$B$5:$F$42,1,0))="Vodík fosilní",I74,(VLOOKUP($C74,'Seznamy a konstanty'!$B$5:$F$42,4,0))))</f>
        <v/>
      </c>
      <c r="K74" s="601"/>
      <c r="L74" s="757"/>
      <c r="M74" s="601"/>
      <c r="N74" s="53">
        <f t="shared" si="5"/>
        <v>0</v>
      </c>
      <c r="O74" s="20"/>
      <c r="P74" s="20"/>
      <c r="Q74" s="20"/>
      <c r="R74" s="20"/>
      <c r="S74" s="20"/>
      <c r="T74" s="20"/>
      <c r="U74" s="20"/>
      <c r="V74" s="20"/>
      <c r="W74" s="20"/>
      <c r="X74" s="20"/>
      <c r="Y74" s="20"/>
      <c r="Z74" s="20"/>
      <c r="AA74" s="20"/>
      <c r="AB74" s="20"/>
    </row>
    <row r="75" spans="1:28" x14ac:dyDescent="0.25">
      <c r="A75" s="20"/>
      <c r="B75" s="747"/>
      <c r="C75" s="749"/>
      <c r="D75" s="748"/>
      <c r="E75" s="44" t="str">
        <f>IF($D75=0,"",VLOOKUP($C75,'Seznamy a konstanty'!$B$5:$F$42,2,0))</f>
        <v/>
      </c>
      <c r="F75" s="54" t="str">
        <f>IF($D75=0,"",VLOOKUP($C75,'Seznamy a konstanty'!$B$5:$F$42,3,0))</f>
        <v/>
      </c>
      <c r="G75" s="56" t="str">
        <f t="shared" si="3"/>
        <v/>
      </c>
      <c r="H75" s="55" t="str">
        <f t="shared" si="4"/>
        <v/>
      </c>
      <c r="I75" s="50"/>
      <c r="J75" s="51" t="str">
        <f>IF($D75=0,"",IF((VLOOKUP($C75,'Seznamy a konstanty'!$B$5:$F$42,1,0))="Vodík fosilní",I75,(VLOOKUP($C75,'Seznamy a konstanty'!$B$5:$F$42,4,0))))</f>
        <v/>
      </c>
      <c r="K75" s="601"/>
      <c r="L75" s="757"/>
      <c r="M75" s="601"/>
      <c r="N75" s="53">
        <f t="shared" si="5"/>
        <v>0</v>
      </c>
      <c r="O75" s="20"/>
      <c r="P75" s="20"/>
      <c r="Q75" s="20"/>
      <c r="R75" s="20"/>
      <c r="S75" s="20"/>
      <c r="T75" s="20"/>
      <c r="U75" s="20"/>
      <c r="V75" s="20"/>
      <c r="W75" s="20"/>
      <c r="X75" s="20"/>
      <c r="Y75" s="20"/>
      <c r="Z75" s="20"/>
      <c r="AA75" s="20"/>
      <c r="AB75" s="20"/>
    </row>
    <row r="76" spans="1:28" x14ac:dyDescent="0.25">
      <c r="A76" s="20"/>
      <c r="B76" s="747"/>
      <c r="C76" s="749"/>
      <c r="D76" s="748"/>
      <c r="E76" s="44" t="str">
        <f>IF($D76=0,"",VLOOKUP($C76,'Seznamy a konstanty'!$B$5:$F$42,2,0))</f>
        <v/>
      </c>
      <c r="F76" s="54" t="str">
        <f>IF($D76=0,"",VLOOKUP($C76,'Seznamy a konstanty'!$B$5:$F$42,3,0))</f>
        <v/>
      </c>
      <c r="G76" s="56" t="str">
        <f t="shared" si="3"/>
        <v/>
      </c>
      <c r="H76" s="55" t="str">
        <f t="shared" si="4"/>
        <v/>
      </c>
      <c r="I76" s="50"/>
      <c r="J76" s="51" t="str">
        <f>IF($D76=0,"",IF((VLOOKUP($C76,'Seznamy a konstanty'!$B$5:$F$42,1,0))="Vodík fosilní",I76,(VLOOKUP($C76,'Seznamy a konstanty'!$B$5:$F$42,4,0))))</f>
        <v/>
      </c>
      <c r="K76" s="601"/>
      <c r="L76" s="757"/>
      <c r="M76" s="601"/>
      <c r="N76" s="53">
        <f t="shared" si="5"/>
        <v>0</v>
      </c>
      <c r="O76" s="20"/>
      <c r="P76" s="20"/>
      <c r="Q76" s="20"/>
      <c r="R76" s="20"/>
      <c r="S76" s="20"/>
      <c r="T76" s="20"/>
      <c r="U76" s="20"/>
      <c r="V76" s="20"/>
      <c r="W76" s="20"/>
      <c r="X76" s="20"/>
      <c r="Y76" s="20"/>
      <c r="Z76" s="20"/>
      <c r="AA76" s="20"/>
      <c r="AB76" s="20"/>
    </row>
    <row r="77" spans="1:28" x14ac:dyDescent="0.25">
      <c r="A77" s="20"/>
      <c r="B77" s="747"/>
      <c r="C77" s="749"/>
      <c r="D77" s="748"/>
      <c r="E77" s="44" t="str">
        <f>IF($D77=0,"",VLOOKUP($C77,'Seznamy a konstanty'!$B$5:$F$42,2,0))</f>
        <v/>
      </c>
      <c r="F77" s="54" t="str">
        <f>IF($D77=0,"",VLOOKUP($C77,'Seznamy a konstanty'!$B$5:$F$42,3,0))</f>
        <v/>
      </c>
      <c r="G77" s="56" t="str">
        <f t="shared" si="3"/>
        <v/>
      </c>
      <c r="H77" s="55" t="str">
        <f t="shared" si="4"/>
        <v/>
      </c>
      <c r="I77" s="50"/>
      <c r="J77" s="51" t="str">
        <f>IF($D77=0,"",IF((VLOOKUP($C77,'Seznamy a konstanty'!$B$5:$F$42,1,0))="Vodík fosilní",I77,(VLOOKUP($C77,'Seznamy a konstanty'!$B$5:$F$42,4,0))))</f>
        <v/>
      </c>
      <c r="K77" s="601"/>
      <c r="L77" s="757"/>
      <c r="M77" s="601"/>
      <c r="N77" s="53">
        <f t="shared" si="5"/>
        <v>0</v>
      </c>
      <c r="O77" s="20"/>
      <c r="P77" s="20"/>
      <c r="Q77" s="20"/>
      <c r="R77" s="20"/>
      <c r="S77" s="20"/>
      <c r="T77" s="20"/>
      <c r="U77" s="20"/>
      <c r="V77" s="20"/>
      <c r="W77" s="20"/>
      <c r="X77" s="20"/>
      <c r="Y77" s="20"/>
      <c r="Z77" s="20"/>
      <c r="AA77" s="20"/>
      <c r="AB77" s="20"/>
    </row>
    <row r="78" spans="1:28" x14ac:dyDescent="0.25">
      <c r="A78" s="20"/>
      <c r="B78" s="747"/>
      <c r="C78" s="749"/>
      <c r="D78" s="748"/>
      <c r="E78" s="44" t="str">
        <f>IF($D78=0,"",VLOOKUP($C78,'Seznamy a konstanty'!$B$5:$F$42,2,0))</f>
        <v/>
      </c>
      <c r="F78" s="54" t="str">
        <f>IF($D78=0,"",VLOOKUP($C78,'Seznamy a konstanty'!$B$5:$F$42,3,0))</f>
        <v/>
      </c>
      <c r="G78" s="56" t="str">
        <f t="shared" si="3"/>
        <v/>
      </c>
      <c r="H78" s="55" t="str">
        <f t="shared" si="4"/>
        <v/>
      </c>
      <c r="I78" s="50"/>
      <c r="J78" s="51" t="str">
        <f>IF($D78=0,"",IF((VLOOKUP($C78,'Seznamy a konstanty'!$B$5:$F$42,1,0))="Vodík fosilní",I78,(VLOOKUP($C78,'Seznamy a konstanty'!$B$5:$F$42,4,0))))</f>
        <v/>
      </c>
      <c r="K78" s="601"/>
      <c r="L78" s="757"/>
      <c r="M78" s="601"/>
      <c r="N78" s="53">
        <f t="shared" si="5"/>
        <v>0</v>
      </c>
      <c r="O78" s="20"/>
      <c r="P78" s="20"/>
      <c r="Q78" s="20"/>
      <c r="R78" s="20"/>
      <c r="S78" s="20"/>
      <c r="T78" s="20"/>
      <c r="U78" s="20"/>
      <c r="V78" s="20"/>
      <c r="W78" s="20"/>
      <c r="X78" s="20"/>
      <c r="Y78" s="20"/>
      <c r="Z78" s="20"/>
      <c r="AA78" s="20"/>
      <c r="AB78" s="20"/>
    </row>
    <row r="79" spans="1:28" x14ac:dyDescent="0.25">
      <c r="A79" s="20"/>
      <c r="B79" s="747"/>
      <c r="C79" s="749"/>
      <c r="D79" s="748"/>
      <c r="E79" s="44" t="str">
        <f>IF($D79=0,"",VLOOKUP($C79,'Seznamy a konstanty'!$B$5:$F$42,2,0))</f>
        <v/>
      </c>
      <c r="F79" s="54" t="str">
        <f>IF($D79=0,"",VLOOKUP($C79,'Seznamy a konstanty'!$B$5:$F$42,3,0))</f>
        <v/>
      </c>
      <c r="G79" s="56" t="str">
        <f t="shared" si="3"/>
        <v/>
      </c>
      <c r="H79" s="55" t="str">
        <f t="shared" si="4"/>
        <v/>
      </c>
      <c r="I79" s="50"/>
      <c r="J79" s="51" t="str">
        <f>IF($D79=0,"",IF((VLOOKUP($C79,'Seznamy a konstanty'!$B$5:$F$42,1,0))="Vodík fosilní",I79,(VLOOKUP($C79,'Seznamy a konstanty'!$B$5:$F$42,4,0))))</f>
        <v/>
      </c>
      <c r="K79" s="601"/>
      <c r="L79" s="757"/>
      <c r="M79" s="601"/>
      <c r="N79" s="53">
        <f t="shared" si="5"/>
        <v>0</v>
      </c>
      <c r="O79" s="20"/>
      <c r="P79" s="20"/>
      <c r="Q79" s="20"/>
      <c r="R79" s="20"/>
      <c r="S79" s="20"/>
      <c r="T79" s="20"/>
      <c r="U79" s="20"/>
      <c r="V79" s="20"/>
      <c r="W79" s="20"/>
      <c r="X79" s="20"/>
      <c r="Y79" s="20"/>
      <c r="Z79" s="20"/>
      <c r="AA79" s="20"/>
      <c r="AB79" s="20"/>
    </row>
    <row r="80" spans="1:28" x14ac:dyDescent="0.25">
      <c r="A80" s="20"/>
      <c r="B80" s="747"/>
      <c r="C80" s="749"/>
      <c r="D80" s="748"/>
      <c r="E80" s="44" t="str">
        <f>IF($D80=0,"",VLOOKUP($C80,'Seznamy a konstanty'!$B$5:$F$42,2,0))</f>
        <v/>
      </c>
      <c r="F80" s="54" t="str">
        <f>IF($D80=0,"",VLOOKUP($C80,'Seznamy a konstanty'!$B$5:$F$42,3,0))</f>
        <v/>
      </c>
      <c r="G80" s="56" t="str">
        <f t="shared" si="3"/>
        <v/>
      </c>
      <c r="H80" s="55" t="str">
        <f t="shared" si="4"/>
        <v/>
      </c>
      <c r="I80" s="50"/>
      <c r="J80" s="51" t="str">
        <f>IF($D80=0,"",IF((VLOOKUP($C80,'Seznamy a konstanty'!$B$5:$F$42,1,0))="Vodík fosilní",I80,(VLOOKUP($C80,'Seznamy a konstanty'!$B$5:$F$42,4,0))))</f>
        <v/>
      </c>
      <c r="K80" s="601"/>
      <c r="L80" s="757"/>
      <c r="M80" s="601"/>
      <c r="N80" s="53">
        <f t="shared" si="5"/>
        <v>0</v>
      </c>
      <c r="O80" s="20"/>
      <c r="P80" s="20"/>
      <c r="Q80" s="20"/>
      <c r="R80" s="20"/>
      <c r="S80" s="20"/>
      <c r="T80" s="20"/>
      <c r="U80" s="20"/>
      <c r="V80" s="20"/>
      <c r="W80" s="20"/>
      <c r="X80" s="20"/>
      <c r="Y80" s="20"/>
      <c r="Z80" s="20"/>
      <c r="AA80" s="20"/>
      <c r="AB80" s="20"/>
    </row>
    <row r="81" spans="1:28" x14ac:dyDescent="0.25">
      <c r="A81" s="20"/>
      <c r="B81" s="747"/>
      <c r="C81" s="749"/>
      <c r="D81" s="748"/>
      <c r="E81" s="44" t="str">
        <f>IF($D81=0,"",VLOOKUP($C81,'Seznamy a konstanty'!$B$5:$F$42,2,0))</f>
        <v/>
      </c>
      <c r="F81" s="54" t="str">
        <f>IF($D81=0,"",VLOOKUP($C81,'Seznamy a konstanty'!$B$5:$F$42,3,0))</f>
        <v/>
      </c>
      <c r="G81" s="56" t="str">
        <f t="shared" si="3"/>
        <v/>
      </c>
      <c r="H81" s="55" t="str">
        <f t="shared" si="4"/>
        <v/>
      </c>
      <c r="I81" s="50"/>
      <c r="J81" s="51" t="str">
        <f>IF($D81=0,"",IF((VLOOKUP($C81,'Seznamy a konstanty'!$B$5:$F$42,1,0))="Vodík fosilní",I81,(VLOOKUP($C81,'Seznamy a konstanty'!$B$5:$F$42,4,0))))</f>
        <v/>
      </c>
      <c r="K81" s="601"/>
      <c r="L81" s="757"/>
      <c r="M81" s="601"/>
      <c r="N81" s="53">
        <f t="shared" si="5"/>
        <v>0</v>
      </c>
      <c r="O81" s="20"/>
      <c r="P81" s="20"/>
      <c r="Q81" s="20"/>
      <c r="R81" s="20"/>
      <c r="S81" s="20"/>
      <c r="T81" s="20"/>
      <c r="U81" s="20"/>
      <c r="V81" s="20"/>
      <c r="W81" s="20"/>
      <c r="X81" s="20"/>
      <c r="Y81" s="20"/>
      <c r="Z81" s="20"/>
      <c r="AA81" s="20"/>
      <c r="AB81" s="20"/>
    </row>
    <row r="82" spans="1:28" x14ac:dyDescent="0.25">
      <c r="A82" s="20"/>
      <c r="B82" s="747"/>
      <c r="C82" s="749"/>
      <c r="D82" s="748"/>
      <c r="E82" s="44" t="str">
        <f>IF($D82=0,"",VLOOKUP($C82,'Seznamy a konstanty'!$B$5:$F$42,2,0))</f>
        <v/>
      </c>
      <c r="F82" s="54" t="str">
        <f>IF($D82=0,"",VLOOKUP($C82,'Seznamy a konstanty'!$B$5:$F$42,3,0))</f>
        <v/>
      </c>
      <c r="G82" s="56" t="str">
        <f t="shared" si="3"/>
        <v/>
      </c>
      <c r="H82" s="55" t="str">
        <f t="shared" si="4"/>
        <v/>
      </c>
      <c r="I82" s="50"/>
      <c r="J82" s="51" t="str">
        <f>IF($D82=0,"",IF((VLOOKUP($C82,'Seznamy a konstanty'!$B$5:$F$42,1,0))="Vodík fosilní",I82,(VLOOKUP($C82,'Seznamy a konstanty'!$B$5:$F$42,4,0))))</f>
        <v/>
      </c>
      <c r="K82" s="601"/>
      <c r="L82" s="757"/>
      <c r="M82" s="601"/>
      <c r="N82" s="53">
        <f t="shared" si="5"/>
        <v>0</v>
      </c>
      <c r="O82" s="20"/>
      <c r="P82" s="20"/>
      <c r="Q82" s="20"/>
      <c r="R82" s="20"/>
      <c r="S82" s="20"/>
      <c r="T82" s="20"/>
      <c r="U82" s="20"/>
      <c r="V82" s="20"/>
      <c r="W82" s="20"/>
      <c r="X82" s="20"/>
      <c r="Y82" s="20"/>
      <c r="Z82" s="20"/>
      <c r="AA82" s="20"/>
      <c r="AB82" s="20"/>
    </row>
    <row r="83" spans="1:28" x14ac:dyDescent="0.25">
      <c r="A83" s="20"/>
      <c r="B83" s="747"/>
      <c r="C83" s="749"/>
      <c r="D83" s="748"/>
      <c r="E83" s="44" t="str">
        <f>IF($D83=0,"",VLOOKUP($C83,'Seznamy a konstanty'!$B$5:$F$42,2,0))</f>
        <v/>
      </c>
      <c r="F83" s="54" t="str">
        <f>IF($D83=0,"",VLOOKUP($C83,'Seznamy a konstanty'!$B$5:$F$42,3,0))</f>
        <v/>
      </c>
      <c r="G83" s="56" t="str">
        <f t="shared" si="3"/>
        <v/>
      </c>
      <c r="H83" s="55" t="str">
        <f t="shared" si="4"/>
        <v/>
      </c>
      <c r="I83" s="50"/>
      <c r="J83" s="51" t="str">
        <f>IF($D83=0,"",IF((VLOOKUP($C83,'Seznamy a konstanty'!$B$5:$F$42,1,0))="Vodík fosilní",I83,(VLOOKUP($C83,'Seznamy a konstanty'!$B$5:$F$42,4,0))))</f>
        <v/>
      </c>
      <c r="K83" s="601"/>
      <c r="L83" s="757"/>
      <c r="M83" s="601"/>
      <c r="N83" s="53">
        <f t="shared" si="5"/>
        <v>0</v>
      </c>
      <c r="O83" s="20"/>
      <c r="P83" s="20"/>
      <c r="Q83" s="20"/>
      <c r="R83" s="20"/>
      <c r="S83" s="20"/>
      <c r="T83" s="20"/>
      <c r="U83" s="20"/>
      <c r="V83" s="20"/>
      <c r="W83" s="20"/>
      <c r="X83" s="20"/>
      <c r="Y83" s="20"/>
      <c r="Z83" s="20"/>
      <c r="AA83" s="20"/>
      <c r="AB83" s="20"/>
    </row>
    <row r="84" spans="1:28" x14ac:dyDescent="0.25">
      <c r="A84" s="20"/>
      <c r="B84" s="747"/>
      <c r="C84" s="749"/>
      <c r="D84" s="748"/>
      <c r="E84" s="44" t="str">
        <f>IF($D84=0,"",VLOOKUP($C84,'Seznamy a konstanty'!$B$5:$F$42,2,0))</f>
        <v/>
      </c>
      <c r="F84" s="54" t="str">
        <f>IF($D84=0,"",VLOOKUP($C84,'Seznamy a konstanty'!$B$5:$F$42,3,0))</f>
        <v/>
      </c>
      <c r="G84" s="56" t="str">
        <f t="shared" si="3"/>
        <v/>
      </c>
      <c r="H84" s="55" t="str">
        <f t="shared" si="4"/>
        <v/>
      </c>
      <c r="I84" s="50"/>
      <c r="J84" s="51" t="str">
        <f>IF($D84=0,"",IF((VLOOKUP($C84,'Seznamy a konstanty'!$B$5:$F$42,1,0))="Vodík fosilní",I84,(VLOOKUP($C84,'Seznamy a konstanty'!$B$5:$F$42,4,0))))</f>
        <v/>
      </c>
      <c r="K84" s="601"/>
      <c r="L84" s="757"/>
      <c r="M84" s="601"/>
      <c r="N84" s="53">
        <f t="shared" si="5"/>
        <v>0</v>
      </c>
      <c r="O84" s="20"/>
      <c r="P84" s="20"/>
      <c r="Q84" s="20"/>
      <c r="R84" s="20"/>
      <c r="S84" s="20"/>
      <c r="T84" s="20"/>
      <c r="U84" s="20"/>
      <c r="V84" s="20"/>
      <c r="W84" s="20"/>
      <c r="X84" s="20"/>
      <c r="Y84" s="20"/>
      <c r="Z84" s="20"/>
      <c r="AA84" s="20"/>
      <c r="AB84" s="20"/>
    </row>
    <row r="85" spans="1:28" x14ac:dyDescent="0.25">
      <c r="A85" s="20"/>
      <c r="B85" s="747"/>
      <c r="C85" s="749"/>
      <c r="D85" s="748"/>
      <c r="E85" s="44" t="str">
        <f>IF($D85=0,"",VLOOKUP($C85,'Seznamy a konstanty'!$B$5:$F$42,2,0))</f>
        <v/>
      </c>
      <c r="F85" s="54" t="str">
        <f>IF($D85=0,"",VLOOKUP($C85,'Seznamy a konstanty'!$B$5:$F$42,3,0))</f>
        <v/>
      </c>
      <c r="G85" s="56" t="str">
        <f t="shared" si="3"/>
        <v/>
      </c>
      <c r="H85" s="55" t="str">
        <f t="shared" si="4"/>
        <v/>
      </c>
      <c r="I85" s="50"/>
      <c r="J85" s="51" t="str">
        <f>IF($D85=0,"",IF((VLOOKUP($C85,'Seznamy a konstanty'!$B$5:$F$42,1,0))="Vodík fosilní",I85,(VLOOKUP($C85,'Seznamy a konstanty'!$B$5:$F$42,4,0))))</f>
        <v/>
      </c>
      <c r="K85" s="601"/>
      <c r="L85" s="757"/>
      <c r="M85" s="601"/>
      <c r="N85" s="53">
        <f t="shared" si="5"/>
        <v>0</v>
      </c>
      <c r="O85" s="20"/>
      <c r="P85" s="20"/>
      <c r="Q85" s="20"/>
      <c r="R85" s="20"/>
      <c r="S85" s="20"/>
      <c r="T85" s="20"/>
      <c r="U85" s="20"/>
      <c r="V85" s="20"/>
      <c r="W85" s="20"/>
      <c r="X85" s="20"/>
      <c r="Y85" s="20"/>
      <c r="Z85" s="20"/>
      <c r="AA85" s="20"/>
      <c r="AB85" s="20"/>
    </row>
    <row r="86" spans="1:28" x14ac:dyDescent="0.25">
      <c r="A86" s="20"/>
      <c r="B86" s="747"/>
      <c r="C86" s="749"/>
      <c r="D86" s="748"/>
      <c r="E86" s="44" t="str">
        <f>IF($D86=0,"",VLOOKUP($C86,'Seznamy a konstanty'!$B$5:$F$42,2,0))</f>
        <v/>
      </c>
      <c r="F86" s="54" t="str">
        <f>IF($D86=0,"",VLOOKUP($C86,'Seznamy a konstanty'!$B$5:$F$42,3,0))</f>
        <v/>
      </c>
      <c r="G86" s="56" t="str">
        <f t="shared" si="3"/>
        <v/>
      </c>
      <c r="H86" s="55" t="str">
        <f t="shared" si="4"/>
        <v/>
      </c>
      <c r="I86" s="50"/>
      <c r="J86" s="51" t="str">
        <f>IF($D86=0,"",IF((VLOOKUP($C86,'Seznamy a konstanty'!$B$5:$F$42,1,0))="Vodík fosilní",I86,(VLOOKUP($C86,'Seznamy a konstanty'!$B$5:$F$42,4,0))))</f>
        <v/>
      </c>
      <c r="K86" s="601"/>
      <c r="L86" s="757"/>
      <c r="M86" s="601"/>
      <c r="N86" s="53">
        <f t="shared" si="5"/>
        <v>0</v>
      </c>
      <c r="O86" s="20"/>
      <c r="P86" s="20"/>
      <c r="Q86" s="20"/>
      <c r="R86" s="20"/>
      <c r="S86" s="20"/>
      <c r="T86" s="20"/>
      <c r="U86" s="20"/>
      <c r="V86" s="20"/>
      <c r="W86" s="20"/>
      <c r="X86" s="20"/>
      <c r="Y86" s="20"/>
      <c r="Z86" s="20"/>
      <c r="AA86" s="20"/>
      <c r="AB86" s="20"/>
    </row>
    <row r="87" spans="1:28" x14ac:dyDescent="0.25">
      <c r="A87" s="20"/>
      <c r="B87" s="747"/>
      <c r="C87" s="749"/>
      <c r="D87" s="748"/>
      <c r="E87" s="44" t="str">
        <f>IF($D87=0,"",VLOOKUP($C87,'Seznamy a konstanty'!$B$5:$F$42,2,0))</f>
        <v/>
      </c>
      <c r="F87" s="54" t="str">
        <f>IF($D87=0,"",VLOOKUP($C87,'Seznamy a konstanty'!$B$5:$F$42,3,0))</f>
        <v/>
      </c>
      <c r="G87" s="56" t="str">
        <f t="shared" si="3"/>
        <v/>
      </c>
      <c r="H87" s="55" t="str">
        <f t="shared" si="4"/>
        <v/>
      </c>
      <c r="I87" s="50"/>
      <c r="J87" s="51" t="str">
        <f>IF($D87=0,"",IF((VLOOKUP($C87,'Seznamy a konstanty'!$B$5:$F$42,1,0))="Vodík fosilní",I87,(VLOOKUP($C87,'Seznamy a konstanty'!$B$5:$F$42,4,0))))</f>
        <v/>
      </c>
      <c r="K87" s="601"/>
      <c r="L87" s="757"/>
      <c r="M87" s="601"/>
      <c r="N87" s="53">
        <f t="shared" si="5"/>
        <v>0</v>
      </c>
      <c r="O87" s="20"/>
      <c r="P87" s="20"/>
      <c r="Q87" s="20"/>
      <c r="R87" s="20"/>
      <c r="S87" s="20"/>
      <c r="T87" s="20"/>
      <c r="U87" s="20"/>
      <c r="V87" s="20"/>
      <c r="W87" s="20"/>
      <c r="X87" s="20"/>
      <c r="Y87" s="20"/>
      <c r="Z87" s="20"/>
      <c r="AA87" s="20"/>
      <c r="AB87" s="20"/>
    </row>
    <row r="88" spans="1:28" x14ac:dyDescent="0.25">
      <c r="A88" s="20"/>
      <c r="B88" s="747"/>
      <c r="C88" s="749"/>
      <c r="D88" s="748"/>
      <c r="E88" s="44" t="str">
        <f>IF($D88=0,"",VLOOKUP($C88,'Seznamy a konstanty'!$B$5:$F$42,2,0))</f>
        <v/>
      </c>
      <c r="F88" s="54" t="str">
        <f>IF($D88=0,"",VLOOKUP($C88,'Seznamy a konstanty'!$B$5:$F$42,3,0))</f>
        <v/>
      </c>
      <c r="G88" s="56" t="str">
        <f t="shared" si="3"/>
        <v/>
      </c>
      <c r="H88" s="55" t="str">
        <f t="shared" si="4"/>
        <v/>
      </c>
      <c r="I88" s="50"/>
      <c r="J88" s="51" t="str">
        <f>IF($D88=0,"",IF((VLOOKUP($C88,'Seznamy a konstanty'!$B$5:$F$42,1,0))="Vodík fosilní",I88,(VLOOKUP($C88,'Seznamy a konstanty'!$B$5:$F$42,4,0))))</f>
        <v/>
      </c>
      <c r="K88" s="601"/>
      <c r="L88" s="757"/>
      <c r="M88" s="601"/>
      <c r="N88" s="53">
        <f t="shared" si="5"/>
        <v>0</v>
      </c>
      <c r="O88" s="20"/>
      <c r="P88" s="20"/>
      <c r="Q88" s="20"/>
      <c r="R88" s="20"/>
      <c r="S88" s="20"/>
      <c r="T88" s="20"/>
      <c r="U88" s="20"/>
      <c r="V88" s="20"/>
      <c r="W88" s="20"/>
      <c r="X88" s="20"/>
      <c r="Y88" s="20"/>
      <c r="Z88" s="20"/>
      <c r="AA88" s="20"/>
      <c r="AB88" s="20"/>
    </row>
    <row r="89" spans="1:28" x14ac:dyDescent="0.25">
      <c r="A89" s="20"/>
      <c r="B89" s="747"/>
      <c r="C89" s="749"/>
      <c r="D89" s="748"/>
      <c r="E89" s="44" t="str">
        <f>IF($D89=0,"",VLOOKUP($C89,'Seznamy a konstanty'!$B$5:$F$42,2,0))</f>
        <v/>
      </c>
      <c r="F89" s="54" t="str">
        <f>IF($D89=0,"",VLOOKUP($C89,'Seznamy a konstanty'!$B$5:$F$42,3,0))</f>
        <v/>
      </c>
      <c r="G89" s="56" t="str">
        <f t="shared" si="3"/>
        <v/>
      </c>
      <c r="H89" s="55" t="str">
        <f t="shared" si="4"/>
        <v/>
      </c>
      <c r="I89" s="50"/>
      <c r="J89" s="51" t="str">
        <f>IF($D89=0,"",IF((VLOOKUP($C89,'Seznamy a konstanty'!$B$5:$F$42,1,0))="Vodík fosilní",I89,(VLOOKUP($C89,'Seznamy a konstanty'!$B$5:$F$42,4,0))))</f>
        <v/>
      </c>
      <c r="K89" s="601"/>
      <c r="L89" s="757"/>
      <c r="M89" s="601"/>
      <c r="N89" s="53">
        <f t="shared" si="5"/>
        <v>0</v>
      </c>
      <c r="O89" s="20"/>
      <c r="P89" s="20"/>
      <c r="Q89" s="20"/>
      <c r="R89" s="20"/>
      <c r="S89" s="20"/>
      <c r="T89" s="20"/>
      <c r="U89" s="20"/>
      <c r="V89" s="20"/>
      <c r="W89" s="20"/>
      <c r="X89" s="20"/>
      <c r="Y89" s="20"/>
      <c r="Z89" s="20"/>
      <c r="AA89" s="20"/>
      <c r="AB89" s="20"/>
    </row>
    <row r="90" spans="1:28" x14ac:dyDescent="0.25">
      <c r="A90" s="20"/>
      <c r="B90" s="747"/>
      <c r="C90" s="749"/>
      <c r="D90" s="748"/>
      <c r="E90" s="44" t="str">
        <f>IF($D90=0,"",VLOOKUP($C90,'Seznamy a konstanty'!$B$5:$F$42,2,0))</f>
        <v/>
      </c>
      <c r="F90" s="54" t="str">
        <f>IF($D90=0,"",VLOOKUP($C90,'Seznamy a konstanty'!$B$5:$F$42,3,0))</f>
        <v/>
      </c>
      <c r="G90" s="56" t="str">
        <f t="shared" si="3"/>
        <v/>
      </c>
      <c r="H90" s="55" t="str">
        <f t="shared" si="4"/>
        <v/>
      </c>
      <c r="I90" s="50"/>
      <c r="J90" s="51" t="str">
        <f>IF($D90=0,"",IF((VLOOKUP($C90,'Seznamy a konstanty'!$B$5:$F$42,1,0))="Vodík fosilní",I90,(VLOOKUP($C90,'Seznamy a konstanty'!$B$5:$F$42,4,0))))</f>
        <v/>
      </c>
      <c r="K90" s="601"/>
      <c r="L90" s="757"/>
      <c r="M90" s="601"/>
      <c r="N90" s="53">
        <f t="shared" si="5"/>
        <v>0</v>
      </c>
      <c r="O90" s="20"/>
      <c r="P90" s="20"/>
      <c r="Q90" s="20"/>
      <c r="R90" s="20"/>
      <c r="S90" s="20"/>
      <c r="T90" s="20"/>
      <c r="U90" s="20"/>
      <c r="V90" s="20"/>
      <c r="W90" s="20"/>
      <c r="X90" s="20"/>
      <c r="Y90" s="20"/>
      <c r="Z90" s="20"/>
      <c r="AA90" s="20"/>
      <c r="AB90" s="20"/>
    </row>
    <row r="91" spans="1:28" x14ac:dyDescent="0.25">
      <c r="A91" s="20"/>
      <c r="B91" s="747"/>
      <c r="C91" s="749"/>
      <c r="D91" s="748"/>
      <c r="E91" s="44" t="str">
        <f>IF($D91=0,"",VLOOKUP($C91,'Seznamy a konstanty'!$B$5:$F$42,2,0))</f>
        <v/>
      </c>
      <c r="F91" s="54" t="str">
        <f>IF($D91=0,"",VLOOKUP($C91,'Seznamy a konstanty'!$B$5:$F$42,3,0))</f>
        <v/>
      </c>
      <c r="G91" s="56" t="str">
        <f t="shared" si="3"/>
        <v/>
      </c>
      <c r="H91" s="55" t="str">
        <f t="shared" si="4"/>
        <v/>
      </c>
      <c r="I91" s="50"/>
      <c r="J91" s="51" t="str">
        <f>IF($D91=0,"",IF((VLOOKUP($C91,'Seznamy a konstanty'!$B$5:$F$42,1,0))="Vodík fosilní",I91,(VLOOKUP($C91,'Seznamy a konstanty'!$B$5:$F$42,4,0))))</f>
        <v/>
      </c>
      <c r="K91" s="601"/>
      <c r="L91" s="757"/>
      <c r="M91" s="601"/>
      <c r="N91" s="53">
        <f t="shared" si="5"/>
        <v>0</v>
      </c>
      <c r="O91" s="20"/>
      <c r="P91" s="20"/>
      <c r="Q91" s="20"/>
      <c r="R91" s="20"/>
      <c r="S91" s="20"/>
      <c r="T91" s="20"/>
      <c r="U91" s="20"/>
      <c r="V91" s="20"/>
      <c r="W91" s="20"/>
      <c r="X91" s="20"/>
      <c r="Y91" s="20"/>
      <c r="Z91" s="20"/>
      <c r="AA91" s="20"/>
      <c r="AB91" s="20"/>
    </row>
    <row r="92" spans="1:28" x14ac:dyDescent="0.25">
      <c r="A92" s="20"/>
      <c r="B92" s="747"/>
      <c r="C92" s="749"/>
      <c r="D92" s="748"/>
      <c r="E92" s="44" t="str">
        <f>IF($D92=0,"",VLOOKUP($C92,'Seznamy a konstanty'!$B$5:$F$42,2,0))</f>
        <v/>
      </c>
      <c r="F92" s="54" t="str">
        <f>IF($D92=0,"",VLOOKUP($C92,'Seznamy a konstanty'!$B$5:$F$42,3,0))</f>
        <v/>
      </c>
      <c r="G92" s="56" t="str">
        <f t="shared" si="3"/>
        <v/>
      </c>
      <c r="H92" s="55" t="str">
        <f t="shared" si="4"/>
        <v/>
      </c>
      <c r="I92" s="50"/>
      <c r="J92" s="51" t="str">
        <f>IF($D92=0,"",IF((VLOOKUP($C92,'Seznamy a konstanty'!$B$5:$F$42,1,0))="Vodík fosilní",I92,(VLOOKUP($C92,'Seznamy a konstanty'!$B$5:$F$42,4,0))))</f>
        <v/>
      </c>
      <c r="K92" s="601"/>
      <c r="L92" s="757"/>
      <c r="M92" s="601"/>
      <c r="N92" s="53">
        <f t="shared" si="5"/>
        <v>0</v>
      </c>
      <c r="O92" s="20"/>
      <c r="P92" s="20"/>
      <c r="Q92" s="20"/>
      <c r="R92" s="20"/>
      <c r="S92" s="20"/>
      <c r="T92" s="20"/>
      <c r="U92" s="20"/>
      <c r="V92" s="20"/>
      <c r="W92" s="20"/>
      <c r="X92" s="20"/>
      <c r="Y92" s="20"/>
      <c r="Z92" s="20"/>
      <c r="AA92" s="20"/>
      <c r="AB92" s="20"/>
    </row>
    <row r="93" spans="1:28" x14ac:dyDescent="0.25">
      <c r="A93" s="20"/>
      <c r="B93" s="747"/>
      <c r="C93" s="749"/>
      <c r="D93" s="748"/>
      <c r="E93" s="44" t="str">
        <f>IF($D93=0,"",VLOOKUP($C93,'Seznamy a konstanty'!$B$5:$F$42,2,0))</f>
        <v/>
      </c>
      <c r="F93" s="54" t="str">
        <f>IF($D93=0,"",VLOOKUP($C93,'Seznamy a konstanty'!$B$5:$F$42,3,0))</f>
        <v/>
      </c>
      <c r="G93" s="56" t="str">
        <f t="shared" si="3"/>
        <v/>
      </c>
      <c r="H93" s="55" t="str">
        <f t="shared" si="4"/>
        <v/>
      </c>
      <c r="I93" s="50"/>
      <c r="J93" s="51" t="str">
        <f>IF($D93=0,"",IF((VLOOKUP($C93,'Seznamy a konstanty'!$B$5:$F$42,1,0))="Vodík fosilní",I93,(VLOOKUP($C93,'Seznamy a konstanty'!$B$5:$F$42,4,0))))</f>
        <v/>
      </c>
      <c r="K93" s="601"/>
      <c r="L93" s="757"/>
      <c r="M93" s="601"/>
      <c r="N93" s="53">
        <f t="shared" si="5"/>
        <v>0</v>
      </c>
      <c r="O93" s="20"/>
      <c r="P93" s="20"/>
      <c r="Q93" s="20"/>
      <c r="R93" s="20"/>
      <c r="S93" s="20"/>
      <c r="T93" s="20"/>
      <c r="U93" s="20"/>
      <c r="V93" s="20"/>
      <c r="W93" s="20"/>
      <c r="X93" s="20"/>
      <c r="Y93" s="20"/>
      <c r="Z93" s="20"/>
      <c r="AA93" s="20"/>
      <c r="AB93" s="20"/>
    </row>
    <row r="94" spans="1:28" x14ac:dyDescent="0.25">
      <c r="A94" s="20"/>
      <c r="B94" s="747"/>
      <c r="C94" s="749"/>
      <c r="D94" s="748"/>
      <c r="E94" s="44" t="str">
        <f>IF($D94=0,"",VLOOKUP($C94,'Seznamy a konstanty'!$B$5:$F$42,2,0))</f>
        <v/>
      </c>
      <c r="F94" s="54" t="str">
        <f>IF($D94=0,"",VLOOKUP($C94,'Seznamy a konstanty'!$B$5:$F$42,3,0))</f>
        <v/>
      </c>
      <c r="G94" s="56" t="str">
        <f t="shared" si="3"/>
        <v/>
      </c>
      <c r="H94" s="55" t="str">
        <f t="shared" si="4"/>
        <v/>
      </c>
      <c r="I94" s="50"/>
      <c r="J94" s="51" t="str">
        <f>IF($D94=0,"",IF((VLOOKUP($C94,'Seznamy a konstanty'!$B$5:$F$42,1,0))="Vodík fosilní",I94,(VLOOKUP($C94,'Seznamy a konstanty'!$B$5:$F$42,4,0))))</f>
        <v/>
      </c>
      <c r="K94" s="601"/>
      <c r="L94" s="757"/>
      <c r="M94" s="601"/>
      <c r="N94" s="53">
        <f t="shared" si="5"/>
        <v>0</v>
      </c>
      <c r="O94" s="20"/>
      <c r="P94" s="20"/>
      <c r="Q94" s="20"/>
      <c r="R94" s="20"/>
      <c r="S94" s="20"/>
      <c r="T94" s="20"/>
      <c r="U94" s="20"/>
      <c r="V94" s="20"/>
      <c r="W94" s="20"/>
      <c r="X94" s="20"/>
      <c r="Y94" s="20"/>
      <c r="Z94" s="20"/>
      <c r="AA94" s="20"/>
      <c r="AB94" s="20"/>
    </row>
    <row r="95" spans="1:28" x14ac:dyDescent="0.25">
      <c r="A95" s="20"/>
      <c r="B95" s="747"/>
      <c r="C95" s="749"/>
      <c r="D95" s="748"/>
      <c r="E95" s="44" t="str">
        <f>IF($D95=0,"",VLOOKUP($C95,'Seznamy a konstanty'!$B$5:$F$42,2,0))</f>
        <v/>
      </c>
      <c r="F95" s="54" t="str">
        <f>IF($D95=0,"",VLOOKUP($C95,'Seznamy a konstanty'!$B$5:$F$42,3,0))</f>
        <v/>
      </c>
      <c r="G95" s="56" t="str">
        <f t="shared" si="3"/>
        <v/>
      </c>
      <c r="H95" s="55" t="str">
        <f t="shared" si="4"/>
        <v/>
      </c>
      <c r="I95" s="50"/>
      <c r="J95" s="51" t="str">
        <f>IF($D95=0,"",IF((VLOOKUP($C95,'Seznamy a konstanty'!$B$5:$F$42,1,0))="Vodík fosilní",I95,(VLOOKUP($C95,'Seznamy a konstanty'!$B$5:$F$42,4,0))))</f>
        <v/>
      </c>
      <c r="K95" s="601"/>
      <c r="L95" s="757"/>
      <c r="M95" s="601"/>
      <c r="N95" s="53">
        <f t="shared" si="5"/>
        <v>0</v>
      </c>
      <c r="O95" s="20"/>
      <c r="P95" s="20"/>
      <c r="Q95" s="20"/>
      <c r="R95" s="20"/>
      <c r="S95" s="20"/>
      <c r="T95" s="20"/>
      <c r="U95" s="20"/>
      <c r="V95" s="20"/>
      <c r="W95" s="20"/>
      <c r="X95" s="20"/>
      <c r="Y95" s="20"/>
      <c r="Z95" s="20"/>
      <c r="AA95" s="20"/>
      <c r="AB95" s="20"/>
    </row>
    <row r="96" spans="1:28" x14ac:dyDescent="0.25">
      <c r="A96" s="20"/>
      <c r="B96" s="747"/>
      <c r="C96" s="749"/>
      <c r="D96" s="748"/>
      <c r="E96" s="44" t="str">
        <f>IF($D96=0,"",VLOOKUP($C96,'Seznamy a konstanty'!$B$5:$F$42,2,0))</f>
        <v/>
      </c>
      <c r="F96" s="54" t="str">
        <f>IF($D96=0,"",VLOOKUP($C96,'Seznamy a konstanty'!$B$5:$F$42,3,0))</f>
        <v/>
      </c>
      <c r="G96" s="56" t="str">
        <f t="shared" si="3"/>
        <v/>
      </c>
      <c r="H96" s="55" t="str">
        <f t="shared" si="4"/>
        <v/>
      </c>
      <c r="I96" s="50"/>
      <c r="J96" s="51" t="str">
        <f>IF($D96=0,"",IF((VLOOKUP($C96,'Seznamy a konstanty'!$B$5:$F$42,1,0))="Vodík fosilní",I96,(VLOOKUP($C96,'Seznamy a konstanty'!$B$5:$F$42,4,0))))</f>
        <v/>
      </c>
      <c r="K96" s="601"/>
      <c r="L96" s="757"/>
      <c r="M96" s="601"/>
      <c r="N96" s="53">
        <f t="shared" si="5"/>
        <v>0</v>
      </c>
      <c r="O96" s="20"/>
      <c r="P96" s="20"/>
      <c r="Q96" s="20"/>
      <c r="R96" s="20"/>
      <c r="S96" s="20"/>
      <c r="T96" s="20"/>
      <c r="U96" s="20"/>
      <c r="V96" s="20"/>
      <c r="W96" s="20"/>
      <c r="X96" s="20"/>
      <c r="Y96" s="20"/>
      <c r="Z96" s="20"/>
      <c r="AA96" s="20"/>
      <c r="AB96" s="20"/>
    </row>
    <row r="97" spans="1:28" x14ac:dyDescent="0.25">
      <c r="A97" s="20"/>
      <c r="B97" s="747"/>
      <c r="C97" s="749"/>
      <c r="D97" s="748"/>
      <c r="E97" s="44" t="str">
        <f>IF($D97=0,"",VLOOKUP($C97,'Seznamy a konstanty'!$B$5:$F$42,2,0))</f>
        <v/>
      </c>
      <c r="F97" s="54" t="str">
        <f>IF($D97=0,"",VLOOKUP($C97,'Seznamy a konstanty'!$B$5:$F$42,3,0))</f>
        <v/>
      </c>
      <c r="G97" s="56" t="str">
        <f t="shared" si="3"/>
        <v/>
      </c>
      <c r="H97" s="55" t="str">
        <f t="shared" si="4"/>
        <v/>
      </c>
      <c r="I97" s="50"/>
      <c r="J97" s="51" t="str">
        <f>IF($D97=0,"",IF((VLOOKUP($C97,'Seznamy a konstanty'!$B$5:$F$42,1,0))="Vodík fosilní",I97,(VLOOKUP($C97,'Seznamy a konstanty'!$B$5:$F$42,4,0))))</f>
        <v/>
      </c>
      <c r="K97" s="601"/>
      <c r="L97" s="757"/>
      <c r="M97" s="601"/>
      <c r="N97" s="53">
        <f t="shared" si="5"/>
        <v>0</v>
      </c>
      <c r="O97" s="20"/>
      <c r="P97" s="20"/>
      <c r="Q97" s="20"/>
      <c r="R97" s="20"/>
      <c r="S97" s="20"/>
      <c r="T97" s="20"/>
      <c r="U97" s="20"/>
      <c r="V97" s="20"/>
      <c r="W97" s="20"/>
      <c r="X97" s="20"/>
      <c r="Y97" s="20"/>
      <c r="Z97" s="20"/>
      <c r="AA97" s="20"/>
      <c r="AB97" s="20"/>
    </row>
    <row r="98" spans="1:28" x14ac:dyDescent="0.25">
      <c r="A98" s="20"/>
      <c r="B98" s="747"/>
      <c r="C98" s="749"/>
      <c r="D98" s="748"/>
      <c r="E98" s="44" t="str">
        <f>IF($D98=0,"",VLOOKUP($C98,'Seznamy a konstanty'!$B$5:$F$42,2,0))</f>
        <v/>
      </c>
      <c r="F98" s="54" t="str">
        <f>IF($D98=0,"",VLOOKUP($C98,'Seznamy a konstanty'!$B$5:$F$42,3,0))</f>
        <v/>
      </c>
      <c r="G98" s="56" t="str">
        <f t="shared" si="3"/>
        <v/>
      </c>
      <c r="H98" s="55" t="str">
        <f t="shared" si="4"/>
        <v/>
      </c>
      <c r="I98" s="50"/>
      <c r="J98" s="51" t="str">
        <f>IF($D98=0,"",IF((VLOOKUP($C98,'Seznamy a konstanty'!$B$5:$F$42,1,0))="Vodík fosilní",I98,(VLOOKUP($C98,'Seznamy a konstanty'!$B$5:$F$42,4,0))))</f>
        <v/>
      </c>
      <c r="K98" s="601"/>
      <c r="L98" s="757"/>
      <c r="M98" s="601"/>
      <c r="N98" s="53">
        <f t="shared" si="5"/>
        <v>0</v>
      </c>
      <c r="O98" s="20"/>
      <c r="P98" s="20"/>
      <c r="Q98" s="20"/>
      <c r="R98" s="20"/>
      <c r="S98" s="20"/>
      <c r="T98" s="20"/>
      <c r="U98" s="20"/>
      <c r="V98" s="20"/>
      <c r="W98" s="20"/>
      <c r="X98" s="20"/>
      <c r="Y98" s="20"/>
      <c r="Z98" s="20"/>
      <c r="AA98" s="20"/>
      <c r="AB98" s="20"/>
    </row>
    <row r="99" spans="1:28" x14ac:dyDescent="0.25">
      <c r="A99" s="20"/>
      <c r="B99" s="747"/>
      <c r="C99" s="749"/>
      <c r="D99" s="748"/>
      <c r="E99" s="44" t="str">
        <f>IF($D99=0,"",VLOOKUP($C99,'Seznamy a konstanty'!$B$5:$F$42,2,0))</f>
        <v/>
      </c>
      <c r="F99" s="54" t="str">
        <f>IF($D99=0,"",VLOOKUP($C99,'Seznamy a konstanty'!$B$5:$F$42,3,0))</f>
        <v/>
      </c>
      <c r="G99" s="56" t="str">
        <f t="shared" si="3"/>
        <v/>
      </c>
      <c r="H99" s="55" t="str">
        <f t="shared" si="4"/>
        <v/>
      </c>
      <c r="I99" s="50"/>
      <c r="J99" s="51" t="str">
        <f>IF($D99=0,"",IF((VLOOKUP($C99,'Seznamy a konstanty'!$B$5:$F$42,1,0))="Vodík fosilní",I99,(VLOOKUP($C99,'Seznamy a konstanty'!$B$5:$F$42,4,0))))</f>
        <v/>
      </c>
      <c r="K99" s="601"/>
      <c r="L99" s="757"/>
      <c r="M99" s="601"/>
      <c r="N99" s="53">
        <f t="shared" si="5"/>
        <v>0</v>
      </c>
      <c r="O99" s="20"/>
      <c r="P99" s="20"/>
      <c r="Q99" s="20"/>
      <c r="R99" s="20"/>
      <c r="S99" s="20"/>
      <c r="T99" s="20"/>
      <c r="U99" s="20"/>
      <c r="V99" s="20"/>
      <c r="W99" s="20"/>
      <c r="X99" s="20"/>
      <c r="Y99" s="20"/>
      <c r="Z99" s="20"/>
      <c r="AA99" s="20"/>
      <c r="AB99" s="20"/>
    </row>
    <row r="100" spans="1:28" ht="16.5" thickBot="1" x14ac:dyDescent="0.3">
      <c r="A100" s="20"/>
      <c r="B100" s="753"/>
      <c r="C100" s="754"/>
      <c r="D100" s="755"/>
      <c r="E100" s="257" t="str">
        <f>IF($D100=0,"",VLOOKUP($C100,'Seznamy a konstanty'!$B$5:$F$42,2,0))</f>
        <v/>
      </c>
      <c r="F100" s="258" t="str">
        <f>IF($D100=0,"",VLOOKUP($C100,'Seznamy a konstanty'!$B$5:$F$42,3,0))</f>
        <v/>
      </c>
      <c r="G100" s="259" t="str">
        <f t="shared" si="3"/>
        <v/>
      </c>
      <c r="H100" s="260" t="str">
        <f t="shared" si="4"/>
        <v/>
      </c>
      <c r="I100" s="261"/>
      <c r="J100" s="262" t="str">
        <f>IF($D100=0,"",IF((VLOOKUP($C100,'Seznamy a konstanty'!$B$5:$F$42,1,0))="Vodík fosilní",I100,(VLOOKUP($C100,'Seznamy a konstanty'!$B$5:$F$42,4,0))))</f>
        <v/>
      </c>
      <c r="K100" s="601"/>
      <c r="L100" s="759"/>
      <c r="M100" s="601"/>
      <c r="N100" s="263">
        <f t="shared" si="5"/>
        <v>0</v>
      </c>
      <c r="O100" s="20"/>
      <c r="P100" s="20"/>
      <c r="Q100" s="20"/>
      <c r="R100" s="20"/>
      <c r="S100" s="20"/>
      <c r="T100" s="20"/>
      <c r="U100" s="20"/>
      <c r="V100" s="20"/>
      <c r="W100" s="20"/>
      <c r="X100" s="20"/>
      <c r="Y100" s="20"/>
      <c r="Z100" s="20"/>
      <c r="AA100" s="20"/>
      <c r="AB100" s="20"/>
    </row>
  </sheetData>
  <sheetProtection password="9710" sheet="1" objects="1" scenarios="1" formatColumns="0" formatRows="0" selectLockedCells="1"/>
  <mergeCells count="10">
    <mergeCell ref="B10:N10"/>
    <mergeCell ref="C11:E11"/>
    <mergeCell ref="H13:H14"/>
    <mergeCell ref="I13:J13"/>
    <mergeCell ref="L13:L14"/>
    <mergeCell ref="F11:G11"/>
    <mergeCell ref="B13:B14"/>
    <mergeCell ref="C13:C14"/>
    <mergeCell ref="D13:E14"/>
    <mergeCell ref="F13:G14"/>
  </mergeCells>
  <conditionalFormatting sqref="I15:I100">
    <cfRule type="expression" dxfId="23" priority="3">
      <formula xml:space="preserve"> C15="Vodík fosilní"</formula>
    </cfRule>
  </conditionalFormatting>
  <conditionalFormatting sqref="N14">
    <cfRule type="cellIs" dxfId="22" priority="1" operator="equal">
      <formula>"CHYBA"</formula>
    </cfRule>
  </conditionalFormatting>
  <conditionalFormatting sqref="N15:N100">
    <cfRule type="cellIs" dxfId="21" priority="2" operator="equal">
      <formula>"zadat emise"</formula>
    </cfRule>
  </conditionalFormatting>
  <pageMargins left="0.7" right="0.7" top="0.78740157499999996" bottom="0.78740157499999996" header="0.3" footer="0.3"/>
  <pageSetup paperSize="9"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'Seznamy a konstanty'!$H$9:$H$21</xm:f>
          </x14:formula1>
          <xm:sqref>L15:L100</xm:sqref>
        </x14:dataValidation>
        <x14:dataValidation type="list" allowBlank="1" showInputMessage="1" showErrorMessage="1" xr:uid="{00000000-0002-0000-0200-000001000000}">
          <x14:formula1>
            <xm:f>'Seznamy a konstanty'!$B$5:$B$13</xm:f>
          </x14:formula1>
          <xm:sqref>C15:C100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AS552"/>
  <sheetViews>
    <sheetView workbookViewId="0">
      <selection activeCell="F15" sqref="F15"/>
    </sheetView>
  </sheetViews>
  <sheetFormatPr defaultRowHeight="15.75" x14ac:dyDescent="0.25"/>
  <cols>
    <col min="1" max="1" width="3" customWidth="1"/>
    <col min="2" max="2" width="10.25" customWidth="1"/>
    <col min="3" max="3" width="19.125" customWidth="1"/>
    <col min="4" max="4" width="7.875" customWidth="1"/>
    <col min="5" max="5" width="7.75" customWidth="1"/>
    <col min="6" max="6" width="6.5" customWidth="1"/>
    <col min="7" max="7" width="4.875" customWidth="1"/>
    <col min="8" max="8" width="7.375" customWidth="1"/>
    <col min="9" max="9" width="6.375" customWidth="1"/>
    <col min="10" max="10" width="7.5" customWidth="1"/>
    <col min="11" max="11" width="32.375" customWidth="1"/>
    <col min="12" max="12" width="20.25" customWidth="1"/>
    <col min="14" max="14" width="10.75" customWidth="1"/>
    <col min="15" max="15" width="9.625" customWidth="1"/>
    <col min="16" max="16" width="1.5" style="90" customWidth="1"/>
    <col min="17" max="17" width="21.625" customWidth="1"/>
    <col min="18" max="18" width="21.5" customWidth="1"/>
    <col min="19" max="19" width="9" customWidth="1"/>
    <col min="20" max="20" width="2.625" customWidth="1"/>
    <col min="21" max="21" width="12.875" customWidth="1"/>
    <col min="22" max="45" width="9" style="21"/>
  </cols>
  <sheetData>
    <row r="1" spans="1:21" x14ac:dyDescent="0.25">
      <c r="A1" s="20"/>
      <c r="B1" s="20"/>
      <c r="C1" s="20"/>
      <c r="D1" s="20"/>
      <c r="E1" s="20"/>
      <c r="F1" s="20"/>
      <c r="G1" s="20"/>
      <c r="H1" s="20"/>
      <c r="I1" s="20"/>
      <c r="J1" s="20"/>
      <c r="K1" s="20"/>
      <c r="L1" s="20"/>
      <c r="M1" s="20"/>
      <c r="N1" s="20"/>
      <c r="O1" s="20"/>
      <c r="P1" s="21"/>
      <c r="Q1" s="21"/>
      <c r="R1" s="21"/>
      <c r="S1" s="21"/>
      <c r="T1" s="21"/>
      <c r="U1" s="21"/>
    </row>
    <row r="2" spans="1:21" hidden="1" x14ac:dyDescent="0.25">
      <c r="A2" s="20"/>
      <c r="B2" s="20"/>
      <c r="C2" s="20"/>
      <c r="D2" s="20"/>
      <c r="E2" s="20"/>
      <c r="F2" s="20"/>
      <c r="G2" s="20"/>
      <c r="H2" s="20"/>
      <c r="I2" s="20"/>
      <c r="J2" s="20"/>
      <c r="K2" s="20"/>
      <c r="L2" s="20"/>
      <c r="M2" s="20"/>
      <c r="N2" s="20"/>
      <c r="O2" s="20"/>
      <c r="P2" s="21"/>
      <c r="Q2" s="21"/>
      <c r="R2" s="21"/>
      <c r="S2" s="21"/>
      <c r="T2" s="21"/>
      <c r="U2" s="21"/>
    </row>
    <row r="3" spans="1:21" x14ac:dyDescent="0.25">
      <c r="A3" s="20"/>
      <c r="B3" s="313" t="s">
        <v>310</v>
      </c>
      <c r="C3" s="20"/>
      <c r="D3" s="20"/>
      <c r="E3" s="20"/>
      <c r="F3" s="20"/>
      <c r="G3" s="20"/>
      <c r="H3" s="20"/>
      <c r="I3" s="20"/>
      <c r="J3" s="20"/>
      <c r="K3" s="20"/>
      <c r="L3" s="20"/>
      <c r="M3" s="20"/>
      <c r="N3" s="20"/>
      <c r="O3" s="20"/>
      <c r="P3" s="21"/>
      <c r="Q3" s="21"/>
      <c r="R3" s="21"/>
      <c r="S3" s="21"/>
      <c r="T3" s="21"/>
      <c r="U3" s="21"/>
    </row>
    <row r="4" spans="1:21" hidden="1" x14ac:dyDescent="0.25">
      <c r="A4" s="20"/>
      <c r="B4" s="20"/>
      <c r="C4" s="20"/>
      <c r="D4" s="20"/>
      <c r="E4" s="20"/>
      <c r="F4" s="20"/>
      <c r="G4" s="20"/>
      <c r="H4" s="20"/>
      <c r="I4" s="20"/>
      <c r="J4" s="20"/>
      <c r="K4" s="20"/>
      <c r="L4" s="20"/>
      <c r="M4" s="20"/>
      <c r="N4" s="20"/>
      <c r="O4" s="20"/>
      <c r="P4" s="21"/>
      <c r="Q4" s="21"/>
      <c r="R4" s="21"/>
      <c r="S4" s="21"/>
      <c r="T4" s="21"/>
      <c r="U4" s="21"/>
    </row>
    <row r="5" spans="1:21" ht="16.5" thickBot="1" x14ac:dyDescent="0.3">
      <c r="A5" s="20"/>
      <c r="B5" s="20"/>
      <c r="C5" s="20"/>
      <c r="D5" s="20"/>
      <c r="E5" s="20"/>
      <c r="F5" s="20"/>
      <c r="G5" s="20"/>
      <c r="H5" s="20"/>
      <c r="I5" s="20"/>
      <c r="J5" s="20"/>
      <c r="K5" s="20"/>
      <c r="L5" s="20"/>
      <c r="M5" s="20"/>
      <c r="N5" s="20"/>
      <c r="O5" s="20"/>
      <c r="P5" s="21"/>
      <c r="Q5" s="21"/>
      <c r="R5" s="21"/>
      <c r="S5" s="21"/>
      <c r="T5" s="21"/>
      <c r="U5" s="21"/>
    </row>
    <row r="6" spans="1:21" ht="16.5" thickBot="1" x14ac:dyDescent="0.3">
      <c r="A6" s="20"/>
      <c r="B6" s="20"/>
      <c r="C6" s="20"/>
      <c r="D6" s="20"/>
      <c r="E6" s="20"/>
      <c r="F6" s="20"/>
      <c r="G6" s="20" t="s">
        <v>246</v>
      </c>
      <c r="H6" s="20"/>
      <c r="I6" s="20"/>
      <c r="J6" s="20"/>
      <c r="K6" s="20"/>
      <c r="L6" s="28" t="s">
        <v>244</v>
      </c>
      <c r="M6" s="82">
        <f>SUM(M15:M100)</f>
        <v>20853</v>
      </c>
      <c r="N6" s="28" t="s">
        <v>245</v>
      </c>
      <c r="O6" s="82">
        <f>SUMPRODUCT($M$15:$M$100,$O$15:$O$100)/1000</f>
        <v>527.82399999999996</v>
      </c>
      <c r="P6" s="92"/>
      <c r="Q6" s="21"/>
      <c r="R6" s="21"/>
      <c r="S6" s="21"/>
      <c r="T6" s="21"/>
      <c r="U6" s="21"/>
    </row>
    <row r="7" spans="1:21" ht="15.75" customHeight="1" x14ac:dyDescent="0.25">
      <c r="A7" s="20"/>
      <c r="B7" s="20"/>
      <c r="C7" s="20"/>
      <c r="D7" s="20"/>
      <c r="E7" s="20"/>
      <c r="F7" s="20"/>
      <c r="G7" s="20"/>
      <c r="H7" s="20"/>
      <c r="I7" s="21"/>
      <c r="J7" s="20"/>
      <c r="K7" s="859" t="s">
        <v>341</v>
      </c>
      <c r="L7" s="83" t="s">
        <v>38</v>
      </c>
      <c r="M7" s="84">
        <f ca="1">SUMIF($L$15:$M$100,L7,$M$15:$M$100)</f>
        <v>83</v>
      </c>
      <c r="N7" s="28"/>
      <c r="O7" s="511">
        <f t="array" ref="O7">(SUMPRODUCT(IF(L15:L100=L7,1,0),M15:M100,O15:O100)/1000)</f>
        <v>1.1739999999999999</v>
      </c>
      <c r="P7" s="21"/>
      <c r="Q7" s="21"/>
      <c r="R7" s="21"/>
      <c r="S7" s="21"/>
      <c r="T7" s="21"/>
      <c r="U7" s="21"/>
    </row>
    <row r="8" spans="1:21" x14ac:dyDescent="0.25">
      <c r="A8" s="20"/>
      <c r="B8" s="20"/>
      <c r="C8" s="20"/>
      <c r="D8" s="20"/>
      <c r="E8" s="20"/>
      <c r="F8" s="21"/>
      <c r="G8" s="20"/>
      <c r="H8" s="20"/>
      <c r="I8" s="21"/>
      <c r="J8" s="20"/>
      <c r="K8" s="860"/>
      <c r="L8" s="37" t="s">
        <v>75</v>
      </c>
      <c r="M8" s="85">
        <f ca="1">SUMIF($L$15:$M$100,L8,$M$15:$M$100)</f>
        <v>1700</v>
      </c>
      <c r="N8" s="28"/>
      <c r="O8" s="512">
        <f t="array" ref="O8">(SUMPRODUCT(IF(L15:L100=L8,1,0),M15:M100,O15:O100))/1000</f>
        <v>8.5</v>
      </c>
      <c r="P8" s="21"/>
      <c r="Q8" s="21"/>
      <c r="R8" s="21"/>
      <c r="S8" s="21"/>
      <c r="T8" s="21"/>
      <c r="U8" s="21"/>
    </row>
    <row r="9" spans="1:21" x14ac:dyDescent="0.25">
      <c r="A9" s="20"/>
      <c r="B9" s="20"/>
      <c r="C9" s="20"/>
      <c r="D9" s="20"/>
      <c r="E9" s="20"/>
      <c r="F9" s="21"/>
      <c r="G9" s="20"/>
      <c r="H9" s="20"/>
      <c r="I9" s="21"/>
      <c r="J9" s="20"/>
      <c r="K9" s="860"/>
      <c r="L9" s="37" t="s">
        <v>46</v>
      </c>
      <c r="M9" s="85">
        <f ca="1">SUMIF($L$15:$M$100,L9,$M$15:$M$100)</f>
        <v>18390</v>
      </c>
      <c r="N9" s="28"/>
      <c r="O9" s="512">
        <f t="array" ref="O9">(SUMPRODUCT(IF(L15:L100=L9,1,0),M15:M100,O15:O100))/1000</f>
        <v>511.35</v>
      </c>
      <c r="P9" s="21"/>
      <c r="Q9" s="21"/>
      <c r="R9" s="21"/>
      <c r="S9" s="21"/>
      <c r="T9" s="21"/>
      <c r="U9" s="21"/>
    </row>
    <row r="10" spans="1:21" x14ac:dyDescent="0.25">
      <c r="A10" s="20"/>
      <c r="B10" s="20"/>
      <c r="C10" s="20"/>
      <c r="D10" s="20"/>
      <c r="E10" s="20"/>
      <c r="F10" s="21"/>
      <c r="G10" s="20"/>
      <c r="H10" s="20"/>
      <c r="I10" s="21"/>
      <c r="J10" s="20"/>
      <c r="K10" s="860"/>
      <c r="L10" s="37" t="s">
        <v>56</v>
      </c>
      <c r="M10" s="85">
        <f ca="1">SUMIF($L$15:$M$100,L10,$M$15:$M$100)</f>
        <v>0</v>
      </c>
      <c r="N10" s="28"/>
      <c r="O10" s="512">
        <f t="array" ref="O10">(SUMPRODUCT(IF(L15:L100=L10,1,0),M15:M100,O15:O100))/1000</f>
        <v>0</v>
      </c>
      <c r="P10" s="21"/>
      <c r="Q10" s="21"/>
      <c r="R10" s="21"/>
      <c r="S10" s="21"/>
      <c r="T10" s="21"/>
      <c r="U10" s="21"/>
    </row>
    <row r="11" spans="1:21" ht="16.5" thickBot="1" x14ac:dyDescent="0.3">
      <c r="A11" s="20"/>
      <c r="B11" s="20"/>
      <c r="C11" s="20"/>
      <c r="D11" s="20"/>
      <c r="E11" s="20"/>
      <c r="F11" s="21"/>
      <c r="G11" s="20"/>
      <c r="H11" s="20"/>
      <c r="I11" s="21"/>
      <c r="J11" s="20"/>
      <c r="K11" s="861"/>
      <c r="L11" s="86" t="s">
        <v>254</v>
      </c>
      <c r="M11" s="87">
        <f ca="1">+M6-SUM(M7:M10)</f>
        <v>680</v>
      </c>
      <c r="N11" s="28"/>
      <c r="O11" s="513">
        <f t="array" ref="O11">(SUMPRODUCT(IF(L15:L100=L11,1,0),M15:M100,O15:O100))/1000</f>
        <v>6.8</v>
      </c>
      <c r="P11" s="36"/>
      <c r="Q11" s="21"/>
      <c r="R11" s="21"/>
      <c r="S11" s="21"/>
      <c r="T11" s="21"/>
      <c r="U11" s="21"/>
    </row>
    <row r="12" spans="1:21" ht="16.5" thickBot="1" x14ac:dyDescent="0.3">
      <c r="A12" s="20"/>
      <c r="B12" s="20"/>
      <c r="C12" s="20"/>
      <c r="D12" s="20"/>
      <c r="E12" s="20"/>
      <c r="F12" s="20"/>
      <c r="G12" s="20"/>
      <c r="H12" s="20"/>
      <c r="I12" s="20"/>
      <c r="J12" s="20"/>
      <c r="K12" s="20"/>
      <c r="L12" s="20"/>
      <c r="M12" s="20"/>
      <c r="N12" s="20"/>
      <c r="O12" s="20"/>
      <c r="P12" s="21"/>
      <c r="Q12" s="21"/>
      <c r="R12" s="21"/>
      <c r="S12" s="21"/>
      <c r="T12" s="21"/>
      <c r="U12" s="21"/>
    </row>
    <row r="13" spans="1:21" ht="40.5" customHeight="1" x14ac:dyDescent="0.25">
      <c r="A13" s="20"/>
      <c r="B13" s="872" t="s">
        <v>135</v>
      </c>
      <c r="C13" s="855" t="s">
        <v>257</v>
      </c>
      <c r="D13" s="874" t="s">
        <v>147</v>
      </c>
      <c r="E13" s="863" t="s">
        <v>163</v>
      </c>
      <c r="F13" s="876"/>
      <c r="G13" s="877"/>
      <c r="H13" s="869" t="s">
        <v>137</v>
      </c>
      <c r="I13" s="870"/>
      <c r="J13" s="871"/>
      <c r="K13" s="855" t="s">
        <v>311</v>
      </c>
      <c r="L13" s="857" t="s">
        <v>146</v>
      </c>
      <c r="M13" s="833" t="s">
        <v>138</v>
      </c>
      <c r="N13" s="863" t="s">
        <v>145</v>
      </c>
      <c r="O13" s="864"/>
      <c r="P13" s="21"/>
      <c r="Q13" s="865" t="s">
        <v>149</v>
      </c>
      <c r="R13" s="867" t="s">
        <v>151</v>
      </c>
      <c r="S13" s="853" t="s">
        <v>150</v>
      </c>
      <c r="T13" s="57"/>
      <c r="U13" s="58" t="s">
        <v>268</v>
      </c>
    </row>
    <row r="14" spans="1:21" ht="39.75" customHeight="1" x14ac:dyDescent="0.25">
      <c r="A14" s="20"/>
      <c r="B14" s="873"/>
      <c r="C14" s="856"/>
      <c r="D14" s="875"/>
      <c r="E14" s="29" t="s">
        <v>164</v>
      </c>
      <c r="F14" s="32"/>
      <c r="G14" s="33"/>
      <c r="H14" s="29" t="s">
        <v>164</v>
      </c>
      <c r="I14" s="32"/>
      <c r="J14" s="33"/>
      <c r="K14" s="856"/>
      <c r="L14" s="858"/>
      <c r="M14" s="862"/>
      <c r="N14" s="29" t="s">
        <v>30</v>
      </c>
      <c r="O14" s="34" t="s">
        <v>165</v>
      </c>
      <c r="P14" s="21"/>
      <c r="Q14" s="866"/>
      <c r="R14" s="868"/>
      <c r="S14" s="854"/>
      <c r="T14" s="57"/>
      <c r="U14" s="59" t="str">
        <f>IF(COUNTIF(U15:U50,"zadat emise")&gt;0,"CHYBA","OK")</f>
        <v>OK</v>
      </c>
    </row>
    <row r="15" spans="1:21" ht="15" customHeight="1" x14ac:dyDescent="0.25">
      <c r="A15" s="20"/>
      <c r="B15" s="718"/>
      <c r="C15" s="719" t="s">
        <v>36</v>
      </c>
      <c r="D15" s="720" t="s">
        <v>1</v>
      </c>
      <c r="E15" s="721"/>
      <c r="F15" s="680">
        <v>40</v>
      </c>
      <c r="G15" s="91" t="str">
        <f>IF($F15=0,"",IF(VLOOKUP($C15,'Seznamy a konstanty'!$B$5:$F$42,2,0)="zadat",E15,VLOOKUP($C15,'Seznamy a konstanty'!$B$5:$F$42,2,0)))</f>
        <v>lt</v>
      </c>
      <c r="H15" s="728"/>
      <c r="I15" s="88">
        <f>IF($F15=0,"",IF(VLOOKUP($C15,'Seznamy a konstanty'!$B$5:$F$42,3,0)="zadat",H15,VLOOKUP($C15,'Seznamy a konstanty'!$B$5:$F$42,3,0)))</f>
        <v>21</v>
      </c>
      <c r="J15" s="47" t="str">
        <f t="shared" ref="J15:J50" si="0">IF($F15=0,"",CONCATENATE("MJ/",G15))</f>
        <v>MJ/lt</v>
      </c>
      <c r="K15" s="732" t="s">
        <v>68</v>
      </c>
      <c r="L15" s="89" t="str">
        <f>IF($F15=0,"",VLOOKUP($K15,'Seznamy a konstanty'!$H$25:$K$84,2,0))</f>
        <v>Potravinářské</v>
      </c>
      <c r="M15" s="41">
        <f t="shared" ref="M15:M46" si="1">IF($F15=0,"",F15*I15)</f>
        <v>840</v>
      </c>
      <c r="N15" s="736">
        <v>25</v>
      </c>
      <c r="O15" s="42">
        <f>IF($F15=0,"",IF(D15="ne",VLOOKUP($C15,'Seznamy a konstanty'!$B$5:$F$25,4,0),N15))</f>
        <v>25</v>
      </c>
      <c r="P15" s="21"/>
      <c r="Q15" s="740" t="s">
        <v>53</v>
      </c>
      <c r="R15" s="60" t="str">
        <f>IF($F15=0,"",VLOOKUP($K15,'Seznamy a konstanty'!$H$25:$K$84,3,0))</f>
        <v>Obiloviny a jiné plodiny bohaté na škrob</v>
      </c>
      <c r="S15" s="61">
        <f>IF($F15=0,"",VLOOKUP($K15,'Seznamy a konstanty'!$H$25:$K$84,4,0))</f>
        <v>12</v>
      </c>
      <c r="T15" s="57"/>
      <c r="U15" s="35">
        <f>IF(AND(F15&gt;0,O15=0),"zadat emise",0)</f>
        <v>0</v>
      </c>
    </row>
    <row r="16" spans="1:21" ht="15" customHeight="1" x14ac:dyDescent="0.25">
      <c r="A16" s="20"/>
      <c r="B16" s="722"/>
      <c r="C16" s="682" t="s">
        <v>36</v>
      </c>
      <c r="D16" s="723" t="s">
        <v>1</v>
      </c>
      <c r="E16" s="679"/>
      <c r="F16" s="683">
        <v>50</v>
      </c>
      <c r="G16" s="38" t="str">
        <f>IF($F16=0,"",IF(VLOOKUP($C16,'Seznamy a konstanty'!$B$5:$F$42,2,0)="zadat",E16,VLOOKUP($C16,'Seznamy a konstanty'!$B$5:$F$42,2,0)))</f>
        <v>lt</v>
      </c>
      <c r="H16" s="729"/>
      <c r="I16" s="43">
        <f>IF($F16=0,"",IF(VLOOKUP($C16,'Seznamy a konstanty'!$B$5:$F$42,3,0)="zadat",H16,VLOOKUP($C16,'Seznamy a konstanty'!$B$5:$F$42,3,0)))</f>
        <v>21</v>
      </c>
      <c r="J16" s="44" t="str">
        <f t="shared" si="0"/>
        <v>MJ/lt</v>
      </c>
      <c r="K16" s="733" t="s">
        <v>45</v>
      </c>
      <c r="L16" s="590" t="str">
        <f>IF($F16=0,"",VLOOKUP($K16,'Seznamy a konstanty'!$H$25:$K$84,2,0))</f>
        <v>Potravinářské</v>
      </c>
      <c r="M16" s="45">
        <f t="shared" si="1"/>
        <v>1050</v>
      </c>
      <c r="N16" s="737">
        <v>27</v>
      </c>
      <c r="O16" s="46">
        <f>IF($F16=0,"",IF(D16="ne",VLOOKUP($C16,'Seznamy a konstanty'!$B$5:$F$25,4,0),N16))</f>
        <v>27</v>
      </c>
      <c r="P16" s="21"/>
      <c r="Q16" s="741" t="s">
        <v>48</v>
      </c>
      <c r="R16" s="62" t="str">
        <f>IF($F16=0,"",VLOOKUP($K16,'Seznamy a konstanty'!$H$25:$K$84,3,0))</f>
        <v>Cukernaté plodiny</v>
      </c>
      <c r="S16" s="63">
        <f>IF($F16=0,"",VLOOKUP($K16,'Seznamy a konstanty'!$H$25:$K$84,4,0))</f>
        <v>13</v>
      </c>
      <c r="T16" s="57"/>
      <c r="U16" s="35">
        <f t="shared" ref="U16:U50" si="2">IF(AND(F16&gt;0,O16=0),"zadat emise",0)</f>
        <v>0</v>
      </c>
    </row>
    <row r="17" spans="1:21" ht="15" customHeight="1" x14ac:dyDescent="0.25">
      <c r="A17" s="20"/>
      <c r="B17" s="722"/>
      <c r="C17" s="682" t="s">
        <v>49</v>
      </c>
      <c r="D17" s="723" t="s">
        <v>1</v>
      </c>
      <c r="E17" s="679"/>
      <c r="F17" s="683">
        <v>500</v>
      </c>
      <c r="G17" s="38" t="str">
        <f>IF($F17=0,"",IF(VLOOKUP($C17,'Seznamy a konstanty'!$B$5:$F$42,2,0)="zadat",E17,VLOOKUP($C17,'Seznamy a konstanty'!$B$5:$F$42,2,0)))</f>
        <v>lt</v>
      </c>
      <c r="H17" s="729"/>
      <c r="I17" s="43">
        <f>IF($F17=0,"",IF(VLOOKUP($C17,'Seznamy a konstanty'!$B$5:$F$42,3,0)="zadat",H17,VLOOKUP($C17,'Seznamy a konstanty'!$B$5:$F$42,3,0)))</f>
        <v>33</v>
      </c>
      <c r="J17" s="44" t="str">
        <f t="shared" si="0"/>
        <v>MJ/lt</v>
      </c>
      <c r="K17" s="733" t="s">
        <v>116</v>
      </c>
      <c r="L17" s="590" t="str">
        <f>IF($F17=0,"",VLOOKUP($K17,'Seznamy a konstanty'!$H$25:$K$84,2,0))</f>
        <v>Potravinářské</v>
      </c>
      <c r="M17" s="45">
        <f t="shared" si="1"/>
        <v>16500</v>
      </c>
      <c r="N17" s="737">
        <v>28</v>
      </c>
      <c r="O17" s="46">
        <f>IF($F17=0,"",IF(D17="ne",VLOOKUP($C17,'Seznamy a konstanty'!$B$5:$F$25,4,0),N17))</f>
        <v>28</v>
      </c>
      <c r="P17" s="21"/>
      <c r="Q17" s="741" t="s">
        <v>102</v>
      </c>
      <c r="R17" s="62" t="str">
        <f>IF($F17=0,"",VLOOKUP($K17,'Seznamy a konstanty'!$H$25:$K$84,3,0))</f>
        <v>Olejnaté plodiny</v>
      </c>
      <c r="S17" s="63">
        <f>IF($F17=0,"",VLOOKUP($K17,'Seznamy a konstanty'!$H$25:$K$84,4,0))</f>
        <v>55</v>
      </c>
      <c r="T17" s="57"/>
      <c r="U17" s="35">
        <f t="shared" si="2"/>
        <v>0</v>
      </c>
    </row>
    <row r="18" spans="1:21" ht="15" customHeight="1" x14ac:dyDescent="0.25">
      <c r="A18" s="20"/>
      <c r="B18" s="722"/>
      <c r="C18" s="682" t="s">
        <v>49</v>
      </c>
      <c r="D18" s="723" t="s">
        <v>1</v>
      </c>
      <c r="E18" s="679"/>
      <c r="F18" s="683">
        <v>1</v>
      </c>
      <c r="G18" s="38" t="str">
        <f>IF($F18=0,"",IF(VLOOKUP($C18,'Seznamy a konstanty'!$B$5:$F$42,2,0)="zadat",E18,VLOOKUP($C18,'Seznamy a konstanty'!$B$5:$F$42,2,0)))</f>
        <v>lt</v>
      </c>
      <c r="H18" s="729"/>
      <c r="I18" s="43">
        <f>IF($F18=0,"",IF(VLOOKUP($C18,'Seznamy a konstanty'!$B$5:$F$42,3,0)="zadat",H18,VLOOKUP($C18,'Seznamy a konstanty'!$B$5:$F$42,3,0)))</f>
        <v>33</v>
      </c>
      <c r="J18" s="44" t="str">
        <f t="shared" si="0"/>
        <v>MJ/lt</v>
      </c>
      <c r="K18" s="733" t="s">
        <v>42</v>
      </c>
      <c r="L18" s="590" t="str">
        <f>IF($F18=0,"",VLOOKUP($K18,'Seznamy a konstanty'!$H$25:$K$84,2,0))</f>
        <v>Pokročilé</v>
      </c>
      <c r="M18" s="45">
        <f t="shared" si="1"/>
        <v>33</v>
      </c>
      <c r="N18" s="737">
        <v>28</v>
      </c>
      <c r="O18" s="46">
        <f>IF($F18=0,"",IF(D18="ne",VLOOKUP($C18,'Seznamy a konstanty'!$B$5:$F$25,4,0),N18))</f>
        <v>28</v>
      </c>
      <c r="P18" s="21"/>
      <c r="Q18" s="741" t="s">
        <v>98</v>
      </c>
      <c r="R18" s="62" t="str">
        <f>IF($F18=0,"",VLOOKUP($K18,'Seznamy a konstanty'!$H$25:$K$84,3,0))</f>
        <v>Jiné</v>
      </c>
      <c r="S18" s="63">
        <f>IF($F18=0,"",VLOOKUP($K18,'Seznamy a konstanty'!$H$25:$K$84,4,0))</f>
        <v>0</v>
      </c>
      <c r="T18" s="57"/>
      <c r="U18" s="35">
        <f t="shared" si="2"/>
        <v>0</v>
      </c>
    </row>
    <row r="19" spans="1:21" ht="15" customHeight="1" x14ac:dyDescent="0.25">
      <c r="A19" s="20"/>
      <c r="B19" s="722"/>
      <c r="C19" s="682" t="s">
        <v>352</v>
      </c>
      <c r="D19" s="723" t="s">
        <v>1</v>
      </c>
      <c r="E19" s="679"/>
      <c r="F19" s="683">
        <v>0</v>
      </c>
      <c r="G19" s="38" t="str">
        <f>IF($F19=0,"",IF(VLOOKUP($C19,'Seznamy a konstanty'!$B$5:$F$42,2,0)="zadat",E19,VLOOKUP($C19,'Seznamy a konstanty'!$B$5:$F$42,2,0)))</f>
        <v/>
      </c>
      <c r="H19" s="729"/>
      <c r="I19" s="43" t="str">
        <f>IF($F19=0,"",IF(VLOOKUP($C19,'Seznamy a konstanty'!$B$5:$F$42,3,0)="zadat",H19,VLOOKUP($C19,'Seznamy a konstanty'!$B$5:$F$42,3,0)))</f>
        <v/>
      </c>
      <c r="J19" s="44" t="str">
        <f t="shared" si="0"/>
        <v/>
      </c>
      <c r="K19" s="733" t="s">
        <v>111</v>
      </c>
      <c r="L19" s="590" t="str">
        <f>IF($F19=0,"",VLOOKUP($K19,'Seznamy a konstanty'!$H$25:$K$84,2,0))</f>
        <v/>
      </c>
      <c r="M19" s="45" t="str">
        <f t="shared" si="1"/>
        <v/>
      </c>
      <c r="N19" s="737">
        <v>5</v>
      </c>
      <c r="O19" s="46" t="str">
        <f>IF($F19=0,"",IF(D19="ne",VLOOKUP($C19,'Seznamy a konstanty'!$B$5:$F$25,4,0),N19))</f>
        <v/>
      </c>
      <c r="P19" s="21"/>
      <c r="Q19" s="741" t="s">
        <v>93</v>
      </c>
      <c r="R19" s="62" t="str">
        <f>IF($F19=0,"",VLOOKUP($K19,'Seznamy a konstanty'!$H$25:$K$84,3,0))</f>
        <v/>
      </c>
      <c r="S19" s="63" t="str">
        <f>IF($F19=0,"",VLOOKUP($K19,'Seznamy a konstanty'!$H$25:$K$84,4,0))</f>
        <v/>
      </c>
      <c r="T19" s="57"/>
      <c r="U19" s="35">
        <f t="shared" si="2"/>
        <v>0</v>
      </c>
    </row>
    <row r="20" spans="1:21" ht="15" customHeight="1" x14ac:dyDescent="0.25">
      <c r="A20" s="20"/>
      <c r="B20" s="722"/>
      <c r="C20" s="682" t="s">
        <v>352</v>
      </c>
      <c r="D20" s="723" t="s">
        <v>1</v>
      </c>
      <c r="E20" s="679"/>
      <c r="F20" s="683">
        <v>50</v>
      </c>
      <c r="G20" s="38" t="str">
        <f>IF($F20=0,"",IF(VLOOKUP($C20,'Seznamy a konstanty'!$B$5:$F$42,2,0)="zadat",E20,VLOOKUP($C20,'Seznamy a konstanty'!$B$5:$F$42,2,0)))</f>
        <v>lt</v>
      </c>
      <c r="H20" s="729"/>
      <c r="I20" s="43">
        <f>IF($F20=0,"",IF(VLOOKUP($C20,'Seznamy a konstanty'!$B$5:$F$42,3,0)="zadat",H20,VLOOKUP($C20,'Seznamy a konstanty'!$B$5:$F$42,3,0)))</f>
        <v>34</v>
      </c>
      <c r="J20" s="44" t="str">
        <f t="shared" si="0"/>
        <v>MJ/lt</v>
      </c>
      <c r="K20" s="733" t="s">
        <v>111</v>
      </c>
      <c r="L20" s="590" t="str">
        <f>IF($F20=0,"",VLOOKUP($K20,'Seznamy a konstanty'!$H$25:$K$84,2,0))</f>
        <v>Použitý kuch. olej či kaf. tuk</v>
      </c>
      <c r="M20" s="45">
        <f t="shared" si="1"/>
        <v>1700</v>
      </c>
      <c r="N20" s="737">
        <v>5</v>
      </c>
      <c r="O20" s="46">
        <f>IF($F20=0,"",IF(D20="ne",VLOOKUP($C20,'Seznamy a konstanty'!$B$5:$F$25,4,0),N20))</f>
        <v>5</v>
      </c>
      <c r="P20" s="21"/>
      <c r="Q20" s="741" t="s">
        <v>290</v>
      </c>
      <c r="R20" s="62" t="str">
        <f>IF($F20=0,"",VLOOKUP($K20,'Seznamy a konstanty'!$H$25:$K$84,3,0))</f>
        <v>Jiné</v>
      </c>
      <c r="S20" s="63">
        <f>IF($F20=0,"",VLOOKUP($K20,'Seznamy a konstanty'!$H$25:$K$84,4,0))</f>
        <v>0</v>
      </c>
      <c r="T20" s="57"/>
      <c r="U20" s="35">
        <f t="shared" si="2"/>
        <v>0</v>
      </c>
    </row>
    <row r="21" spans="1:21" ht="15" customHeight="1" x14ac:dyDescent="0.25">
      <c r="A21" s="20"/>
      <c r="B21" s="722"/>
      <c r="C21" s="682" t="s">
        <v>360</v>
      </c>
      <c r="D21" s="723" t="s">
        <v>1</v>
      </c>
      <c r="E21" s="679"/>
      <c r="F21" s="683">
        <v>1</v>
      </c>
      <c r="G21" s="38" t="str">
        <f>IF($F21=0,"",IF(VLOOKUP($C21,'Seznamy a konstanty'!$B$5:$F$42,2,0)="zadat",E21,VLOOKUP($C21,'Seznamy a konstanty'!$B$5:$F$42,2,0)))</f>
        <v>kg</v>
      </c>
      <c r="H21" s="729"/>
      <c r="I21" s="43">
        <f>IF($F21=0,"",IF(VLOOKUP($C21,'Seznamy a konstanty'!$B$5:$F$42,3,0)="zadat",H21,VLOOKUP($C21,'Seznamy a konstanty'!$B$5:$F$42,3,0)))</f>
        <v>50</v>
      </c>
      <c r="J21" s="44" t="str">
        <f t="shared" si="0"/>
        <v>MJ/kg</v>
      </c>
      <c r="K21" s="733" t="s">
        <v>134</v>
      </c>
      <c r="L21" s="590" t="str">
        <f>IF($F21=0,"",VLOOKUP($K21,'Seznamy a konstanty'!$H$25:$K$84,2,0))</f>
        <v>Pokročilé</v>
      </c>
      <c r="M21" s="45">
        <f t="shared" si="1"/>
        <v>50</v>
      </c>
      <c r="N21" s="737">
        <v>5</v>
      </c>
      <c r="O21" s="46">
        <f>IF($F21=0,"",IF(D21="ne",VLOOKUP($C21,'Seznamy a konstanty'!$B$5:$F$25,4,0),N21))</f>
        <v>5</v>
      </c>
      <c r="P21" s="21"/>
      <c r="Q21" s="741" t="s">
        <v>362</v>
      </c>
      <c r="R21" s="62" t="str">
        <f>IF($F21=0,"",VLOOKUP($K21,'Seznamy a konstanty'!$H$25:$K$84,3,0))</f>
        <v>Jiné</v>
      </c>
      <c r="S21" s="63">
        <f>IF($F21=0,"",VLOOKUP($K21,'Seznamy a konstanty'!$H$25:$K$84,4,0))</f>
        <v>0</v>
      </c>
      <c r="T21" s="57"/>
      <c r="U21" s="35">
        <f t="shared" si="2"/>
        <v>0</v>
      </c>
    </row>
    <row r="22" spans="1:21" ht="15" customHeight="1" x14ac:dyDescent="0.25">
      <c r="A22" s="20"/>
      <c r="B22" s="722"/>
      <c r="C22" s="682" t="s">
        <v>352</v>
      </c>
      <c r="D22" s="723" t="s">
        <v>1</v>
      </c>
      <c r="E22" s="679"/>
      <c r="F22" s="683">
        <v>20</v>
      </c>
      <c r="G22" s="38" t="str">
        <f>IF($F22=0,"",IF(VLOOKUP($C22,'Seznamy a konstanty'!$B$5:$F$42,2,0)="zadat",E22,VLOOKUP($C22,'Seznamy a konstanty'!$B$5:$F$42,2,0)))</f>
        <v>lt</v>
      </c>
      <c r="H22" s="729"/>
      <c r="I22" s="43">
        <f>IF($F22=0,"",IF(VLOOKUP($C22,'Seznamy a konstanty'!$B$5:$F$42,3,0)="zadat",H22,VLOOKUP($C22,'Seznamy a konstanty'!$B$5:$F$42,3,0)))</f>
        <v>34</v>
      </c>
      <c r="J22" s="44" t="str">
        <f t="shared" si="0"/>
        <v>MJ/lt</v>
      </c>
      <c r="K22" s="733" t="s">
        <v>162</v>
      </c>
      <c r="L22" s="590" t="str">
        <f>IF($F22=0,"",VLOOKUP($K22,'Seznamy a konstanty'!$H$25:$K$84,2,0))</f>
        <v>Ostatní OZE</v>
      </c>
      <c r="M22" s="45">
        <f t="shared" si="1"/>
        <v>680</v>
      </c>
      <c r="N22" s="737">
        <v>10</v>
      </c>
      <c r="O22" s="46">
        <f>IF($F22=0,"",IF(D22="ne",VLOOKUP($C22,'Seznamy a konstanty'!$B$5:$F$25,4,0),N22))</f>
        <v>10</v>
      </c>
      <c r="P22" s="21"/>
      <c r="Q22" s="741" t="s">
        <v>126</v>
      </c>
      <c r="R22" s="62" t="str">
        <f>IF($F22=0,"",VLOOKUP($K22,'Seznamy a konstanty'!$H$25:$K$84,3,0))</f>
        <v>Neuvádí se</v>
      </c>
      <c r="S22" s="63">
        <f>IF($F22=0,"",VLOOKUP($K22,'Seznamy a konstanty'!$H$25:$K$84,4,0))</f>
        <v>0</v>
      </c>
      <c r="T22" s="57"/>
      <c r="U22" s="35">
        <f t="shared" si="2"/>
        <v>0</v>
      </c>
    </row>
    <row r="23" spans="1:21" ht="15" customHeight="1" x14ac:dyDescent="0.25">
      <c r="A23" s="20"/>
      <c r="B23" s="722"/>
      <c r="C23" s="682"/>
      <c r="D23" s="723"/>
      <c r="E23" s="679"/>
      <c r="F23" s="683"/>
      <c r="G23" s="38" t="str">
        <f>IF($F23=0,"",IF(VLOOKUP($C23,'Seznamy a konstanty'!$B$5:$F$42,2,0)="zadat",E23,VLOOKUP($C23,'Seznamy a konstanty'!$B$5:$F$42,2,0)))</f>
        <v/>
      </c>
      <c r="H23" s="729"/>
      <c r="I23" s="43" t="str">
        <f>IF($F23=0,"",IF(VLOOKUP($C23,'Seznamy a konstanty'!$B$5:$F$42,3,0)="zadat",H23,VLOOKUP($C23,'Seznamy a konstanty'!$B$5:$F$42,3,0)))</f>
        <v/>
      </c>
      <c r="J23" s="44" t="str">
        <f t="shared" si="0"/>
        <v/>
      </c>
      <c r="K23" s="733"/>
      <c r="L23" s="590" t="str">
        <f>IF($F23=0,"",VLOOKUP($K23,'Seznamy a konstanty'!$H$25:$K$84,2,0))</f>
        <v/>
      </c>
      <c r="M23" s="45" t="str">
        <f t="shared" si="1"/>
        <v/>
      </c>
      <c r="N23" s="737"/>
      <c r="O23" s="46" t="str">
        <f>IF($F23=0,"",IF(D23="ne",VLOOKUP($C23,'Seznamy a konstanty'!$B$5:$F$25,4,0),N23))</f>
        <v/>
      </c>
      <c r="P23" s="21"/>
      <c r="Q23" s="741"/>
      <c r="R23" s="62" t="str">
        <f>IF($F23=0,"",VLOOKUP($K23,'Seznamy a konstanty'!$H$25:$K$84,3,0))</f>
        <v/>
      </c>
      <c r="S23" s="63" t="str">
        <f>IF($F23=0,"",VLOOKUP($K23,'Seznamy a konstanty'!$H$25:$K$84,4,0))</f>
        <v/>
      </c>
      <c r="T23" s="57"/>
      <c r="U23" s="35">
        <f t="shared" si="2"/>
        <v>0</v>
      </c>
    </row>
    <row r="24" spans="1:21" ht="15" customHeight="1" x14ac:dyDescent="0.25">
      <c r="A24" s="20"/>
      <c r="B24" s="722"/>
      <c r="C24" s="682"/>
      <c r="D24" s="723"/>
      <c r="E24" s="679"/>
      <c r="F24" s="683"/>
      <c r="G24" s="38" t="str">
        <f>IF($F24=0,"",IF(VLOOKUP($C24,'Seznamy a konstanty'!$B$5:$F$42,2,0)="zadat",E24,VLOOKUP($C24,'Seznamy a konstanty'!$B$5:$F$42,2,0)))</f>
        <v/>
      </c>
      <c r="H24" s="729"/>
      <c r="I24" s="43" t="str">
        <f>IF($F24=0,"",IF(VLOOKUP($C24,'Seznamy a konstanty'!$B$5:$F$42,3,0)="zadat",H24,VLOOKUP($C24,'Seznamy a konstanty'!$B$5:$F$42,3,0)))</f>
        <v/>
      </c>
      <c r="J24" s="44" t="str">
        <f t="shared" si="0"/>
        <v/>
      </c>
      <c r="K24" s="733"/>
      <c r="L24" s="590" t="str">
        <f>IF($F24=0,"",VLOOKUP($K24,'Seznamy a konstanty'!$H$25:$K$84,2,0))</f>
        <v/>
      </c>
      <c r="M24" s="45" t="str">
        <f t="shared" si="1"/>
        <v/>
      </c>
      <c r="N24" s="737"/>
      <c r="O24" s="46" t="str">
        <f>IF($F24=0,"",IF(D24="ne",VLOOKUP($C24,'Seznamy a konstanty'!$B$5:$F$25,4,0),N24))</f>
        <v/>
      </c>
      <c r="P24" s="21"/>
      <c r="Q24" s="741"/>
      <c r="R24" s="62" t="str">
        <f>IF($F24=0,"",VLOOKUP($K24,'Seznamy a konstanty'!$H$25:$K$84,3,0))</f>
        <v/>
      </c>
      <c r="S24" s="63" t="str">
        <f>IF($F24=0,"",VLOOKUP($K24,'Seznamy a konstanty'!$H$25:$K$84,4,0))</f>
        <v/>
      </c>
      <c r="T24" s="57"/>
      <c r="U24" s="35">
        <f t="shared" si="2"/>
        <v>0</v>
      </c>
    </row>
    <row r="25" spans="1:21" ht="15" customHeight="1" x14ac:dyDescent="0.25">
      <c r="A25" s="20"/>
      <c r="B25" s="722"/>
      <c r="C25" s="682"/>
      <c r="D25" s="723"/>
      <c r="E25" s="679"/>
      <c r="F25" s="683"/>
      <c r="G25" s="38" t="str">
        <f>IF($F25=0,"",IF(VLOOKUP($C25,'Seznamy a konstanty'!$B$5:$F$42,2,0)="zadat",E25,VLOOKUP($C25,'Seznamy a konstanty'!$B$5:$F$42,2,0)))</f>
        <v/>
      </c>
      <c r="H25" s="729"/>
      <c r="I25" s="43" t="str">
        <f>IF($F25=0,"",IF(VLOOKUP($C25,'Seznamy a konstanty'!$B$5:$F$42,3,0)="zadat",H25,VLOOKUP($C25,'Seznamy a konstanty'!$B$5:$F$42,3,0)))</f>
        <v/>
      </c>
      <c r="J25" s="44" t="str">
        <f t="shared" si="0"/>
        <v/>
      </c>
      <c r="K25" s="733"/>
      <c r="L25" s="590" t="str">
        <f>IF($F25=0,"",VLOOKUP($K25,'Seznamy a konstanty'!$H$25:$K$84,2,0))</f>
        <v/>
      </c>
      <c r="M25" s="45" t="str">
        <f t="shared" si="1"/>
        <v/>
      </c>
      <c r="N25" s="737"/>
      <c r="O25" s="46" t="str">
        <f>IF($F25=0,"",IF(D25="ne",VLOOKUP($C25,'Seznamy a konstanty'!$B$5:$F$25,4,0),N25))</f>
        <v/>
      </c>
      <c r="P25" s="21"/>
      <c r="Q25" s="741"/>
      <c r="R25" s="62" t="str">
        <f>IF($F25=0,"",VLOOKUP($K25,'Seznamy a konstanty'!$H$25:$K$84,3,0))</f>
        <v/>
      </c>
      <c r="S25" s="63" t="str">
        <f>IF($F25=0,"",VLOOKUP($K25,'Seznamy a konstanty'!$H$25:$K$84,4,0))</f>
        <v/>
      </c>
      <c r="T25" s="57"/>
      <c r="U25" s="35">
        <f t="shared" si="2"/>
        <v>0</v>
      </c>
    </row>
    <row r="26" spans="1:21" ht="15" customHeight="1" x14ac:dyDescent="0.25">
      <c r="A26" s="20"/>
      <c r="B26" s="722"/>
      <c r="C26" s="682"/>
      <c r="D26" s="723"/>
      <c r="E26" s="679"/>
      <c r="F26" s="683"/>
      <c r="G26" s="38" t="str">
        <f>IF($F26=0,"",IF(VLOOKUP($C26,'Seznamy a konstanty'!$B$5:$F$42,2,0)="zadat",E26,VLOOKUP($C26,'Seznamy a konstanty'!$B$5:$F$42,2,0)))</f>
        <v/>
      </c>
      <c r="H26" s="729"/>
      <c r="I26" s="43" t="str">
        <f>IF($F26=0,"",IF(VLOOKUP($C26,'Seznamy a konstanty'!$B$5:$F$42,3,0)="zadat",H26,VLOOKUP($C26,'Seznamy a konstanty'!$B$5:$F$42,3,0)))</f>
        <v/>
      </c>
      <c r="J26" s="44" t="str">
        <f t="shared" si="0"/>
        <v/>
      </c>
      <c r="K26" s="733"/>
      <c r="L26" s="590" t="str">
        <f>IF($F26=0,"",VLOOKUP($K26,'Seznamy a konstanty'!$H$25:$K$84,2,0))</f>
        <v/>
      </c>
      <c r="M26" s="45" t="str">
        <f t="shared" si="1"/>
        <v/>
      </c>
      <c r="N26" s="737"/>
      <c r="O26" s="46" t="str">
        <f>IF($F26=0,"",IF(D26="ne",VLOOKUP($C26,'Seznamy a konstanty'!$B$5:$F$25,4,0),N26))</f>
        <v/>
      </c>
      <c r="P26" s="21"/>
      <c r="Q26" s="741"/>
      <c r="R26" s="62" t="str">
        <f>IF($F26=0,"",VLOOKUP($K26,'Seznamy a konstanty'!$H$25:$K$84,3,0))</f>
        <v/>
      </c>
      <c r="S26" s="63" t="str">
        <f>IF($F26=0,"",VLOOKUP($K26,'Seznamy a konstanty'!$H$25:$K$84,4,0))</f>
        <v/>
      </c>
      <c r="T26" s="57"/>
      <c r="U26" s="35">
        <f t="shared" si="2"/>
        <v>0</v>
      </c>
    </row>
    <row r="27" spans="1:21" ht="15" customHeight="1" x14ac:dyDescent="0.25">
      <c r="A27" s="20"/>
      <c r="B27" s="722"/>
      <c r="C27" s="682"/>
      <c r="D27" s="723"/>
      <c r="E27" s="679"/>
      <c r="F27" s="683"/>
      <c r="G27" s="38" t="str">
        <f>IF($F27=0,"",IF(VLOOKUP($C27,'Seznamy a konstanty'!$B$5:$F$42,2,0)="zadat",E27,VLOOKUP($C27,'Seznamy a konstanty'!$B$5:$F$42,2,0)))</f>
        <v/>
      </c>
      <c r="H27" s="729"/>
      <c r="I27" s="43" t="str">
        <f>IF($F27=0,"",IF(VLOOKUP($C27,'Seznamy a konstanty'!$B$5:$F$42,3,0)="zadat",H27,VLOOKUP($C27,'Seznamy a konstanty'!$B$5:$F$42,3,0)))</f>
        <v/>
      </c>
      <c r="J27" s="44" t="str">
        <f t="shared" si="0"/>
        <v/>
      </c>
      <c r="K27" s="733"/>
      <c r="L27" s="590" t="str">
        <f>IF($F27=0,"",VLOOKUP($K27,'Seznamy a konstanty'!$H$25:$K$84,2,0))</f>
        <v/>
      </c>
      <c r="M27" s="45" t="str">
        <f t="shared" si="1"/>
        <v/>
      </c>
      <c r="N27" s="737"/>
      <c r="O27" s="46" t="str">
        <f>IF($F27=0,"",IF(D27="ne",VLOOKUP($C27,'Seznamy a konstanty'!$B$5:$F$25,4,0),N27))</f>
        <v/>
      </c>
      <c r="P27" s="21"/>
      <c r="Q27" s="741"/>
      <c r="R27" s="62" t="str">
        <f>IF($F27=0,"",VLOOKUP($K27,'Seznamy a konstanty'!$H$25:$K$84,3,0))</f>
        <v/>
      </c>
      <c r="S27" s="63" t="str">
        <f>IF($F27=0,"",VLOOKUP($K27,'Seznamy a konstanty'!$H$25:$K$84,4,0))</f>
        <v/>
      </c>
      <c r="T27" s="57"/>
      <c r="U27" s="35">
        <f t="shared" si="2"/>
        <v>0</v>
      </c>
    </row>
    <row r="28" spans="1:21" ht="15" customHeight="1" x14ac:dyDescent="0.25">
      <c r="A28" s="20"/>
      <c r="B28" s="722"/>
      <c r="C28" s="682"/>
      <c r="D28" s="723"/>
      <c r="E28" s="679"/>
      <c r="F28" s="683"/>
      <c r="G28" s="38" t="str">
        <f>IF($F28=0,"",IF(VLOOKUP($C28,'Seznamy a konstanty'!$B$5:$F$42,2,0)="zadat",E28,VLOOKUP($C28,'Seznamy a konstanty'!$B$5:$F$42,2,0)))</f>
        <v/>
      </c>
      <c r="H28" s="729"/>
      <c r="I28" s="43" t="str">
        <f>IF($F28=0,"",IF(VLOOKUP($C28,'Seznamy a konstanty'!$B$5:$F$42,3,0)="zadat",H28,VLOOKUP($C28,'Seznamy a konstanty'!$B$5:$F$42,3,0)))</f>
        <v/>
      </c>
      <c r="J28" s="44" t="str">
        <f t="shared" si="0"/>
        <v/>
      </c>
      <c r="K28" s="733"/>
      <c r="L28" s="590" t="str">
        <f>IF($F28=0,"",VLOOKUP($K28,'Seznamy a konstanty'!$H$25:$K$84,2,0))</f>
        <v/>
      </c>
      <c r="M28" s="45" t="str">
        <f t="shared" si="1"/>
        <v/>
      </c>
      <c r="N28" s="737"/>
      <c r="O28" s="46" t="str">
        <f>IF($F28=0,"",IF(D28="ne",VLOOKUP($C28,'Seznamy a konstanty'!$B$5:$F$25,4,0),N28))</f>
        <v/>
      </c>
      <c r="P28" s="21"/>
      <c r="Q28" s="741"/>
      <c r="R28" s="62" t="str">
        <f>IF($F28=0,"",VLOOKUP($K28,'Seznamy a konstanty'!$H$25:$K$84,3,0))</f>
        <v/>
      </c>
      <c r="S28" s="63" t="str">
        <f>IF($F28=0,"",VLOOKUP($K28,'Seznamy a konstanty'!$H$25:$K$84,4,0))</f>
        <v/>
      </c>
      <c r="T28" s="57"/>
      <c r="U28" s="35">
        <f t="shared" si="2"/>
        <v>0</v>
      </c>
    </row>
    <row r="29" spans="1:21" ht="15" customHeight="1" x14ac:dyDescent="0.25">
      <c r="A29" s="20"/>
      <c r="B29" s="722"/>
      <c r="C29" s="682"/>
      <c r="D29" s="723"/>
      <c r="E29" s="679"/>
      <c r="F29" s="683"/>
      <c r="G29" s="38" t="str">
        <f>IF($F29=0,"",IF(VLOOKUP($C29,'Seznamy a konstanty'!$B$5:$F$42,2,0)="zadat",E29,VLOOKUP($C29,'Seznamy a konstanty'!$B$5:$F$42,2,0)))</f>
        <v/>
      </c>
      <c r="H29" s="729"/>
      <c r="I29" s="43" t="str">
        <f>IF($F29=0,"",IF(VLOOKUP($C29,'Seznamy a konstanty'!$B$5:$F$42,3,0)="zadat",H29,VLOOKUP($C29,'Seznamy a konstanty'!$B$5:$F$42,3,0)))</f>
        <v/>
      </c>
      <c r="J29" s="44" t="str">
        <f t="shared" si="0"/>
        <v/>
      </c>
      <c r="K29" s="733"/>
      <c r="L29" s="590" t="str">
        <f>IF($F29=0,"",VLOOKUP($K29,'Seznamy a konstanty'!$H$25:$K$84,2,0))</f>
        <v/>
      </c>
      <c r="M29" s="45" t="str">
        <f t="shared" si="1"/>
        <v/>
      </c>
      <c r="N29" s="737"/>
      <c r="O29" s="46" t="str">
        <f>IF($F29=0,"",IF(D29="ne",VLOOKUP($C29,'Seznamy a konstanty'!$B$5:$F$25,4,0),N29))</f>
        <v/>
      </c>
      <c r="P29" s="21"/>
      <c r="Q29" s="741"/>
      <c r="R29" s="62" t="str">
        <f>IF($F29=0,"",VLOOKUP($K29,'Seznamy a konstanty'!$H$25:$K$84,3,0))</f>
        <v/>
      </c>
      <c r="S29" s="63" t="str">
        <f>IF($F29=0,"",VLOOKUP($K29,'Seznamy a konstanty'!$H$25:$K$84,4,0))</f>
        <v/>
      </c>
      <c r="T29" s="57"/>
      <c r="U29" s="35">
        <f t="shared" si="2"/>
        <v>0</v>
      </c>
    </row>
    <row r="30" spans="1:21" ht="15" customHeight="1" x14ac:dyDescent="0.25">
      <c r="A30" s="20"/>
      <c r="B30" s="722"/>
      <c r="C30" s="682"/>
      <c r="D30" s="723"/>
      <c r="E30" s="679"/>
      <c r="F30" s="683"/>
      <c r="G30" s="38" t="str">
        <f>IF($F30=0,"",IF(VLOOKUP($C30,'Seznamy a konstanty'!$B$5:$F$42,2,0)="zadat",E30,VLOOKUP($C30,'Seznamy a konstanty'!$B$5:$F$42,2,0)))</f>
        <v/>
      </c>
      <c r="H30" s="729"/>
      <c r="I30" s="43" t="str">
        <f>IF($F30=0,"",IF(VLOOKUP($C30,'Seznamy a konstanty'!$B$5:$F$42,3,0)="zadat",H30,VLOOKUP($C30,'Seznamy a konstanty'!$B$5:$F$42,3,0)))</f>
        <v/>
      </c>
      <c r="J30" s="44" t="str">
        <f t="shared" si="0"/>
        <v/>
      </c>
      <c r="K30" s="733"/>
      <c r="L30" s="590" t="str">
        <f>IF($F30=0,"",VLOOKUP($K30,'Seznamy a konstanty'!$H$25:$K$84,2,0))</f>
        <v/>
      </c>
      <c r="M30" s="45" t="str">
        <f t="shared" si="1"/>
        <v/>
      </c>
      <c r="N30" s="737"/>
      <c r="O30" s="46" t="str">
        <f>IF($F30=0,"",IF(D30="ne",VLOOKUP($C30,'Seznamy a konstanty'!$B$5:$F$25,4,0),N30))</f>
        <v/>
      </c>
      <c r="P30" s="21"/>
      <c r="Q30" s="741"/>
      <c r="R30" s="62" t="str">
        <f>IF($F30=0,"",VLOOKUP($K30,'Seznamy a konstanty'!$H$25:$K$84,3,0))</f>
        <v/>
      </c>
      <c r="S30" s="63" t="str">
        <f>IF($F30=0,"",VLOOKUP($K30,'Seznamy a konstanty'!$H$25:$K$84,4,0))</f>
        <v/>
      </c>
      <c r="T30" s="57"/>
      <c r="U30" s="35">
        <f t="shared" si="2"/>
        <v>0</v>
      </c>
    </row>
    <row r="31" spans="1:21" ht="15" customHeight="1" x14ac:dyDescent="0.25">
      <c r="A31" s="20"/>
      <c r="B31" s="722"/>
      <c r="C31" s="682"/>
      <c r="D31" s="723"/>
      <c r="E31" s="679"/>
      <c r="F31" s="683"/>
      <c r="G31" s="38" t="str">
        <f>IF($F31=0,"",IF(VLOOKUP($C31,'Seznamy a konstanty'!$B$5:$F$42,2,0)="zadat",E31,VLOOKUP($C31,'Seznamy a konstanty'!$B$5:$F$42,2,0)))</f>
        <v/>
      </c>
      <c r="H31" s="729"/>
      <c r="I31" s="43" t="str">
        <f>IF($F31=0,"",IF(VLOOKUP($C31,'Seznamy a konstanty'!$B$5:$F$42,3,0)="zadat",H31,VLOOKUP($C31,'Seznamy a konstanty'!$B$5:$F$42,3,0)))</f>
        <v/>
      </c>
      <c r="J31" s="44" t="str">
        <f t="shared" si="0"/>
        <v/>
      </c>
      <c r="K31" s="733"/>
      <c r="L31" s="590" t="str">
        <f>IF($F31=0,"",VLOOKUP($K31,'Seznamy a konstanty'!$H$25:$K$84,2,0))</f>
        <v/>
      </c>
      <c r="M31" s="45" t="str">
        <f t="shared" si="1"/>
        <v/>
      </c>
      <c r="N31" s="737"/>
      <c r="O31" s="46" t="str">
        <f>IF($F31=0,"",IF(D31="ne",VLOOKUP($C31,'Seznamy a konstanty'!$B$5:$F$25,4,0),N31))</f>
        <v/>
      </c>
      <c r="P31" s="21"/>
      <c r="Q31" s="741"/>
      <c r="R31" s="62" t="str">
        <f>IF($F31=0,"",VLOOKUP($K31,'Seznamy a konstanty'!$H$25:$K$84,3,0))</f>
        <v/>
      </c>
      <c r="S31" s="63" t="str">
        <f>IF($F31=0,"",VLOOKUP($K31,'Seznamy a konstanty'!$H$25:$K$84,4,0))</f>
        <v/>
      </c>
      <c r="T31" s="57"/>
      <c r="U31" s="35">
        <f t="shared" si="2"/>
        <v>0</v>
      </c>
    </row>
    <row r="32" spans="1:21" ht="15" customHeight="1" x14ac:dyDescent="0.25">
      <c r="A32" s="20"/>
      <c r="B32" s="722"/>
      <c r="C32" s="682"/>
      <c r="D32" s="723"/>
      <c r="E32" s="679"/>
      <c r="F32" s="683"/>
      <c r="G32" s="38" t="str">
        <f>IF($F32=0,"",IF(VLOOKUP($C32,'Seznamy a konstanty'!$B$5:$F$42,2,0)="zadat",E32,VLOOKUP($C32,'Seznamy a konstanty'!$B$5:$F$42,2,0)))</f>
        <v/>
      </c>
      <c r="H32" s="729"/>
      <c r="I32" s="43" t="str">
        <f>IF($F32=0,"",IF(VLOOKUP($C32,'Seznamy a konstanty'!$B$5:$F$42,3,0)="zadat",H32,VLOOKUP($C32,'Seznamy a konstanty'!$B$5:$F$42,3,0)))</f>
        <v/>
      </c>
      <c r="J32" s="44" t="str">
        <f t="shared" si="0"/>
        <v/>
      </c>
      <c r="K32" s="733"/>
      <c r="L32" s="590" t="str">
        <f>IF($F32=0,"",VLOOKUP($K32,'Seznamy a konstanty'!$H$25:$K$84,2,0))</f>
        <v/>
      </c>
      <c r="M32" s="45" t="str">
        <f t="shared" si="1"/>
        <v/>
      </c>
      <c r="N32" s="737"/>
      <c r="O32" s="46" t="str">
        <f>IF($F32=0,"",IF(D32="ne",VLOOKUP($C32,'Seznamy a konstanty'!$B$5:$F$25,4,0),N32))</f>
        <v/>
      </c>
      <c r="P32" s="21"/>
      <c r="Q32" s="741"/>
      <c r="R32" s="62" t="str">
        <f>IF($F32=0,"",VLOOKUP($K32,'Seznamy a konstanty'!$H$25:$K$84,3,0))</f>
        <v/>
      </c>
      <c r="S32" s="63" t="str">
        <f>IF($F32=0,"",VLOOKUP($K32,'Seznamy a konstanty'!$H$25:$K$84,4,0))</f>
        <v/>
      </c>
      <c r="T32" s="57"/>
      <c r="U32" s="35">
        <f t="shared" si="2"/>
        <v>0</v>
      </c>
    </row>
    <row r="33" spans="1:21" ht="15" customHeight="1" x14ac:dyDescent="0.25">
      <c r="A33" s="20"/>
      <c r="B33" s="722"/>
      <c r="C33" s="682"/>
      <c r="D33" s="723"/>
      <c r="E33" s="679"/>
      <c r="F33" s="683"/>
      <c r="G33" s="38" t="str">
        <f>IF($F33=0,"",IF(VLOOKUP($C33,'Seznamy a konstanty'!$B$5:$F$42,2,0)="zadat",E33,VLOOKUP($C33,'Seznamy a konstanty'!$B$5:$F$42,2,0)))</f>
        <v/>
      </c>
      <c r="H33" s="729"/>
      <c r="I33" s="43" t="str">
        <f>IF($F33=0,"",IF(VLOOKUP($C33,'Seznamy a konstanty'!$B$5:$F$42,3,0)="zadat",H33,VLOOKUP($C33,'Seznamy a konstanty'!$B$5:$F$42,3,0)))</f>
        <v/>
      </c>
      <c r="J33" s="44" t="str">
        <f t="shared" si="0"/>
        <v/>
      </c>
      <c r="K33" s="733"/>
      <c r="L33" s="590" t="str">
        <f>IF($F33=0,"",VLOOKUP($K33,'Seznamy a konstanty'!$H$25:$K$84,2,0))</f>
        <v/>
      </c>
      <c r="M33" s="45" t="str">
        <f t="shared" si="1"/>
        <v/>
      </c>
      <c r="N33" s="737"/>
      <c r="O33" s="46" t="str">
        <f>IF($F33=0,"",IF(D33="ne",VLOOKUP($C33,'Seznamy a konstanty'!$B$5:$F$25,4,0),N33))</f>
        <v/>
      </c>
      <c r="P33" s="21"/>
      <c r="Q33" s="741"/>
      <c r="R33" s="62" t="str">
        <f>IF($F33=0,"",VLOOKUP($K33,'Seznamy a konstanty'!$H$25:$K$84,3,0))</f>
        <v/>
      </c>
      <c r="S33" s="63" t="str">
        <f>IF($F33=0,"",VLOOKUP($K33,'Seznamy a konstanty'!$H$25:$K$84,4,0))</f>
        <v/>
      </c>
      <c r="T33" s="57"/>
      <c r="U33" s="35">
        <f t="shared" si="2"/>
        <v>0</v>
      </c>
    </row>
    <row r="34" spans="1:21" ht="15" customHeight="1" x14ac:dyDescent="0.25">
      <c r="A34" s="20"/>
      <c r="B34" s="722"/>
      <c r="C34" s="682"/>
      <c r="D34" s="723"/>
      <c r="E34" s="679"/>
      <c r="F34" s="683"/>
      <c r="G34" s="38" t="str">
        <f>IF($F34=0,"",IF(VLOOKUP($C34,'Seznamy a konstanty'!$B$5:$F$42,2,0)="zadat",E34,VLOOKUP($C34,'Seznamy a konstanty'!$B$5:$F$42,2,0)))</f>
        <v/>
      </c>
      <c r="H34" s="729"/>
      <c r="I34" s="43" t="str">
        <f>IF($F34=0,"",IF(VLOOKUP($C34,'Seznamy a konstanty'!$B$5:$F$42,3,0)="zadat",H34,VLOOKUP($C34,'Seznamy a konstanty'!$B$5:$F$42,3,0)))</f>
        <v/>
      </c>
      <c r="J34" s="44" t="str">
        <f t="shared" si="0"/>
        <v/>
      </c>
      <c r="K34" s="733"/>
      <c r="L34" s="590" t="str">
        <f>IF($F34=0,"",VLOOKUP($K34,'Seznamy a konstanty'!$H$25:$K$84,2,0))</f>
        <v/>
      </c>
      <c r="M34" s="45" t="str">
        <f t="shared" si="1"/>
        <v/>
      </c>
      <c r="N34" s="737"/>
      <c r="O34" s="46" t="str">
        <f>IF($F34=0,"",IF(D34="ne",VLOOKUP($C34,'Seznamy a konstanty'!$B$5:$F$25,4,0),N34))</f>
        <v/>
      </c>
      <c r="P34" s="21"/>
      <c r="Q34" s="741"/>
      <c r="R34" s="62" t="str">
        <f>IF($F34=0,"",VLOOKUP($K34,'Seznamy a konstanty'!$H$25:$K$84,3,0))</f>
        <v/>
      </c>
      <c r="S34" s="63" t="str">
        <f>IF($F34=0,"",VLOOKUP($K34,'Seznamy a konstanty'!$H$25:$K$84,4,0))</f>
        <v/>
      </c>
      <c r="T34" s="57"/>
      <c r="U34" s="35">
        <f t="shared" si="2"/>
        <v>0</v>
      </c>
    </row>
    <row r="35" spans="1:21" ht="15" customHeight="1" x14ac:dyDescent="0.25">
      <c r="A35" s="20"/>
      <c r="B35" s="722"/>
      <c r="C35" s="682"/>
      <c r="D35" s="723"/>
      <c r="E35" s="679"/>
      <c r="F35" s="683"/>
      <c r="G35" s="38" t="str">
        <f>IF($F35=0,"",IF(VLOOKUP($C35,'Seznamy a konstanty'!$B$5:$F$42,2,0)="zadat",E35,VLOOKUP($C35,'Seznamy a konstanty'!$B$5:$F$42,2,0)))</f>
        <v/>
      </c>
      <c r="H35" s="729"/>
      <c r="I35" s="43" t="str">
        <f>IF($F35=0,"",IF(VLOOKUP($C35,'Seznamy a konstanty'!$B$5:$F$42,3,0)="zadat",H35,VLOOKUP($C35,'Seznamy a konstanty'!$B$5:$F$42,3,0)))</f>
        <v/>
      </c>
      <c r="J35" s="44" t="str">
        <f t="shared" si="0"/>
        <v/>
      </c>
      <c r="K35" s="733"/>
      <c r="L35" s="590" t="str">
        <f>IF($F35=0,"",VLOOKUP($K35,'Seznamy a konstanty'!$H$25:$K$84,2,0))</f>
        <v/>
      </c>
      <c r="M35" s="45" t="str">
        <f t="shared" si="1"/>
        <v/>
      </c>
      <c r="N35" s="737"/>
      <c r="O35" s="46" t="str">
        <f>IF($F35=0,"",IF(D35="ne",VLOOKUP($C35,'Seznamy a konstanty'!$B$5:$F$25,4,0),N35))</f>
        <v/>
      </c>
      <c r="P35" s="21"/>
      <c r="Q35" s="741"/>
      <c r="R35" s="62" t="str">
        <f>IF($F35=0,"",VLOOKUP($K35,'Seznamy a konstanty'!$H$25:$K$84,3,0))</f>
        <v/>
      </c>
      <c r="S35" s="63" t="str">
        <f>IF($F35=0,"",VLOOKUP($K35,'Seznamy a konstanty'!$H$25:$K$84,4,0))</f>
        <v/>
      </c>
      <c r="T35" s="57"/>
      <c r="U35" s="35">
        <f t="shared" si="2"/>
        <v>0</v>
      </c>
    </row>
    <row r="36" spans="1:21" ht="15" customHeight="1" x14ac:dyDescent="0.25">
      <c r="A36" s="20"/>
      <c r="B36" s="722"/>
      <c r="C36" s="682"/>
      <c r="D36" s="723"/>
      <c r="E36" s="679"/>
      <c r="F36" s="683"/>
      <c r="G36" s="38" t="str">
        <f>IF($F36=0,"",IF(VLOOKUP($C36,'Seznamy a konstanty'!$B$5:$F$42,2,0)="zadat",E36,VLOOKUP($C36,'Seznamy a konstanty'!$B$5:$F$42,2,0)))</f>
        <v/>
      </c>
      <c r="H36" s="729"/>
      <c r="I36" s="43" t="str">
        <f>IF($F36=0,"",IF(VLOOKUP($C36,'Seznamy a konstanty'!$B$5:$F$42,3,0)="zadat",H36,VLOOKUP($C36,'Seznamy a konstanty'!$B$5:$F$42,3,0)))</f>
        <v/>
      </c>
      <c r="J36" s="44" t="str">
        <f t="shared" si="0"/>
        <v/>
      </c>
      <c r="K36" s="733"/>
      <c r="L36" s="590" t="str">
        <f>IF($F36=0,"",VLOOKUP($K36,'Seznamy a konstanty'!$H$25:$K$84,2,0))</f>
        <v/>
      </c>
      <c r="M36" s="45" t="str">
        <f t="shared" si="1"/>
        <v/>
      </c>
      <c r="N36" s="737"/>
      <c r="O36" s="46" t="str">
        <f>IF($F36=0,"",IF(D36="ne",VLOOKUP($C36,'Seznamy a konstanty'!$B$5:$F$25,4,0),N36))</f>
        <v/>
      </c>
      <c r="P36" s="21"/>
      <c r="Q36" s="741"/>
      <c r="R36" s="62" t="str">
        <f>IF($F36=0,"",VLOOKUP($K36,'Seznamy a konstanty'!$H$25:$K$84,3,0))</f>
        <v/>
      </c>
      <c r="S36" s="63" t="str">
        <f>IF($F36=0,"",VLOOKUP($K36,'Seznamy a konstanty'!$H$25:$K$84,4,0))</f>
        <v/>
      </c>
      <c r="T36" s="57"/>
      <c r="U36" s="35">
        <f t="shared" si="2"/>
        <v>0</v>
      </c>
    </row>
    <row r="37" spans="1:21" ht="15" customHeight="1" x14ac:dyDescent="0.25">
      <c r="A37" s="20"/>
      <c r="B37" s="722"/>
      <c r="C37" s="682"/>
      <c r="D37" s="723"/>
      <c r="E37" s="679"/>
      <c r="F37" s="683"/>
      <c r="G37" s="38" t="str">
        <f>IF($F37=0,"",IF(VLOOKUP($C37,'Seznamy a konstanty'!$B$5:$F$42,2,0)="zadat",E37,VLOOKUP($C37,'Seznamy a konstanty'!$B$5:$F$42,2,0)))</f>
        <v/>
      </c>
      <c r="H37" s="729"/>
      <c r="I37" s="43" t="str">
        <f>IF($F37=0,"",IF(VLOOKUP($C37,'Seznamy a konstanty'!$B$5:$F$42,3,0)="zadat",H37,VLOOKUP($C37,'Seznamy a konstanty'!$B$5:$F$42,3,0)))</f>
        <v/>
      </c>
      <c r="J37" s="44" t="str">
        <f t="shared" si="0"/>
        <v/>
      </c>
      <c r="K37" s="733"/>
      <c r="L37" s="590" t="str">
        <f>IF($F37=0,"",VLOOKUP($K37,'Seznamy a konstanty'!$H$25:$K$84,2,0))</f>
        <v/>
      </c>
      <c r="M37" s="45" t="str">
        <f t="shared" si="1"/>
        <v/>
      </c>
      <c r="N37" s="737"/>
      <c r="O37" s="46" t="str">
        <f>IF($F37=0,"",IF(D37="ne",VLOOKUP($C37,'Seznamy a konstanty'!$B$5:$F$25,4,0),N37))</f>
        <v/>
      </c>
      <c r="P37" s="21"/>
      <c r="Q37" s="741"/>
      <c r="R37" s="62" t="str">
        <f>IF($F37=0,"",VLOOKUP($K37,'Seznamy a konstanty'!$H$25:$K$84,3,0))</f>
        <v/>
      </c>
      <c r="S37" s="63" t="str">
        <f>IF($F37=0,"",VLOOKUP($K37,'Seznamy a konstanty'!$H$25:$K$84,4,0))</f>
        <v/>
      </c>
      <c r="T37" s="57"/>
      <c r="U37" s="35">
        <f t="shared" si="2"/>
        <v>0</v>
      </c>
    </row>
    <row r="38" spans="1:21" ht="15" customHeight="1" x14ac:dyDescent="0.25">
      <c r="A38" s="20"/>
      <c r="B38" s="722"/>
      <c r="C38" s="682"/>
      <c r="D38" s="723"/>
      <c r="E38" s="679"/>
      <c r="F38" s="683"/>
      <c r="G38" s="38" t="str">
        <f>IF($F38=0,"",IF(VLOOKUP($C38,'Seznamy a konstanty'!$B$5:$F$42,2,0)="zadat",E38,VLOOKUP($C38,'Seznamy a konstanty'!$B$5:$F$42,2,0)))</f>
        <v/>
      </c>
      <c r="H38" s="729"/>
      <c r="I38" s="43" t="str">
        <f>IF($F38=0,"",IF(VLOOKUP($C38,'Seznamy a konstanty'!$B$5:$F$42,3,0)="zadat",H38,VLOOKUP($C38,'Seznamy a konstanty'!$B$5:$F$42,3,0)))</f>
        <v/>
      </c>
      <c r="J38" s="44" t="str">
        <f t="shared" si="0"/>
        <v/>
      </c>
      <c r="K38" s="733"/>
      <c r="L38" s="590" t="str">
        <f>IF($F38=0,"",VLOOKUP($K38,'Seznamy a konstanty'!$H$25:$K$84,2,0))</f>
        <v/>
      </c>
      <c r="M38" s="45" t="str">
        <f t="shared" si="1"/>
        <v/>
      </c>
      <c r="N38" s="737"/>
      <c r="O38" s="46" t="str">
        <f>IF($F38=0,"",IF(D38="ne",VLOOKUP($C38,'Seznamy a konstanty'!$B$5:$F$25,4,0),N38))</f>
        <v/>
      </c>
      <c r="P38" s="21"/>
      <c r="Q38" s="741"/>
      <c r="R38" s="62" t="str">
        <f>IF($F38=0,"",VLOOKUP($K38,'Seznamy a konstanty'!$H$25:$K$84,3,0))</f>
        <v/>
      </c>
      <c r="S38" s="63" t="str">
        <f>IF($F38=0,"",VLOOKUP($K38,'Seznamy a konstanty'!$H$25:$K$84,4,0))</f>
        <v/>
      </c>
      <c r="T38" s="57"/>
      <c r="U38" s="35">
        <f t="shared" si="2"/>
        <v>0</v>
      </c>
    </row>
    <row r="39" spans="1:21" ht="15" customHeight="1" x14ac:dyDescent="0.25">
      <c r="A39" s="20"/>
      <c r="B39" s="722"/>
      <c r="C39" s="682"/>
      <c r="D39" s="723"/>
      <c r="E39" s="679"/>
      <c r="F39" s="683"/>
      <c r="G39" s="38" t="str">
        <f>IF($F39=0,"",IF(VLOOKUP($C39,'Seznamy a konstanty'!$B$5:$F$42,2,0)="zadat",E39,VLOOKUP($C39,'Seznamy a konstanty'!$B$5:$F$42,2,0)))</f>
        <v/>
      </c>
      <c r="H39" s="729"/>
      <c r="I39" s="43" t="str">
        <f>IF($F39=0,"",IF(VLOOKUP($C39,'Seznamy a konstanty'!$B$5:$F$42,3,0)="zadat",H39,VLOOKUP($C39,'Seznamy a konstanty'!$B$5:$F$42,3,0)))</f>
        <v/>
      </c>
      <c r="J39" s="44" t="str">
        <f t="shared" si="0"/>
        <v/>
      </c>
      <c r="K39" s="733"/>
      <c r="L39" s="590" t="str">
        <f>IF($F39=0,"",VLOOKUP($K39,'Seznamy a konstanty'!$H$25:$K$84,2,0))</f>
        <v/>
      </c>
      <c r="M39" s="45" t="str">
        <f t="shared" si="1"/>
        <v/>
      </c>
      <c r="N39" s="737"/>
      <c r="O39" s="46" t="str">
        <f>IF($F39=0,"",IF(D39="ne",VLOOKUP($C39,'Seznamy a konstanty'!$B$5:$F$25,4,0),N39))</f>
        <v/>
      </c>
      <c r="P39" s="21"/>
      <c r="Q39" s="741"/>
      <c r="R39" s="62" t="str">
        <f>IF($F39=0,"",VLOOKUP($K39,'Seznamy a konstanty'!$H$25:$K$84,3,0))</f>
        <v/>
      </c>
      <c r="S39" s="63" t="str">
        <f>IF($F39=0,"",VLOOKUP($K39,'Seznamy a konstanty'!$H$25:$K$84,4,0))</f>
        <v/>
      </c>
      <c r="T39" s="57"/>
      <c r="U39" s="35">
        <f t="shared" si="2"/>
        <v>0</v>
      </c>
    </row>
    <row r="40" spans="1:21" ht="15" customHeight="1" x14ac:dyDescent="0.25">
      <c r="A40" s="20"/>
      <c r="B40" s="722"/>
      <c r="C40" s="682"/>
      <c r="D40" s="723"/>
      <c r="E40" s="679"/>
      <c r="F40" s="683"/>
      <c r="G40" s="38" t="str">
        <f>IF($F40=0,"",IF(VLOOKUP($C40,'Seznamy a konstanty'!$B$5:$F$42,2,0)="zadat",E40,VLOOKUP($C40,'Seznamy a konstanty'!$B$5:$F$42,2,0)))</f>
        <v/>
      </c>
      <c r="H40" s="729"/>
      <c r="I40" s="43" t="str">
        <f>IF($F40=0,"",IF(VLOOKUP($C40,'Seznamy a konstanty'!$B$5:$F$42,3,0)="zadat",H40,VLOOKUP($C40,'Seznamy a konstanty'!$B$5:$F$42,3,0)))</f>
        <v/>
      </c>
      <c r="J40" s="44" t="str">
        <f t="shared" si="0"/>
        <v/>
      </c>
      <c r="K40" s="733"/>
      <c r="L40" s="590" t="str">
        <f>IF($F40=0,"",VLOOKUP($K40,'Seznamy a konstanty'!$H$25:$K$84,2,0))</f>
        <v/>
      </c>
      <c r="M40" s="45" t="str">
        <f t="shared" si="1"/>
        <v/>
      </c>
      <c r="N40" s="737"/>
      <c r="O40" s="46" t="str">
        <f>IF($F40=0,"",IF(D40="ne",VLOOKUP($C40,'Seznamy a konstanty'!$B$5:$F$25,4,0),N40))</f>
        <v/>
      </c>
      <c r="P40" s="21"/>
      <c r="Q40" s="741"/>
      <c r="R40" s="62" t="str">
        <f>IF($F40=0,"",VLOOKUP($K40,'Seznamy a konstanty'!$H$25:$K$84,3,0))</f>
        <v/>
      </c>
      <c r="S40" s="63" t="str">
        <f>IF($F40=0,"",VLOOKUP($K40,'Seznamy a konstanty'!$H$25:$K$84,4,0))</f>
        <v/>
      </c>
      <c r="T40" s="57"/>
      <c r="U40" s="35">
        <f t="shared" si="2"/>
        <v>0</v>
      </c>
    </row>
    <row r="41" spans="1:21" ht="15" customHeight="1" x14ac:dyDescent="0.25">
      <c r="A41" s="20"/>
      <c r="B41" s="722"/>
      <c r="C41" s="682"/>
      <c r="D41" s="723"/>
      <c r="E41" s="679"/>
      <c r="F41" s="683"/>
      <c r="G41" s="38" t="str">
        <f>IF($F41=0,"",IF(VLOOKUP($C41,'Seznamy a konstanty'!$B$5:$F$42,2,0)="zadat",E41,VLOOKUP($C41,'Seznamy a konstanty'!$B$5:$F$42,2,0)))</f>
        <v/>
      </c>
      <c r="H41" s="729"/>
      <c r="I41" s="43" t="str">
        <f>IF($F41=0,"",IF(VLOOKUP($C41,'Seznamy a konstanty'!$B$5:$F$42,3,0)="zadat",H41,VLOOKUP($C41,'Seznamy a konstanty'!$B$5:$F$42,3,0)))</f>
        <v/>
      </c>
      <c r="J41" s="44" t="str">
        <f t="shared" si="0"/>
        <v/>
      </c>
      <c r="K41" s="733"/>
      <c r="L41" s="590" t="str">
        <f>IF($F41=0,"",VLOOKUP($K41,'Seznamy a konstanty'!$H$25:$K$84,2,0))</f>
        <v/>
      </c>
      <c r="M41" s="45" t="str">
        <f t="shared" si="1"/>
        <v/>
      </c>
      <c r="N41" s="737"/>
      <c r="O41" s="46" t="str">
        <f>IF($F41=0,"",IF(D41="ne",VLOOKUP($C41,'Seznamy a konstanty'!$B$5:$F$25,4,0),N41))</f>
        <v/>
      </c>
      <c r="P41" s="21"/>
      <c r="Q41" s="741"/>
      <c r="R41" s="62" t="str">
        <f>IF($F41=0,"",VLOOKUP($K41,'Seznamy a konstanty'!$H$25:$K$84,3,0))</f>
        <v/>
      </c>
      <c r="S41" s="63" t="str">
        <f>IF($F41=0,"",VLOOKUP($K41,'Seznamy a konstanty'!$H$25:$K$84,4,0))</f>
        <v/>
      </c>
      <c r="T41" s="57"/>
      <c r="U41" s="35">
        <f t="shared" si="2"/>
        <v>0</v>
      </c>
    </row>
    <row r="42" spans="1:21" ht="15" customHeight="1" x14ac:dyDescent="0.25">
      <c r="A42" s="20"/>
      <c r="B42" s="722"/>
      <c r="C42" s="682"/>
      <c r="D42" s="723"/>
      <c r="E42" s="679"/>
      <c r="F42" s="683"/>
      <c r="G42" s="38" t="str">
        <f>IF($F42=0,"",IF(VLOOKUP($C42,'Seznamy a konstanty'!$B$5:$F$42,2,0)="zadat",E42,VLOOKUP($C42,'Seznamy a konstanty'!$B$5:$F$42,2,0)))</f>
        <v/>
      </c>
      <c r="H42" s="729"/>
      <c r="I42" s="43" t="str">
        <f>IF($F42=0,"",IF(VLOOKUP($C42,'Seznamy a konstanty'!$B$5:$F$42,3,0)="zadat",H42,VLOOKUP($C42,'Seznamy a konstanty'!$B$5:$F$42,3,0)))</f>
        <v/>
      </c>
      <c r="J42" s="44" t="str">
        <f t="shared" si="0"/>
        <v/>
      </c>
      <c r="K42" s="733"/>
      <c r="L42" s="590" t="str">
        <f>IF($F42=0,"",VLOOKUP($K42,'Seznamy a konstanty'!$H$25:$K$84,2,0))</f>
        <v/>
      </c>
      <c r="M42" s="45" t="str">
        <f t="shared" si="1"/>
        <v/>
      </c>
      <c r="N42" s="737"/>
      <c r="O42" s="46" t="str">
        <f>IF($F42=0,"",IF(D42="ne",VLOOKUP($C42,'Seznamy a konstanty'!$B$5:$F$25,4,0),N42))</f>
        <v/>
      </c>
      <c r="P42" s="21"/>
      <c r="Q42" s="741"/>
      <c r="R42" s="62" t="str">
        <f>IF($F42=0,"",VLOOKUP($K42,'Seznamy a konstanty'!$H$25:$K$84,3,0))</f>
        <v/>
      </c>
      <c r="S42" s="63" t="str">
        <f>IF($F42=0,"",VLOOKUP($K42,'Seznamy a konstanty'!$H$25:$K$84,4,0))</f>
        <v/>
      </c>
      <c r="T42" s="57"/>
      <c r="U42" s="35">
        <f t="shared" si="2"/>
        <v>0</v>
      </c>
    </row>
    <row r="43" spans="1:21" ht="15" customHeight="1" x14ac:dyDescent="0.25">
      <c r="A43" s="20"/>
      <c r="B43" s="722"/>
      <c r="C43" s="682"/>
      <c r="D43" s="723"/>
      <c r="E43" s="679"/>
      <c r="F43" s="683"/>
      <c r="G43" s="38" t="str">
        <f>IF($F43=0,"",IF(VLOOKUP($C43,'Seznamy a konstanty'!$B$5:$F$42,2,0)="zadat",E43,VLOOKUP($C43,'Seznamy a konstanty'!$B$5:$F$42,2,0)))</f>
        <v/>
      </c>
      <c r="H43" s="729"/>
      <c r="I43" s="43" t="str">
        <f>IF($F43=0,"",IF(VLOOKUP($C43,'Seznamy a konstanty'!$B$5:$F$42,3,0)="zadat",H43,VLOOKUP($C43,'Seznamy a konstanty'!$B$5:$F$42,3,0)))</f>
        <v/>
      </c>
      <c r="J43" s="44" t="str">
        <f t="shared" si="0"/>
        <v/>
      </c>
      <c r="K43" s="733"/>
      <c r="L43" s="590" t="str">
        <f>IF($F43=0,"",VLOOKUP($K43,'Seznamy a konstanty'!$H$25:$K$84,2,0))</f>
        <v/>
      </c>
      <c r="M43" s="45" t="str">
        <f t="shared" si="1"/>
        <v/>
      </c>
      <c r="N43" s="737"/>
      <c r="O43" s="46" t="str">
        <f>IF($F43=0,"",IF(D43="ne",VLOOKUP($C43,'Seznamy a konstanty'!$B$5:$F$25,4,0),N43))</f>
        <v/>
      </c>
      <c r="P43" s="21"/>
      <c r="Q43" s="741"/>
      <c r="R43" s="62" t="str">
        <f>IF($F43=0,"",VLOOKUP($K43,'Seznamy a konstanty'!$H$25:$K$84,3,0))</f>
        <v/>
      </c>
      <c r="S43" s="63" t="str">
        <f>IF($F43=0,"",VLOOKUP($K43,'Seznamy a konstanty'!$H$25:$K$84,4,0))</f>
        <v/>
      </c>
      <c r="T43" s="57"/>
      <c r="U43" s="35">
        <f t="shared" si="2"/>
        <v>0</v>
      </c>
    </row>
    <row r="44" spans="1:21" ht="15" customHeight="1" x14ac:dyDescent="0.25">
      <c r="A44" s="20"/>
      <c r="B44" s="722"/>
      <c r="C44" s="682"/>
      <c r="D44" s="723"/>
      <c r="E44" s="679"/>
      <c r="F44" s="683"/>
      <c r="G44" s="38" t="str">
        <f>IF($F44=0,"",IF(VLOOKUP($C44,'Seznamy a konstanty'!$B$5:$F$42,2,0)="zadat",E44,VLOOKUP($C44,'Seznamy a konstanty'!$B$5:$F$42,2,0)))</f>
        <v/>
      </c>
      <c r="H44" s="729"/>
      <c r="I44" s="43" t="str">
        <f>IF($F44=0,"",IF(VLOOKUP($C44,'Seznamy a konstanty'!$B$5:$F$42,3,0)="zadat",H44,VLOOKUP($C44,'Seznamy a konstanty'!$B$5:$F$42,3,0)))</f>
        <v/>
      </c>
      <c r="J44" s="44" t="str">
        <f t="shared" si="0"/>
        <v/>
      </c>
      <c r="K44" s="733"/>
      <c r="L44" s="590" t="str">
        <f>IF($F44=0,"",VLOOKUP($K44,'Seznamy a konstanty'!$H$25:$K$84,2,0))</f>
        <v/>
      </c>
      <c r="M44" s="45" t="str">
        <f t="shared" si="1"/>
        <v/>
      </c>
      <c r="N44" s="737"/>
      <c r="O44" s="46" t="str">
        <f>IF($F44=0,"",IF(D44="ne",VLOOKUP($C44,'Seznamy a konstanty'!$B$5:$F$25,4,0),N44))</f>
        <v/>
      </c>
      <c r="P44" s="21"/>
      <c r="Q44" s="741"/>
      <c r="R44" s="62" t="str">
        <f>IF($F44=0,"",VLOOKUP($K44,'Seznamy a konstanty'!$H$25:$K$84,3,0))</f>
        <v/>
      </c>
      <c r="S44" s="63" t="str">
        <f>IF($F44=0,"",VLOOKUP($K44,'Seznamy a konstanty'!$H$25:$K$84,4,0))</f>
        <v/>
      </c>
      <c r="T44" s="57"/>
      <c r="U44" s="35">
        <f t="shared" si="2"/>
        <v>0</v>
      </c>
    </row>
    <row r="45" spans="1:21" ht="15" customHeight="1" x14ac:dyDescent="0.25">
      <c r="A45" s="20"/>
      <c r="B45" s="722"/>
      <c r="C45" s="682"/>
      <c r="D45" s="723"/>
      <c r="E45" s="679"/>
      <c r="F45" s="683"/>
      <c r="G45" s="38" t="str">
        <f>IF($F45=0,"",IF(VLOOKUP($C45,'Seznamy a konstanty'!$B$5:$F$42,2,0)="zadat",E45,VLOOKUP($C45,'Seznamy a konstanty'!$B$5:$F$42,2,0)))</f>
        <v/>
      </c>
      <c r="H45" s="729"/>
      <c r="I45" s="43" t="str">
        <f>IF($F45=0,"",IF(VLOOKUP($C45,'Seznamy a konstanty'!$B$5:$F$42,3,0)="zadat",H45,VLOOKUP($C45,'Seznamy a konstanty'!$B$5:$F$42,3,0)))</f>
        <v/>
      </c>
      <c r="J45" s="44" t="str">
        <f t="shared" si="0"/>
        <v/>
      </c>
      <c r="K45" s="733"/>
      <c r="L45" s="590" t="str">
        <f>IF($F45=0,"",VLOOKUP($K45,'Seznamy a konstanty'!$H$25:$K$84,2,0))</f>
        <v/>
      </c>
      <c r="M45" s="45" t="str">
        <f t="shared" si="1"/>
        <v/>
      </c>
      <c r="N45" s="737"/>
      <c r="O45" s="46" t="str">
        <f>IF($F45=0,"",IF(D45="ne",VLOOKUP($C45,'Seznamy a konstanty'!$B$5:$F$25,4,0),N45))</f>
        <v/>
      </c>
      <c r="P45" s="21"/>
      <c r="Q45" s="741"/>
      <c r="R45" s="62" t="str">
        <f>IF($F45=0,"",VLOOKUP($K45,'Seznamy a konstanty'!$H$25:$K$84,3,0))</f>
        <v/>
      </c>
      <c r="S45" s="63" t="str">
        <f>IF($F45=0,"",VLOOKUP($K45,'Seznamy a konstanty'!$H$25:$K$84,4,0))</f>
        <v/>
      </c>
      <c r="T45" s="57"/>
      <c r="U45" s="35">
        <f t="shared" si="2"/>
        <v>0</v>
      </c>
    </row>
    <row r="46" spans="1:21" ht="15" customHeight="1" x14ac:dyDescent="0.25">
      <c r="A46" s="20"/>
      <c r="B46" s="722"/>
      <c r="C46" s="682"/>
      <c r="D46" s="723"/>
      <c r="E46" s="679"/>
      <c r="F46" s="683"/>
      <c r="G46" s="38" t="str">
        <f>IF($F46=0,"",IF(VLOOKUP($C46,'Seznamy a konstanty'!$B$5:$F$42,2,0)="zadat",E46,VLOOKUP($C46,'Seznamy a konstanty'!$B$5:$F$42,2,0)))</f>
        <v/>
      </c>
      <c r="H46" s="729"/>
      <c r="I46" s="43" t="str">
        <f>IF($F46=0,"",IF(VLOOKUP($C46,'Seznamy a konstanty'!$B$5:$F$42,3,0)="zadat",H46,VLOOKUP($C46,'Seznamy a konstanty'!$B$5:$F$42,3,0)))</f>
        <v/>
      </c>
      <c r="J46" s="44" t="str">
        <f t="shared" si="0"/>
        <v/>
      </c>
      <c r="K46" s="733"/>
      <c r="L46" s="590" t="str">
        <f>IF($F46=0,"",VLOOKUP($K46,'Seznamy a konstanty'!$H$25:$K$84,2,0))</f>
        <v/>
      </c>
      <c r="M46" s="45" t="str">
        <f t="shared" si="1"/>
        <v/>
      </c>
      <c r="N46" s="737"/>
      <c r="O46" s="46" t="str">
        <f>IF($F46=0,"",IF(D46="ne",VLOOKUP($C46,'Seznamy a konstanty'!$B$5:$F$25,4,0),N46))</f>
        <v/>
      </c>
      <c r="P46" s="21"/>
      <c r="Q46" s="741"/>
      <c r="R46" s="62" t="str">
        <f>IF($F46=0,"",VLOOKUP($K46,'Seznamy a konstanty'!$H$25:$K$84,3,0))</f>
        <v/>
      </c>
      <c r="S46" s="63" t="str">
        <f>IF($F46=0,"",VLOOKUP($K46,'Seznamy a konstanty'!$H$25:$K$84,4,0))</f>
        <v/>
      </c>
      <c r="T46" s="57"/>
      <c r="U46" s="35">
        <f t="shared" si="2"/>
        <v>0</v>
      </c>
    </row>
    <row r="47" spans="1:21" ht="15" customHeight="1" x14ac:dyDescent="0.25">
      <c r="A47" s="20"/>
      <c r="B47" s="722"/>
      <c r="C47" s="682"/>
      <c r="D47" s="723"/>
      <c r="E47" s="679"/>
      <c r="F47" s="683"/>
      <c r="G47" s="38" t="str">
        <f>IF($F47=0,"",IF(VLOOKUP($C47,'Seznamy a konstanty'!$B$5:$F$42,2,0)="zadat",E47,VLOOKUP($C47,'Seznamy a konstanty'!$B$5:$F$42,2,0)))</f>
        <v/>
      </c>
      <c r="H47" s="729"/>
      <c r="I47" s="43" t="str">
        <f>IF($F47=0,"",IF(VLOOKUP($C47,'Seznamy a konstanty'!$B$5:$F$42,3,0)="zadat",H47,VLOOKUP($C47,'Seznamy a konstanty'!$B$5:$F$42,3,0)))</f>
        <v/>
      </c>
      <c r="J47" s="44" t="str">
        <f t="shared" si="0"/>
        <v/>
      </c>
      <c r="K47" s="733"/>
      <c r="L47" s="590" t="str">
        <f>IF($F47=0,"",VLOOKUP($K47,'Seznamy a konstanty'!$H$25:$K$84,2,0))</f>
        <v/>
      </c>
      <c r="M47" s="45" t="str">
        <f t="shared" ref="M47:M50" si="3">IF($F47=0,"",F47*I47)</f>
        <v/>
      </c>
      <c r="N47" s="737"/>
      <c r="O47" s="46" t="str">
        <f>IF($F47=0,"",IF(D47="ne",VLOOKUP($C47,'Seznamy a konstanty'!$B$5:$F$25,4,0),N47))</f>
        <v/>
      </c>
      <c r="P47" s="21"/>
      <c r="Q47" s="741"/>
      <c r="R47" s="62" t="str">
        <f>IF($F47=0,"",VLOOKUP($K47,'Seznamy a konstanty'!$H$25:$K$84,3,0))</f>
        <v/>
      </c>
      <c r="S47" s="63" t="str">
        <f>IF($F47=0,"",VLOOKUP($K47,'Seznamy a konstanty'!$H$25:$K$84,4,0))</f>
        <v/>
      </c>
      <c r="T47" s="57"/>
      <c r="U47" s="35">
        <f t="shared" si="2"/>
        <v>0</v>
      </c>
    </row>
    <row r="48" spans="1:21" ht="15" customHeight="1" x14ac:dyDescent="0.25">
      <c r="A48" s="20"/>
      <c r="B48" s="722"/>
      <c r="C48" s="682"/>
      <c r="D48" s="723"/>
      <c r="E48" s="679"/>
      <c r="F48" s="683"/>
      <c r="G48" s="38" t="str">
        <f>IF($F48=0,"",IF(VLOOKUP($C48,'Seznamy a konstanty'!$B$5:$F$42,2,0)="zadat",E48,VLOOKUP($C48,'Seznamy a konstanty'!$B$5:$F$42,2,0)))</f>
        <v/>
      </c>
      <c r="H48" s="729"/>
      <c r="I48" s="43" t="str">
        <f>IF($F48=0,"",IF(VLOOKUP($C48,'Seznamy a konstanty'!$B$5:$F$42,3,0)="zadat",H48,VLOOKUP($C48,'Seznamy a konstanty'!$B$5:$F$42,3,0)))</f>
        <v/>
      </c>
      <c r="J48" s="44" t="str">
        <f t="shared" si="0"/>
        <v/>
      </c>
      <c r="K48" s="733"/>
      <c r="L48" s="590" t="str">
        <f>IF($F48=0,"",VLOOKUP($K48,'Seznamy a konstanty'!$H$25:$K$84,2,0))</f>
        <v/>
      </c>
      <c r="M48" s="45" t="str">
        <f t="shared" si="3"/>
        <v/>
      </c>
      <c r="N48" s="737"/>
      <c r="O48" s="46" t="str">
        <f>IF($F48=0,"",IF(D48="ne",VLOOKUP($C48,'Seznamy a konstanty'!$B$5:$F$25,4,0),N48))</f>
        <v/>
      </c>
      <c r="P48" s="610"/>
      <c r="Q48" s="741"/>
      <c r="R48" s="62" t="str">
        <f>IF($F48=0,"",VLOOKUP($K48,'Seznamy a konstanty'!$H$25:$K$84,3,0))</f>
        <v/>
      </c>
      <c r="S48" s="63" t="str">
        <f>IF($F48=0,"",VLOOKUP($K48,'Seznamy a konstanty'!$H$25:$K$84,4,0))</f>
        <v/>
      </c>
      <c r="T48" s="611"/>
      <c r="U48" s="35">
        <f t="shared" si="2"/>
        <v>0</v>
      </c>
    </row>
    <row r="49" spans="1:21" ht="15" customHeight="1" x14ac:dyDescent="0.25">
      <c r="A49" s="20"/>
      <c r="B49" s="724"/>
      <c r="C49" s="685"/>
      <c r="D49" s="725"/>
      <c r="E49" s="686"/>
      <c r="F49" s="687"/>
      <c r="G49" s="602" t="str">
        <f>IF($F49=0,"",IF(VLOOKUP($C49,'Seznamy a konstanty'!$B$5:$F$42,2,0)="zadat",E49,VLOOKUP($C49,'Seznamy a konstanty'!$B$5:$F$42,2,0)))</f>
        <v/>
      </c>
      <c r="H49" s="730"/>
      <c r="I49" s="603" t="str">
        <f>IF($F49=0,"",IF(VLOOKUP($C49,'Seznamy a konstanty'!$B$5:$F$42,3,0)="zadat",H49,VLOOKUP($C49,'Seznamy a konstanty'!$B$5:$F$42,3,0)))</f>
        <v/>
      </c>
      <c r="J49" s="594" t="str">
        <f t="shared" si="0"/>
        <v/>
      </c>
      <c r="K49" s="734"/>
      <c r="L49" s="604" t="str">
        <f>IF($F49=0,"",VLOOKUP($K49,'Seznamy a konstanty'!$H$25:$K$84,2,0))</f>
        <v/>
      </c>
      <c r="M49" s="605" t="str">
        <f t="shared" si="3"/>
        <v/>
      </c>
      <c r="N49" s="738"/>
      <c r="O49" s="606" t="str">
        <f>IF($F49=0,"",IF(D49="ne",VLOOKUP($C49,'Seznamy a konstanty'!$B$5:$F$25,4,0),N49))</f>
        <v/>
      </c>
      <c r="P49" s="610"/>
      <c r="Q49" s="742"/>
      <c r="R49" s="607" t="str">
        <f>IF($F49=0,"",VLOOKUP($K49,'Seznamy a konstanty'!$H$25:$K$84,3,0))</f>
        <v/>
      </c>
      <c r="S49" s="608" t="str">
        <f>IF($F49=0,"",VLOOKUP($K49,'Seznamy a konstanty'!$H$25:$K$84,4,0))</f>
        <v/>
      </c>
      <c r="T49" s="611"/>
      <c r="U49" s="609">
        <f t="shared" si="2"/>
        <v>0</v>
      </c>
    </row>
    <row r="50" spans="1:21" ht="15" customHeight="1" x14ac:dyDescent="0.25">
      <c r="A50" s="20"/>
      <c r="B50" s="722"/>
      <c r="C50" s="682"/>
      <c r="D50" s="723"/>
      <c r="E50" s="679"/>
      <c r="F50" s="683"/>
      <c r="G50" s="38" t="str">
        <f>IF($F50=0,"",IF(VLOOKUP($C50,'Seznamy a konstanty'!$B$5:$F$42,2,0)="zadat",E50,VLOOKUP($C50,'Seznamy a konstanty'!$B$5:$F$42,2,0)))</f>
        <v/>
      </c>
      <c r="H50" s="729"/>
      <c r="I50" s="43" t="str">
        <f>IF($F50=0,"",IF(VLOOKUP($C50,'Seznamy a konstanty'!$B$5:$F$42,3,0)="zadat",H50,VLOOKUP($C50,'Seznamy a konstanty'!$B$5:$F$42,3,0)))</f>
        <v/>
      </c>
      <c r="J50" s="44" t="str">
        <f t="shared" si="0"/>
        <v/>
      </c>
      <c r="K50" s="733"/>
      <c r="L50" s="590" t="str">
        <f>IF($F50=0,"",VLOOKUP($K50,'Seznamy a konstanty'!$H$25:$K$84,2,0))</f>
        <v/>
      </c>
      <c r="M50" s="45" t="str">
        <f t="shared" si="3"/>
        <v/>
      </c>
      <c r="N50" s="737"/>
      <c r="O50" s="46" t="str">
        <f>IF($F50=0,"",IF(D50="ne",VLOOKUP($C50,'Seznamy a konstanty'!$B$5:$F$25,4,0),N50))</f>
        <v/>
      </c>
      <c r="P50" s="610"/>
      <c r="Q50" s="741"/>
      <c r="R50" s="62" t="str">
        <f>IF($F50=0,"",VLOOKUP($K50,'Seznamy a konstanty'!$H$25:$K$84,3,0))</f>
        <v/>
      </c>
      <c r="S50" s="63" t="str">
        <f>IF($F50=0,"",VLOOKUP($K50,'Seznamy a konstanty'!$H$25:$K$84,4,0))</f>
        <v/>
      </c>
      <c r="T50" s="611"/>
      <c r="U50" s="35">
        <f t="shared" si="2"/>
        <v>0</v>
      </c>
    </row>
    <row r="51" spans="1:21" x14ac:dyDescent="0.25">
      <c r="A51" s="20"/>
      <c r="B51" s="722"/>
      <c r="C51" s="682"/>
      <c r="D51" s="723"/>
      <c r="E51" s="679"/>
      <c r="F51" s="683"/>
      <c r="G51" s="38" t="str">
        <f>IF($F51=0,"",IF(VLOOKUP($C51,'Seznamy a konstanty'!$B$5:$F$42,2,0)="zadat",E51,VLOOKUP($C51,'Seznamy a konstanty'!$B$5:$F$42,2,0)))</f>
        <v/>
      </c>
      <c r="H51" s="729"/>
      <c r="I51" s="43" t="str">
        <f>IF($F51=0,"",IF(VLOOKUP($C51,'Seznamy a konstanty'!$B$5:$F$42,3,0)="zadat",H51,VLOOKUP($C51,'Seznamy a konstanty'!$B$5:$F$42,3,0)))</f>
        <v/>
      </c>
      <c r="J51" s="44" t="str">
        <f t="shared" ref="J51:J100" si="4">IF($F51=0,"",CONCATENATE("MJ/",G51))</f>
        <v/>
      </c>
      <c r="K51" s="733"/>
      <c r="L51" s="590" t="str">
        <f>IF($F51=0,"",VLOOKUP($K51,'Seznamy a konstanty'!$H$25:$K$84,2,0))</f>
        <v/>
      </c>
      <c r="M51" s="45" t="str">
        <f t="shared" ref="M51:M100" si="5">IF($F51=0,"",F51*I51)</f>
        <v/>
      </c>
      <c r="N51" s="737"/>
      <c r="O51" s="46" t="str">
        <f>IF($F51=0,"",IF(D51="ne",VLOOKUP($C51,'Seznamy a konstanty'!$B$5:$F$25,4,0),N51))</f>
        <v/>
      </c>
      <c r="P51" s="610"/>
      <c r="Q51" s="741"/>
      <c r="R51" s="62" t="str">
        <f>IF($F51=0,"",VLOOKUP($K51,'Seznamy a konstanty'!$H$25:$K$84,3,0))</f>
        <v/>
      </c>
      <c r="S51" s="63" t="str">
        <f>IF($F51=0,"",VLOOKUP($K51,'Seznamy a konstanty'!$H$25:$K$84,4,0))</f>
        <v/>
      </c>
      <c r="T51" s="611"/>
      <c r="U51" s="35">
        <f t="shared" ref="U51:U100" si="6">IF(AND(F51&gt;0,O51=0),"zadat emise",0)</f>
        <v>0</v>
      </c>
    </row>
    <row r="52" spans="1:21" x14ac:dyDescent="0.25">
      <c r="A52" s="20"/>
      <c r="B52" s="722"/>
      <c r="C52" s="682"/>
      <c r="D52" s="723"/>
      <c r="E52" s="679"/>
      <c r="F52" s="683"/>
      <c r="G52" s="38" t="str">
        <f>IF($F52=0,"",IF(VLOOKUP($C52,'Seznamy a konstanty'!$B$5:$F$42,2,0)="zadat",E52,VLOOKUP($C52,'Seznamy a konstanty'!$B$5:$F$42,2,0)))</f>
        <v/>
      </c>
      <c r="H52" s="729"/>
      <c r="I52" s="43" t="str">
        <f>IF($F52=0,"",IF(VLOOKUP($C52,'Seznamy a konstanty'!$B$5:$F$42,3,0)="zadat",H52,VLOOKUP($C52,'Seznamy a konstanty'!$B$5:$F$42,3,0)))</f>
        <v/>
      </c>
      <c r="J52" s="44" t="str">
        <f t="shared" si="4"/>
        <v/>
      </c>
      <c r="K52" s="733"/>
      <c r="L52" s="590" t="str">
        <f>IF($F52=0,"",VLOOKUP($K52,'Seznamy a konstanty'!$H$25:$K$84,2,0))</f>
        <v/>
      </c>
      <c r="M52" s="45" t="str">
        <f t="shared" si="5"/>
        <v/>
      </c>
      <c r="N52" s="737"/>
      <c r="O52" s="46" t="str">
        <f>IF($F52=0,"",IF(D52="ne",VLOOKUP($C52,'Seznamy a konstanty'!$B$5:$F$25,4,0),N52))</f>
        <v/>
      </c>
      <c r="P52" s="610"/>
      <c r="Q52" s="741"/>
      <c r="R52" s="62" t="str">
        <f>IF($F52=0,"",VLOOKUP($K52,'Seznamy a konstanty'!$H$25:$K$84,3,0))</f>
        <v/>
      </c>
      <c r="S52" s="63" t="str">
        <f>IF($F52=0,"",VLOOKUP($K52,'Seznamy a konstanty'!$H$25:$K$84,4,0))</f>
        <v/>
      </c>
      <c r="T52" s="611"/>
      <c r="U52" s="35">
        <f t="shared" si="6"/>
        <v>0</v>
      </c>
    </row>
    <row r="53" spans="1:21" x14ac:dyDescent="0.25">
      <c r="A53" s="20"/>
      <c r="B53" s="722"/>
      <c r="C53" s="682"/>
      <c r="D53" s="723"/>
      <c r="E53" s="679"/>
      <c r="F53" s="683"/>
      <c r="G53" s="38" t="str">
        <f>IF($F53=0,"",IF(VLOOKUP($C53,'Seznamy a konstanty'!$B$5:$F$42,2,0)="zadat",E53,VLOOKUP($C53,'Seznamy a konstanty'!$B$5:$F$42,2,0)))</f>
        <v/>
      </c>
      <c r="H53" s="729"/>
      <c r="I53" s="43" t="str">
        <f>IF($F53=0,"",IF(VLOOKUP($C53,'Seznamy a konstanty'!$B$5:$F$42,3,0)="zadat",H53,VLOOKUP($C53,'Seznamy a konstanty'!$B$5:$F$42,3,0)))</f>
        <v/>
      </c>
      <c r="J53" s="44" t="str">
        <f t="shared" si="4"/>
        <v/>
      </c>
      <c r="K53" s="733"/>
      <c r="L53" s="590" t="str">
        <f>IF($F53=0,"",VLOOKUP($K53,'Seznamy a konstanty'!$H$25:$K$84,2,0))</f>
        <v/>
      </c>
      <c r="M53" s="45" t="str">
        <f t="shared" si="5"/>
        <v/>
      </c>
      <c r="N53" s="737"/>
      <c r="O53" s="46" t="str">
        <f>IF($F53=0,"",IF(D53="ne",VLOOKUP($C53,'Seznamy a konstanty'!$B$5:$F$25,4,0),N53))</f>
        <v/>
      </c>
      <c r="P53" s="610"/>
      <c r="Q53" s="741"/>
      <c r="R53" s="62" t="str">
        <f>IF($F53=0,"",VLOOKUP($K53,'Seznamy a konstanty'!$H$25:$K$84,3,0))</f>
        <v/>
      </c>
      <c r="S53" s="63" t="str">
        <f>IF($F53=0,"",VLOOKUP($K53,'Seznamy a konstanty'!$H$25:$K$84,4,0))</f>
        <v/>
      </c>
      <c r="T53" s="611"/>
      <c r="U53" s="35">
        <f t="shared" si="6"/>
        <v>0</v>
      </c>
    </row>
    <row r="54" spans="1:21" x14ac:dyDescent="0.25">
      <c r="A54" s="20"/>
      <c r="B54" s="722"/>
      <c r="C54" s="682"/>
      <c r="D54" s="723"/>
      <c r="E54" s="679"/>
      <c r="F54" s="683"/>
      <c r="G54" s="38" t="str">
        <f>IF($F54=0,"",IF(VLOOKUP($C54,'Seznamy a konstanty'!$B$5:$F$42,2,0)="zadat",E54,VLOOKUP($C54,'Seznamy a konstanty'!$B$5:$F$42,2,0)))</f>
        <v/>
      </c>
      <c r="H54" s="729"/>
      <c r="I54" s="43" t="str">
        <f>IF($F54=0,"",IF(VLOOKUP($C54,'Seznamy a konstanty'!$B$5:$F$42,3,0)="zadat",H54,VLOOKUP($C54,'Seznamy a konstanty'!$B$5:$F$42,3,0)))</f>
        <v/>
      </c>
      <c r="J54" s="44" t="str">
        <f t="shared" si="4"/>
        <v/>
      </c>
      <c r="K54" s="733"/>
      <c r="L54" s="590" t="str">
        <f>IF($F54=0,"",VLOOKUP($K54,'Seznamy a konstanty'!$H$25:$K$84,2,0))</f>
        <v/>
      </c>
      <c r="M54" s="45" t="str">
        <f t="shared" si="5"/>
        <v/>
      </c>
      <c r="N54" s="737"/>
      <c r="O54" s="46" t="str">
        <f>IF($F54=0,"",IF(D54="ne",VLOOKUP($C54,'Seznamy a konstanty'!$B$5:$F$25,4,0),N54))</f>
        <v/>
      </c>
      <c r="P54" s="610"/>
      <c r="Q54" s="741"/>
      <c r="R54" s="62" t="str">
        <f>IF($F54=0,"",VLOOKUP($K54,'Seznamy a konstanty'!$H$25:$K$84,3,0))</f>
        <v/>
      </c>
      <c r="S54" s="63" t="str">
        <f>IF($F54=0,"",VLOOKUP($K54,'Seznamy a konstanty'!$H$25:$K$84,4,0))</f>
        <v/>
      </c>
      <c r="T54" s="611"/>
      <c r="U54" s="35">
        <f t="shared" si="6"/>
        <v>0</v>
      </c>
    </row>
    <row r="55" spans="1:21" x14ac:dyDescent="0.25">
      <c r="A55" s="20"/>
      <c r="B55" s="722"/>
      <c r="C55" s="682"/>
      <c r="D55" s="723"/>
      <c r="E55" s="679"/>
      <c r="F55" s="683"/>
      <c r="G55" s="38" t="str">
        <f>IF($F55=0,"",IF(VLOOKUP($C55,'Seznamy a konstanty'!$B$5:$F$42,2,0)="zadat",E55,VLOOKUP($C55,'Seznamy a konstanty'!$B$5:$F$42,2,0)))</f>
        <v/>
      </c>
      <c r="H55" s="729"/>
      <c r="I55" s="43" t="str">
        <f>IF($F55=0,"",IF(VLOOKUP($C55,'Seznamy a konstanty'!$B$5:$F$42,3,0)="zadat",H55,VLOOKUP($C55,'Seznamy a konstanty'!$B$5:$F$42,3,0)))</f>
        <v/>
      </c>
      <c r="J55" s="44" t="str">
        <f t="shared" si="4"/>
        <v/>
      </c>
      <c r="K55" s="733"/>
      <c r="L55" s="590" t="str">
        <f>IF($F55=0,"",VLOOKUP($K55,'Seznamy a konstanty'!$H$25:$K$84,2,0))</f>
        <v/>
      </c>
      <c r="M55" s="45" t="str">
        <f t="shared" si="5"/>
        <v/>
      </c>
      <c r="N55" s="737"/>
      <c r="O55" s="46" t="str">
        <f>IF($F55=0,"",IF(D55="ne",VLOOKUP($C55,'Seznamy a konstanty'!$B$5:$F$25,4,0),N55))</f>
        <v/>
      </c>
      <c r="P55" s="610"/>
      <c r="Q55" s="741"/>
      <c r="R55" s="62" t="str">
        <f>IF($F55=0,"",VLOOKUP($K55,'Seznamy a konstanty'!$H$25:$K$84,3,0))</f>
        <v/>
      </c>
      <c r="S55" s="63" t="str">
        <f>IF($F55=0,"",VLOOKUP($K55,'Seznamy a konstanty'!$H$25:$K$84,4,0))</f>
        <v/>
      </c>
      <c r="T55" s="611"/>
      <c r="U55" s="35">
        <f t="shared" si="6"/>
        <v>0</v>
      </c>
    </row>
    <row r="56" spans="1:21" x14ac:dyDescent="0.25">
      <c r="A56" s="20"/>
      <c r="B56" s="722"/>
      <c r="C56" s="682"/>
      <c r="D56" s="723"/>
      <c r="E56" s="679"/>
      <c r="F56" s="683"/>
      <c r="G56" s="38" t="str">
        <f>IF($F56=0,"",IF(VLOOKUP($C56,'Seznamy a konstanty'!$B$5:$F$42,2,0)="zadat",E56,VLOOKUP($C56,'Seznamy a konstanty'!$B$5:$F$42,2,0)))</f>
        <v/>
      </c>
      <c r="H56" s="729"/>
      <c r="I56" s="43" t="str">
        <f>IF($F56=0,"",IF(VLOOKUP($C56,'Seznamy a konstanty'!$B$5:$F$42,3,0)="zadat",H56,VLOOKUP($C56,'Seznamy a konstanty'!$B$5:$F$42,3,0)))</f>
        <v/>
      </c>
      <c r="J56" s="44" t="str">
        <f t="shared" si="4"/>
        <v/>
      </c>
      <c r="K56" s="733"/>
      <c r="L56" s="590" t="str">
        <f>IF($F56=0,"",VLOOKUP($K56,'Seznamy a konstanty'!$H$25:$K$84,2,0))</f>
        <v/>
      </c>
      <c r="M56" s="45" t="str">
        <f t="shared" si="5"/>
        <v/>
      </c>
      <c r="N56" s="737"/>
      <c r="O56" s="46" t="str">
        <f>IF($F56=0,"",IF(D56="ne",VLOOKUP($C56,'Seznamy a konstanty'!$B$5:$F$25,4,0),N56))</f>
        <v/>
      </c>
      <c r="P56" s="610"/>
      <c r="Q56" s="741"/>
      <c r="R56" s="62" t="str">
        <f>IF($F56=0,"",VLOOKUP($K56,'Seznamy a konstanty'!$H$25:$K$84,3,0))</f>
        <v/>
      </c>
      <c r="S56" s="63" t="str">
        <f>IF($F56=0,"",VLOOKUP($K56,'Seznamy a konstanty'!$H$25:$K$84,4,0))</f>
        <v/>
      </c>
      <c r="T56" s="611"/>
      <c r="U56" s="35">
        <f t="shared" si="6"/>
        <v>0</v>
      </c>
    </row>
    <row r="57" spans="1:21" x14ac:dyDescent="0.25">
      <c r="A57" s="20"/>
      <c r="B57" s="722"/>
      <c r="C57" s="682"/>
      <c r="D57" s="723"/>
      <c r="E57" s="679"/>
      <c r="F57" s="683"/>
      <c r="G57" s="38" t="str">
        <f>IF($F57=0,"",IF(VLOOKUP($C57,'Seznamy a konstanty'!$B$5:$F$42,2,0)="zadat",E57,VLOOKUP($C57,'Seznamy a konstanty'!$B$5:$F$42,2,0)))</f>
        <v/>
      </c>
      <c r="H57" s="729"/>
      <c r="I57" s="43" t="str">
        <f>IF($F57=0,"",IF(VLOOKUP($C57,'Seznamy a konstanty'!$B$5:$F$42,3,0)="zadat",H57,VLOOKUP($C57,'Seznamy a konstanty'!$B$5:$F$42,3,0)))</f>
        <v/>
      </c>
      <c r="J57" s="44" t="str">
        <f t="shared" si="4"/>
        <v/>
      </c>
      <c r="K57" s="733"/>
      <c r="L57" s="590" t="str">
        <f>IF($F57=0,"",VLOOKUP($K57,'Seznamy a konstanty'!$H$25:$K$84,2,0))</f>
        <v/>
      </c>
      <c r="M57" s="45" t="str">
        <f t="shared" si="5"/>
        <v/>
      </c>
      <c r="N57" s="737"/>
      <c r="O57" s="46" t="str">
        <f>IF($F57=0,"",IF(D57="ne",VLOOKUP($C57,'Seznamy a konstanty'!$B$5:$F$25,4,0),N57))</f>
        <v/>
      </c>
      <c r="P57" s="610"/>
      <c r="Q57" s="741"/>
      <c r="R57" s="62" t="str">
        <f>IF($F57=0,"",VLOOKUP($K57,'Seznamy a konstanty'!$H$25:$K$84,3,0))</f>
        <v/>
      </c>
      <c r="S57" s="63" t="str">
        <f>IF($F57=0,"",VLOOKUP($K57,'Seznamy a konstanty'!$H$25:$K$84,4,0))</f>
        <v/>
      </c>
      <c r="T57" s="611"/>
      <c r="U57" s="35">
        <f t="shared" si="6"/>
        <v>0</v>
      </c>
    </row>
    <row r="58" spans="1:21" x14ac:dyDescent="0.25">
      <c r="A58" s="20"/>
      <c r="B58" s="722"/>
      <c r="C58" s="682"/>
      <c r="D58" s="723"/>
      <c r="E58" s="679"/>
      <c r="F58" s="683"/>
      <c r="G58" s="38" t="str">
        <f>IF($F58=0,"",IF(VLOOKUP($C58,'Seznamy a konstanty'!$B$5:$F$42,2,0)="zadat",E58,VLOOKUP($C58,'Seznamy a konstanty'!$B$5:$F$42,2,0)))</f>
        <v/>
      </c>
      <c r="H58" s="729"/>
      <c r="I58" s="43" t="str">
        <f>IF($F58=0,"",IF(VLOOKUP($C58,'Seznamy a konstanty'!$B$5:$F$42,3,0)="zadat",H58,VLOOKUP($C58,'Seznamy a konstanty'!$B$5:$F$42,3,0)))</f>
        <v/>
      </c>
      <c r="J58" s="44" t="str">
        <f t="shared" si="4"/>
        <v/>
      </c>
      <c r="K58" s="733"/>
      <c r="L58" s="590" t="str">
        <f>IF($F58=0,"",VLOOKUP($K58,'Seznamy a konstanty'!$H$25:$K$84,2,0))</f>
        <v/>
      </c>
      <c r="M58" s="45" t="str">
        <f t="shared" si="5"/>
        <v/>
      </c>
      <c r="N58" s="737"/>
      <c r="O58" s="46" t="str">
        <f>IF($F58=0,"",IF(D58="ne",VLOOKUP($C58,'Seznamy a konstanty'!$B$5:$F$25,4,0),N58))</f>
        <v/>
      </c>
      <c r="P58" s="610"/>
      <c r="Q58" s="741"/>
      <c r="R58" s="62" t="str">
        <f>IF($F58=0,"",VLOOKUP($K58,'Seznamy a konstanty'!$H$25:$K$84,3,0))</f>
        <v/>
      </c>
      <c r="S58" s="63" t="str">
        <f>IF($F58=0,"",VLOOKUP($K58,'Seznamy a konstanty'!$H$25:$K$84,4,0))</f>
        <v/>
      </c>
      <c r="T58" s="611"/>
      <c r="U58" s="35">
        <f t="shared" si="6"/>
        <v>0</v>
      </c>
    </row>
    <row r="59" spans="1:21" x14ac:dyDescent="0.25">
      <c r="A59" s="20"/>
      <c r="B59" s="722"/>
      <c r="C59" s="682"/>
      <c r="D59" s="723"/>
      <c r="E59" s="679"/>
      <c r="F59" s="683"/>
      <c r="G59" s="38" t="str">
        <f>IF($F59=0,"",IF(VLOOKUP($C59,'Seznamy a konstanty'!$B$5:$F$42,2,0)="zadat",E59,VLOOKUP($C59,'Seznamy a konstanty'!$B$5:$F$42,2,0)))</f>
        <v/>
      </c>
      <c r="H59" s="729"/>
      <c r="I59" s="43" t="str">
        <f>IF($F59=0,"",IF(VLOOKUP($C59,'Seznamy a konstanty'!$B$5:$F$42,3,0)="zadat",H59,VLOOKUP($C59,'Seznamy a konstanty'!$B$5:$F$42,3,0)))</f>
        <v/>
      </c>
      <c r="J59" s="44" t="str">
        <f t="shared" si="4"/>
        <v/>
      </c>
      <c r="K59" s="733"/>
      <c r="L59" s="590" t="str">
        <f>IF($F59=0,"",VLOOKUP($K59,'Seznamy a konstanty'!$H$25:$K$84,2,0))</f>
        <v/>
      </c>
      <c r="M59" s="45" t="str">
        <f t="shared" si="5"/>
        <v/>
      </c>
      <c r="N59" s="737"/>
      <c r="O59" s="46" t="str">
        <f>IF($F59=0,"",IF(D59="ne",VLOOKUP($C59,'Seznamy a konstanty'!$B$5:$F$25,4,0),N59))</f>
        <v/>
      </c>
      <c r="P59" s="610"/>
      <c r="Q59" s="741"/>
      <c r="R59" s="62" t="str">
        <f>IF($F59=0,"",VLOOKUP($K59,'Seznamy a konstanty'!$H$25:$K$84,3,0))</f>
        <v/>
      </c>
      <c r="S59" s="63" t="str">
        <f>IF($F59=0,"",VLOOKUP($K59,'Seznamy a konstanty'!$H$25:$K$84,4,0))</f>
        <v/>
      </c>
      <c r="T59" s="611"/>
      <c r="U59" s="35">
        <f t="shared" si="6"/>
        <v>0</v>
      </c>
    </row>
    <row r="60" spans="1:21" x14ac:dyDescent="0.25">
      <c r="A60" s="20"/>
      <c r="B60" s="722"/>
      <c r="C60" s="682"/>
      <c r="D60" s="723"/>
      <c r="E60" s="679"/>
      <c r="F60" s="683"/>
      <c r="G60" s="38" t="str">
        <f>IF($F60=0,"",IF(VLOOKUP($C60,'Seznamy a konstanty'!$B$5:$F$42,2,0)="zadat",E60,VLOOKUP($C60,'Seznamy a konstanty'!$B$5:$F$42,2,0)))</f>
        <v/>
      </c>
      <c r="H60" s="729"/>
      <c r="I60" s="43" t="str">
        <f>IF($F60=0,"",IF(VLOOKUP($C60,'Seznamy a konstanty'!$B$5:$F$42,3,0)="zadat",H60,VLOOKUP($C60,'Seznamy a konstanty'!$B$5:$F$42,3,0)))</f>
        <v/>
      </c>
      <c r="J60" s="44" t="str">
        <f t="shared" si="4"/>
        <v/>
      </c>
      <c r="K60" s="733"/>
      <c r="L60" s="590" t="str">
        <f>IF($F60=0,"",VLOOKUP($K60,'Seznamy a konstanty'!$H$25:$K$84,2,0))</f>
        <v/>
      </c>
      <c r="M60" s="45" t="str">
        <f t="shared" si="5"/>
        <v/>
      </c>
      <c r="N60" s="737"/>
      <c r="O60" s="46" t="str">
        <f>IF($F60=0,"",IF(D60="ne",VLOOKUP($C60,'Seznamy a konstanty'!$B$5:$F$25,4,0),N60))</f>
        <v/>
      </c>
      <c r="P60" s="610"/>
      <c r="Q60" s="741"/>
      <c r="R60" s="62" t="str">
        <f>IF($F60=0,"",VLOOKUP($K60,'Seznamy a konstanty'!$H$25:$K$84,3,0))</f>
        <v/>
      </c>
      <c r="S60" s="63" t="str">
        <f>IF($F60=0,"",VLOOKUP($K60,'Seznamy a konstanty'!$H$25:$K$84,4,0))</f>
        <v/>
      </c>
      <c r="T60" s="611"/>
      <c r="U60" s="35">
        <f t="shared" si="6"/>
        <v>0</v>
      </c>
    </row>
    <row r="61" spans="1:21" x14ac:dyDescent="0.25">
      <c r="A61" s="20"/>
      <c r="B61" s="722"/>
      <c r="C61" s="682"/>
      <c r="D61" s="723"/>
      <c r="E61" s="679"/>
      <c r="F61" s="683"/>
      <c r="G61" s="38" t="str">
        <f>IF($F61=0,"",IF(VLOOKUP($C61,'Seznamy a konstanty'!$B$5:$F$42,2,0)="zadat",E61,VLOOKUP($C61,'Seznamy a konstanty'!$B$5:$F$42,2,0)))</f>
        <v/>
      </c>
      <c r="H61" s="729"/>
      <c r="I61" s="43" t="str">
        <f>IF($F61=0,"",IF(VLOOKUP($C61,'Seznamy a konstanty'!$B$5:$F$42,3,0)="zadat",H61,VLOOKUP($C61,'Seznamy a konstanty'!$B$5:$F$42,3,0)))</f>
        <v/>
      </c>
      <c r="J61" s="44" t="str">
        <f t="shared" si="4"/>
        <v/>
      </c>
      <c r="K61" s="733"/>
      <c r="L61" s="590" t="str">
        <f>IF($F61=0,"",VLOOKUP($K61,'Seznamy a konstanty'!$H$25:$K$84,2,0))</f>
        <v/>
      </c>
      <c r="M61" s="45" t="str">
        <f t="shared" si="5"/>
        <v/>
      </c>
      <c r="N61" s="737"/>
      <c r="O61" s="46" t="str">
        <f>IF($F61=0,"",IF(D61="ne",VLOOKUP($C61,'Seznamy a konstanty'!$B$5:$F$25,4,0),N61))</f>
        <v/>
      </c>
      <c r="P61" s="610"/>
      <c r="Q61" s="741"/>
      <c r="R61" s="62" t="str">
        <f>IF($F61=0,"",VLOOKUP($K61,'Seznamy a konstanty'!$H$25:$K$84,3,0))</f>
        <v/>
      </c>
      <c r="S61" s="63" t="str">
        <f>IF($F61=0,"",VLOOKUP($K61,'Seznamy a konstanty'!$H$25:$K$84,4,0))</f>
        <v/>
      </c>
      <c r="T61" s="611"/>
      <c r="U61" s="35">
        <f t="shared" si="6"/>
        <v>0</v>
      </c>
    </row>
    <row r="62" spans="1:21" x14ac:dyDescent="0.25">
      <c r="A62" s="20"/>
      <c r="B62" s="722"/>
      <c r="C62" s="682"/>
      <c r="D62" s="723"/>
      <c r="E62" s="679"/>
      <c r="F62" s="683"/>
      <c r="G62" s="38" t="str">
        <f>IF($F62=0,"",IF(VLOOKUP($C62,'Seznamy a konstanty'!$B$5:$F$42,2,0)="zadat",E62,VLOOKUP($C62,'Seznamy a konstanty'!$B$5:$F$42,2,0)))</f>
        <v/>
      </c>
      <c r="H62" s="729"/>
      <c r="I62" s="43" t="str">
        <f>IF($F62=0,"",IF(VLOOKUP($C62,'Seznamy a konstanty'!$B$5:$F$42,3,0)="zadat",H62,VLOOKUP($C62,'Seznamy a konstanty'!$B$5:$F$42,3,0)))</f>
        <v/>
      </c>
      <c r="J62" s="44" t="str">
        <f t="shared" si="4"/>
        <v/>
      </c>
      <c r="K62" s="733"/>
      <c r="L62" s="590" t="str">
        <f>IF($F62=0,"",VLOOKUP($K62,'Seznamy a konstanty'!$H$25:$K$84,2,0))</f>
        <v/>
      </c>
      <c r="M62" s="45" t="str">
        <f t="shared" si="5"/>
        <v/>
      </c>
      <c r="N62" s="737"/>
      <c r="O62" s="46" t="str">
        <f>IF($F62=0,"",IF(D62="ne",VLOOKUP($C62,'Seznamy a konstanty'!$B$5:$F$25,4,0),N62))</f>
        <v/>
      </c>
      <c r="P62" s="610"/>
      <c r="Q62" s="741"/>
      <c r="R62" s="62" t="str">
        <f>IF($F62=0,"",VLOOKUP($K62,'Seznamy a konstanty'!$H$25:$K$84,3,0))</f>
        <v/>
      </c>
      <c r="S62" s="63" t="str">
        <f>IF($F62=0,"",VLOOKUP($K62,'Seznamy a konstanty'!$H$25:$K$84,4,0))</f>
        <v/>
      </c>
      <c r="T62" s="611"/>
      <c r="U62" s="35">
        <f t="shared" si="6"/>
        <v>0</v>
      </c>
    </row>
    <row r="63" spans="1:21" x14ac:dyDescent="0.25">
      <c r="A63" s="20"/>
      <c r="B63" s="722"/>
      <c r="C63" s="682"/>
      <c r="D63" s="723"/>
      <c r="E63" s="679"/>
      <c r="F63" s="683"/>
      <c r="G63" s="38" t="str">
        <f>IF($F63=0,"",IF(VLOOKUP($C63,'Seznamy a konstanty'!$B$5:$F$42,2,0)="zadat",E63,VLOOKUP($C63,'Seznamy a konstanty'!$B$5:$F$42,2,0)))</f>
        <v/>
      </c>
      <c r="H63" s="729"/>
      <c r="I63" s="43" t="str">
        <f>IF($F63=0,"",IF(VLOOKUP($C63,'Seznamy a konstanty'!$B$5:$F$42,3,0)="zadat",H63,VLOOKUP($C63,'Seznamy a konstanty'!$B$5:$F$42,3,0)))</f>
        <v/>
      </c>
      <c r="J63" s="44" t="str">
        <f t="shared" si="4"/>
        <v/>
      </c>
      <c r="K63" s="733"/>
      <c r="L63" s="590" t="str">
        <f>IF($F63=0,"",VLOOKUP($K63,'Seznamy a konstanty'!$H$25:$K$84,2,0))</f>
        <v/>
      </c>
      <c r="M63" s="45" t="str">
        <f t="shared" si="5"/>
        <v/>
      </c>
      <c r="N63" s="737"/>
      <c r="O63" s="46" t="str">
        <f>IF($F63=0,"",IF(D63="ne",VLOOKUP($C63,'Seznamy a konstanty'!$B$5:$F$25,4,0),N63))</f>
        <v/>
      </c>
      <c r="P63" s="610"/>
      <c r="Q63" s="741"/>
      <c r="R63" s="62" t="str">
        <f>IF($F63=0,"",VLOOKUP($K63,'Seznamy a konstanty'!$H$25:$K$84,3,0))</f>
        <v/>
      </c>
      <c r="S63" s="63" t="str">
        <f>IF($F63=0,"",VLOOKUP($K63,'Seznamy a konstanty'!$H$25:$K$84,4,0))</f>
        <v/>
      </c>
      <c r="T63" s="611"/>
      <c r="U63" s="35">
        <f t="shared" si="6"/>
        <v>0</v>
      </c>
    </row>
    <row r="64" spans="1:21" x14ac:dyDescent="0.25">
      <c r="A64" s="20"/>
      <c r="B64" s="722"/>
      <c r="C64" s="682"/>
      <c r="D64" s="723"/>
      <c r="E64" s="679"/>
      <c r="F64" s="683"/>
      <c r="G64" s="38" t="str">
        <f>IF($F64=0,"",IF(VLOOKUP($C64,'Seznamy a konstanty'!$B$5:$F$42,2,0)="zadat",E64,VLOOKUP($C64,'Seznamy a konstanty'!$B$5:$F$42,2,0)))</f>
        <v/>
      </c>
      <c r="H64" s="729"/>
      <c r="I64" s="43" t="str">
        <f>IF($F64=0,"",IF(VLOOKUP($C64,'Seznamy a konstanty'!$B$5:$F$42,3,0)="zadat",H64,VLOOKUP($C64,'Seznamy a konstanty'!$B$5:$F$42,3,0)))</f>
        <v/>
      </c>
      <c r="J64" s="44" t="str">
        <f t="shared" si="4"/>
        <v/>
      </c>
      <c r="K64" s="733"/>
      <c r="L64" s="590" t="str">
        <f>IF($F64=0,"",VLOOKUP($K64,'Seznamy a konstanty'!$H$25:$K$84,2,0))</f>
        <v/>
      </c>
      <c r="M64" s="45" t="str">
        <f t="shared" si="5"/>
        <v/>
      </c>
      <c r="N64" s="737"/>
      <c r="O64" s="46" t="str">
        <f>IF($F64=0,"",IF(D64="ne",VLOOKUP($C64,'Seznamy a konstanty'!$B$5:$F$25,4,0),N64))</f>
        <v/>
      </c>
      <c r="P64" s="610"/>
      <c r="Q64" s="741"/>
      <c r="R64" s="62" t="str">
        <f>IF($F64=0,"",VLOOKUP($K64,'Seznamy a konstanty'!$H$25:$K$84,3,0))</f>
        <v/>
      </c>
      <c r="S64" s="63" t="str">
        <f>IF($F64=0,"",VLOOKUP($K64,'Seznamy a konstanty'!$H$25:$K$84,4,0))</f>
        <v/>
      </c>
      <c r="T64" s="611"/>
      <c r="U64" s="35">
        <f t="shared" si="6"/>
        <v>0</v>
      </c>
    </row>
    <row r="65" spans="1:21" x14ac:dyDescent="0.25">
      <c r="A65" s="20"/>
      <c r="B65" s="722"/>
      <c r="C65" s="682"/>
      <c r="D65" s="723"/>
      <c r="E65" s="679"/>
      <c r="F65" s="683"/>
      <c r="G65" s="38" t="str">
        <f>IF($F65=0,"",IF(VLOOKUP($C65,'Seznamy a konstanty'!$B$5:$F$42,2,0)="zadat",E65,VLOOKUP($C65,'Seznamy a konstanty'!$B$5:$F$42,2,0)))</f>
        <v/>
      </c>
      <c r="H65" s="729"/>
      <c r="I65" s="43" t="str">
        <f>IF($F65=0,"",IF(VLOOKUP($C65,'Seznamy a konstanty'!$B$5:$F$42,3,0)="zadat",H65,VLOOKUP($C65,'Seznamy a konstanty'!$B$5:$F$42,3,0)))</f>
        <v/>
      </c>
      <c r="J65" s="44" t="str">
        <f t="shared" si="4"/>
        <v/>
      </c>
      <c r="K65" s="733"/>
      <c r="L65" s="590" t="str">
        <f>IF($F65=0,"",VLOOKUP($K65,'Seznamy a konstanty'!$H$25:$K$84,2,0))</f>
        <v/>
      </c>
      <c r="M65" s="45" t="str">
        <f t="shared" si="5"/>
        <v/>
      </c>
      <c r="N65" s="737"/>
      <c r="O65" s="46" t="str">
        <f>IF($F65=0,"",IF(D65="ne",VLOOKUP($C65,'Seznamy a konstanty'!$B$5:$F$25,4,0),N65))</f>
        <v/>
      </c>
      <c r="P65" s="610"/>
      <c r="Q65" s="741"/>
      <c r="R65" s="62" t="str">
        <f>IF($F65=0,"",VLOOKUP($K65,'Seznamy a konstanty'!$H$25:$K$84,3,0))</f>
        <v/>
      </c>
      <c r="S65" s="63" t="str">
        <f>IF($F65=0,"",VLOOKUP($K65,'Seznamy a konstanty'!$H$25:$K$84,4,0))</f>
        <v/>
      </c>
      <c r="T65" s="611"/>
      <c r="U65" s="35">
        <f t="shared" si="6"/>
        <v>0</v>
      </c>
    </row>
    <row r="66" spans="1:21" x14ac:dyDescent="0.25">
      <c r="A66" s="20"/>
      <c r="B66" s="722"/>
      <c r="C66" s="682"/>
      <c r="D66" s="723"/>
      <c r="E66" s="679"/>
      <c r="F66" s="683"/>
      <c r="G66" s="38" t="str">
        <f>IF($F66=0,"",IF(VLOOKUP($C66,'Seznamy a konstanty'!$B$5:$F$42,2,0)="zadat",E66,VLOOKUP($C66,'Seznamy a konstanty'!$B$5:$F$42,2,0)))</f>
        <v/>
      </c>
      <c r="H66" s="729"/>
      <c r="I66" s="43" t="str">
        <f>IF($F66=0,"",IF(VLOOKUP($C66,'Seznamy a konstanty'!$B$5:$F$42,3,0)="zadat",H66,VLOOKUP($C66,'Seznamy a konstanty'!$B$5:$F$42,3,0)))</f>
        <v/>
      </c>
      <c r="J66" s="44" t="str">
        <f t="shared" si="4"/>
        <v/>
      </c>
      <c r="K66" s="733"/>
      <c r="L66" s="590" t="str">
        <f>IF($F66=0,"",VLOOKUP($K66,'Seznamy a konstanty'!$H$25:$K$84,2,0))</f>
        <v/>
      </c>
      <c r="M66" s="45" t="str">
        <f t="shared" si="5"/>
        <v/>
      </c>
      <c r="N66" s="737"/>
      <c r="O66" s="46" t="str">
        <f>IF($F66=0,"",IF(D66="ne",VLOOKUP($C66,'Seznamy a konstanty'!$B$5:$F$25,4,0),N66))</f>
        <v/>
      </c>
      <c r="P66" s="610"/>
      <c r="Q66" s="741"/>
      <c r="R66" s="62" t="str">
        <f>IF($F66=0,"",VLOOKUP($K66,'Seznamy a konstanty'!$H$25:$K$84,3,0))</f>
        <v/>
      </c>
      <c r="S66" s="63" t="str">
        <f>IF($F66=0,"",VLOOKUP($K66,'Seznamy a konstanty'!$H$25:$K$84,4,0))</f>
        <v/>
      </c>
      <c r="T66" s="611"/>
      <c r="U66" s="35">
        <f t="shared" si="6"/>
        <v>0</v>
      </c>
    </row>
    <row r="67" spans="1:21" x14ac:dyDescent="0.25">
      <c r="A67" s="20"/>
      <c r="B67" s="722"/>
      <c r="C67" s="682"/>
      <c r="D67" s="723"/>
      <c r="E67" s="679"/>
      <c r="F67" s="683"/>
      <c r="G67" s="38" t="str">
        <f>IF($F67=0,"",IF(VLOOKUP($C67,'Seznamy a konstanty'!$B$5:$F$42,2,0)="zadat",E67,VLOOKUP($C67,'Seznamy a konstanty'!$B$5:$F$42,2,0)))</f>
        <v/>
      </c>
      <c r="H67" s="729"/>
      <c r="I67" s="43" t="str">
        <f>IF($F67=0,"",IF(VLOOKUP($C67,'Seznamy a konstanty'!$B$5:$F$42,3,0)="zadat",H67,VLOOKUP($C67,'Seznamy a konstanty'!$B$5:$F$42,3,0)))</f>
        <v/>
      </c>
      <c r="J67" s="44" t="str">
        <f t="shared" si="4"/>
        <v/>
      </c>
      <c r="K67" s="733"/>
      <c r="L67" s="590" t="str">
        <f>IF($F67=0,"",VLOOKUP($K67,'Seznamy a konstanty'!$H$25:$K$84,2,0))</f>
        <v/>
      </c>
      <c r="M67" s="45" t="str">
        <f t="shared" si="5"/>
        <v/>
      </c>
      <c r="N67" s="737"/>
      <c r="O67" s="46" t="str">
        <f>IF($F67=0,"",IF(D67="ne",VLOOKUP($C67,'Seznamy a konstanty'!$B$5:$F$25,4,0),N67))</f>
        <v/>
      </c>
      <c r="P67" s="610"/>
      <c r="Q67" s="741"/>
      <c r="R67" s="62" t="str">
        <f>IF($F67=0,"",VLOOKUP($K67,'Seznamy a konstanty'!$H$25:$K$84,3,0))</f>
        <v/>
      </c>
      <c r="S67" s="63" t="str">
        <f>IF($F67=0,"",VLOOKUP($K67,'Seznamy a konstanty'!$H$25:$K$84,4,0))</f>
        <v/>
      </c>
      <c r="T67" s="611"/>
      <c r="U67" s="35">
        <f t="shared" si="6"/>
        <v>0</v>
      </c>
    </row>
    <row r="68" spans="1:21" x14ac:dyDescent="0.25">
      <c r="A68" s="20"/>
      <c r="B68" s="722"/>
      <c r="C68" s="682"/>
      <c r="D68" s="723"/>
      <c r="E68" s="679"/>
      <c r="F68" s="683"/>
      <c r="G68" s="38" t="str">
        <f>IF($F68=0,"",IF(VLOOKUP($C68,'Seznamy a konstanty'!$B$5:$F$42,2,0)="zadat",E68,VLOOKUP($C68,'Seznamy a konstanty'!$B$5:$F$42,2,0)))</f>
        <v/>
      </c>
      <c r="H68" s="729"/>
      <c r="I68" s="43" t="str">
        <f>IF($F68=0,"",IF(VLOOKUP($C68,'Seznamy a konstanty'!$B$5:$F$42,3,0)="zadat",H68,VLOOKUP($C68,'Seznamy a konstanty'!$B$5:$F$42,3,0)))</f>
        <v/>
      </c>
      <c r="J68" s="44" t="str">
        <f t="shared" si="4"/>
        <v/>
      </c>
      <c r="K68" s="733"/>
      <c r="L68" s="590" t="str">
        <f>IF($F68=0,"",VLOOKUP($K68,'Seznamy a konstanty'!$H$25:$K$84,2,0))</f>
        <v/>
      </c>
      <c r="M68" s="45" t="str">
        <f t="shared" si="5"/>
        <v/>
      </c>
      <c r="N68" s="737"/>
      <c r="O68" s="46" t="str">
        <f>IF($F68=0,"",IF(D68="ne",VLOOKUP($C68,'Seznamy a konstanty'!$B$5:$F$25,4,0),N68))</f>
        <v/>
      </c>
      <c r="P68" s="610"/>
      <c r="Q68" s="741"/>
      <c r="R68" s="62" t="str">
        <f>IF($F68=0,"",VLOOKUP($K68,'Seznamy a konstanty'!$H$25:$K$84,3,0))</f>
        <v/>
      </c>
      <c r="S68" s="63" t="str">
        <f>IF($F68=0,"",VLOOKUP($K68,'Seznamy a konstanty'!$H$25:$K$84,4,0))</f>
        <v/>
      </c>
      <c r="T68" s="611"/>
      <c r="U68" s="35">
        <f t="shared" si="6"/>
        <v>0</v>
      </c>
    </row>
    <row r="69" spans="1:21" x14ac:dyDescent="0.25">
      <c r="A69" s="20"/>
      <c r="B69" s="722"/>
      <c r="C69" s="682"/>
      <c r="D69" s="723"/>
      <c r="E69" s="679"/>
      <c r="F69" s="683"/>
      <c r="G69" s="38" t="str">
        <f>IF($F69=0,"",IF(VLOOKUP($C69,'Seznamy a konstanty'!$B$5:$F$42,2,0)="zadat",E69,VLOOKUP($C69,'Seznamy a konstanty'!$B$5:$F$42,2,0)))</f>
        <v/>
      </c>
      <c r="H69" s="729"/>
      <c r="I69" s="43" t="str">
        <f>IF($F69=0,"",IF(VLOOKUP($C69,'Seznamy a konstanty'!$B$5:$F$42,3,0)="zadat",H69,VLOOKUP($C69,'Seznamy a konstanty'!$B$5:$F$42,3,0)))</f>
        <v/>
      </c>
      <c r="J69" s="44" t="str">
        <f t="shared" si="4"/>
        <v/>
      </c>
      <c r="K69" s="733"/>
      <c r="L69" s="590" t="str">
        <f>IF($F69=0,"",VLOOKUP($K69,'Seznamy a konstanty'!$H$25:$K$84,2,0))</f>
        <v/>
      </c>
      <c r="M69" s="45" t="str">
        <f t="shared" si="5"/>
        <v/>
      </c>
      <c r="N69" s="737"/>
      <c r="O69" s="46" t="str">
        <f>IF($F69=0,"",IF(D69="ne",VLOOKUP($C69,'Seznamy a konstanty'!$B$5:$F$25,4,0),N69))</f>
        <v/>
      </c>
      <c r="P69" s="610"/>
      <c r="Q69" s="741"/>
      <c r="R69" s="62" t="str">
        <f>IF($F69=0,"",VLOOKUP($K69,'Seznamy a konstanty'!$H$25:$K$84,3,0))</f>
        <v/>
      </c>
      <c r="S69" s="63" t="str">
        <f>IF($F69=0,"",VLOOKUP($K69,'Seznamy a konstanty'!$H$25:$K$84,4,0))</f>
        <v/>
      </c>
      <c r="T69" s="611"/>
      <c r="U69" s="35">
        <f t="shared" si="6"/>
        <v>0</v>
      </c>
    </row>
    <row r="70" spans="1:21" x14ac:dyDescent="0.25">
      <c r="A70" s="20"/>
      <c r="B70" s="722"/>
      <c r="C70" s="682"/>
      <c r="D70" s="723"/>
      <c r="E70" s="679"/>
      <c r="F70" s="683"/>
      <c r="G70" s="38" t="str">
        <f>IF($F70=0,"",IF(VLOOKUP($C70,'Seznamy a konstanty'!$B$5:$F$42,2,0)="zadat",E70,VLOOKUP($C70,'Seznamy a konstanty'!$B$5:$F$42,2,0)))</f>
        <v/>
      </c>
      <c r="H70" s="729"/>
      <c r="I70" s="43" t="str">
        <f>IF($F70=0,"",IF(VLOOKUP($C70,'Seznamy a konstanty'!$B$5:$F$42,3,0)="zadat",H70,VLOOKUP($C70,'Seznamy a konstanty'!$B$5:$F$42,3,0)))</f>
        <v/>
      </c>
      <c r="J70" s="44" t="str">
        <f t="shared" si="4"/>
        <v/>
      </c>
      <c r="K70" s="733"/>
      <c r="L70" s="590" t="str">
        <f>IF($F70=0,"",VLOOKUP($K70,'Seznamy a konstanty'!$H$25:$K$84,2,0))</f>
        <v/>
      </c>
      <c r="M70" s="45" t="str">
        <f t="shared" si="5"/>
        <v/>
      </c>
      <c r="N70" s="737"/>
      <c r="O70" s="46" t="str">
        <f>IF($F70=0,"",IF(D70="ne",VLOOKUP($C70,'Seznamy a konstanty'!$B$5:$F$25,4,0),N70))</f>
        <v/>
      </c>
      <c r="P70" s="610"/>
      <c r="Q70" s="741"/>
      <c r="R70" s="62" t="str">
        <f>IF($F70=0,"",VLOOKUP($K70,'Seznamy a konstanty'!$H$25:$K$84,3,0))</f>
        <v/>
      </c>
      <c r="S70" s="63" t="str">
        <f>IF($F70=0,"",VLOOKUP($K70,'Seznamy a konstanty'!$H$25:$K$84,4,0))</f>
        <v/>
      </c>
      <c r="T70" s="611"/>
      <c r="U70" s="35">
        <f t="shared" si="6"/>
        <v>0</v>
      </c>
    </row>
    <row r="71" spans="1:21" x14ac:dyDescent="0.25">
      <c r="A71" s="20"/>
      <c r="B71" s="722"/>
      <c r="C71" s="682"/>
      <c r="D71" s="723"/>
      <c r="E71" s="679"/>
      <c r="F71" s="683"/>
      <c r="G71" s="38" t="str">
        <f>IF($F71=0,"",IF(VLOOKUP($C71,'Seznamy a konstanty'!$B$5:$F$42,2,0)="zadat",E71,VLOOKUP($C71,'Seznamy a konstanty'!$B$5:$F$42,2,0)))</f>
        <v/>
      </c>
      <c r="H71" s="729"/>
      <c r="I71" s="43" t="str">
        <f>IF($F71=0,"",IF(VLOOKUP($C71,'Seznamy a konstanty'!$B$5:$F$42,3,0)="zadat",H71,VLOOKUP($C71,'Seznamy a konstanty'!$B$5:$F$42,3,0)))</f>
        <v/>
      </c>
      <c r="J71" s="44" t="str">
        <f t="shared" si="4"/>
        <v/>
      </c>
      <c r="K71" s="733"/>
      <c r="L71" s="590" t="str">
        <f>IF($F71=0,"",VLOOKUP($K71,'Seznamy a konstanty'!$H$25:$K$84,2,0))</f>
        <v/>
      </c>
      <c r="M71" s="45" t="str">
        <f t="shared" si="5"/>
        <v/>
      </c>
      <c r="N71" s="737"/>
      <c r="O71" s="46" t="str">
        <f>IF($F71=0,"",IF(D71="ne",VLOOKUP($C71,'Seznamy a konstanty'!$B$5:$F$25,4,0),N71))</f>
        <v/>
      </c>
      <c r="P71" s="610"/>
      <c r="Q71" s="741"/>
      <c r="R71" s="62" t="str">
        <f>IF($F71=0,"",VLOOKUP($K71,'Seznamy a konstanty'!$H$25:$K$84,3,0))</f>
        <v/>
      </c>
      <c r="S71" s="63" t="str">
        <f>IF($F71=0,"",VLOOKUP($K71,'Seznamy a konstanty'!$H$25:$K$84,4,0))</f>
        <v/>
      </c>
      <c r="T71" s="611"/>
      <c r="U71" s="35">
        <f t="shared" si="6"/>
        <v>0</v>
      </c>
    </row>
    <row r="72" spans="1:21" x14ac:dyDescent="0.25">
      <c r="A72" s="20"/>
      <c r="B72" s="722"/>
      <c r="C72" s="682"/>
      <c r="D72" s="723"/>
      <c r="E72" s="679"/>
      <c r="F72" s="683"/>
      <c r="G72" s="38" t="str">
        <f>IF($F72=0,"",IF(VLOOKUP($C72,'Seznamy a konstanty'!$B$5:$F$42,2,0)="zadat",E72,VLOOKUP($C72,'Seznamy a konstanty'!$B$5:$F$42,2,0)))</f>
        <v/>
      </c>
      <c r="H72" s="729"/>
      <c r="I72" s="43" t="str">
        <f>IF($F72=0,"",IF(VLOOKUP($C72,'Seznamy a konstanty'!$B$5:$F$42,3,0)="zadat",H72,VLOOKUP($C72,'Seznamy a konstanty'!$B$5:$F$42,3,0)))</f>
        <v/>
      </c>
      <c r="J72" s="44" t="str">
        <f t="shared" si="4"/>
        <v/>
      </c>
      <c r="K72" s="733"/>
      <c r="L72" s="590" t="str">
        <f>IF($F72=0,"",VLOOKUP($K72,'Seznamy a konstanty'!$H$25:$K$84,2,0))</f>
        <v/>
      </c>
      <c r="M72" s="45" t="str">
        <f t="shared" si="5"/>
        <v/>
      </c>
      <c r="N72" s="737"/>
      <c r="O72" s="46" t="str">
        <f>IF($F72=0,"",IF(D72="ne",VLOOKUP($C72,'Seznamy a konstanty'!$B$5:$F$25,4,0),N72))</f>
        <v/>
      </c>
      <c r="P72" s="610"/>
      <c r="Q72" s="741"/>
      <c r="R72" s="62" t="str">
        <f>IF($F72=0,"",VLOOKUP($K72,'Seznamy a konstanty'!$H$25:$K$84,3,0))</f>
        <v/>
      </c>
      <c r="S72" s="63" t="str">
        <f>IF($F72=0,"",VLOOKUP($K72,'Seznamy a konstanty'!$H$25:$K$84,4,0))</f>
        <v/>
      </c>
      <c r="T72" s="611"/>
      <c r="U72" s="35">
        <f t="shared" si="6"/>
        <v>0</v>
      </c>
    </row>
    <row r="73" spans="1:21" x14ac:dyDescent="0.25">
      <c r="A73" s="20"/>
      <c r="B73" s="722"/>
      <c r="C73" s="682"/>
      <c r="D73" s="723"/>
      <c r="E73" s="679"/>
      <c r="F73" s="683"/>
      <c r="G73" s="38" t="str">
        <f>IF($F73=0,"",IF(VLOOKUP($C73,'Seznamy a konstanty'!$B$5:$F$42,2,0)="zadat",E73,VLOOKUP($C73,'Seznamy a konstanty'!$B$5:$F$42,2,0)))</f>
        <v/>
      </c>
      <c r="H73" s="729"/>
      <c r="I73" s="43" t="str">
        <f>IF($F73=0,"",IF(VLOOKUP($C73,'Seznamy a konstanty'!$B$5:$F$42,3,0)="zadat",H73,VLOOKUP($C73,'Seznamy a konstanty'!$B$5:$F$42,3,0)))</f>
        <v/>
      </c>
      <c r="J73" s="44" t="str">
        <f t="shared" si="4"/>
        <v/>
      </c>
      <c r="K73" s="733"/>
      <c r="L73" s="590" t="str">
        <f>IF($F73=0,"",VLOOKUP($K73,'Seznamy a konstanty'!$H$25:$K$84,2,0))</f>
        <v/>
      </c>
      <c r="M73" s="45" t="str">
        <f t="shared" si="5"/>
        <v/>
      </c>
      <c r="N73" s="737"/>
      <c r="O73" s="46" t="str">
        <f>IF($F73=0,"",IF(D73="ne",VLOOKUP($C73,'Seznamy a konstanty'!$B$5:$F$25,4,0),N73))</f>
        <v/>
      </c>
      <c r="P73" s="610"/>
      <c r="Q73" s="741"/>
      <c r="R73" s="62" t="str">
        <f>IF($F73=0,"",VLOOKUP($K73,'Seznamy a konstanty'!$H$25:$K$84,3,0))</f>
        <v/>
      </c>
      <c r="S73" s="63" t="str">
        <f>IF($F73=0,"",VLOOKUP($K73,'Seznamy a konstanty'!$H$25:$K$84,4,0))</f>
        <v/>
      </c>
      <c r="T73" s="611"/>
      <c r="U73" s="35">
        <f t="shared" si="6"/>
        <v>0</v>
      </c>
    </row>
    <row r="74" spans="1:21" x14ac:dyDescent="0.25">
      <c r="A74" s="20"/>
      <c r="B74" s="722"/>
      <c r="C74" s="682"/>
      <c r="D74" s="723"/>
      <c r="E74" s="679"/>
      <c r="F74" s="683"/>
      <c r="G74" s="38" t="str">
        <f>IF($F74=0,"",IF(VLOOKUP($C74,'Seznamy a konstanty'!$B$5:$F$42,2,0)="zadat",E74,VLOOKUP($C74,'Seznamy a konstanty'!$B$5:$F$42,2,0)))</f>
        <v/>
      </c>
      <c r="H74" s="729"/>
      <c r="I74" s="43" t="str">
        <f>IF($F74=0,"",IF(VLOOKUP($C74,'Seznamy a konstanty'!$B$5:$F$42,3,0)="zadat",H74,VLOOKUP($C74,'Seznamy a konstanty'!$B$5:$F$42,3,0)))</f>
        <v/>
      </c>
      <c r="J74" s="44" t="str">
        <f t="shared" si="4"/>
        <v/>
      </c>
      <c r="K74" s="733"/>
      <c r="L74" s="590" t="str">
        <f>IF($F74=0,"",VLOOKUP($K74,'Seznamy a konstanty'!$H$25:$K$84,2,0))</f>
        <v/>
      </c>
      <c r="M74" s="45" t="str">
        <f t="shared" si="5"/>
        <v/>
      </c>
      <c r="N74" s="737"/>
      <c r="O74" s="46" t="str">
        <f>IF($F74=0,"",IF(D74="ne",VLOOKUP($C74,'Seznamy a konstanty'!$B$5:$F$25,4,0),N74))</f>
        <v/>
      </c>
      <c r="P74" s="610"/>
      <c r="Q74" s="741"/>
      <c r="R74" s="62" t="str">
        <f>IF($F74=0,"",VLOOKUP($K74,'Seznamy a konstanty'!$H$25:$K$84,3,0))</f>
        <v/>
      </c>
      <c r="S74" s="63" t="str">
        <f>IF($F74=0,"",VLOOKUP($K74,'Seznamy a konstanty'!$H$25:$K$84,4,0))</f>
        <v/>
      </c>
      <c r="T74" s="611"/>
      <c r="U74" s="35">
        <f t="shared" si="6"/>
        <v>0</v>
      </c>
    </row>
    <row r="75" spans="1:21" x14ac:dyDescent="0.25">
      <c r="A75" s="20"/>
      <c r="B75" s="722"/>
      <c r="C75" s="682"/>
      <c r="D75" s="723"/>
      <c r="E75" s="679"/>
      <c r="F75" s="683"/>
      <c r="G75" s="38" t="str">
        <f>IF($F75=0,"",IF(VLOOKUP($C75,'Seznamy a konstanty'!$B$5:$F$42,2,0)="zadat",E75,VLOOKUP($C75,'Seznamy a konstanty'!$B$5:$F$42,2,0)))</f>
        <v/>
      </c>
      <c r="H75" s="729"/>
      <c r="I75" s="43" t="str">
        <f>IF($F75=0,"",IF(VLOOKUP($C75,'Seznamy a konstanty'!$B$5:$F$42,3,0)="zadat",H75,VLOOKUP($C75,'Seznamy a konstanty'!$B$5:$F$42,3,0)))</f>
        <v/>
      </c>
      <c r="J75" s="44" t="str">
        <f t="shared" si="4"/>
        <v/>
      </c>
      <c r="K75" s="733"/>
      <c r="L75" s="590" t="str">
        <f>IF($F75=0,"",VLOOKUP($K75,'Seznamy a konstanty'!$H$25:$K$84,2,0))</f>
        <v/>
      </c>
      <c r="M75" s="45" t="str">
        <f t="shared" si="5"/>
        <v/>
      </c>
      <c r="N75" s="737"/>
      <c r="O75" s="46" t="str">
        <f>IF($F75=0,"",IF(D75="ne",VLOOKUP($C75,'Seznamy a konstanty'!$B$5:$F$25,4,0),N75))</f>
        <v/>
      </c>
      <c r="P75" s="610"/>
      <c r="Q75" s="741"/>
      <c r="R75" s="62" t="str">
        <f>IF($F75=0,"",VLOOKUP($K75,'Seznamy a konstanty'!$H$25:$K$84,3,0))</f>
        <v/>
      </c>
      <c r="S75" s="63" t="str">
        <f>IF($F75=0,"",VLOOKUP($K75,'Seznamy a konstanty'!$H$25:$K$84,4,0))</f>
        <v/>
      </c>
      <c r="T75" s="611"/>
      <c r="U75" s="35">
        <f t="shared" si="6"/>
        <v>0</v>
      </c>
    </row>
    <row r="76" spans="1:21" x14ac:dyDescent="0.25">
      <c r="A76" s="20"/>
      <c r="B76" s="722"/>
      <c r="C76" s="682"/>
      <c r="D76" s="723"/>
      <c r="E76" s="679"/>
      <c r="F76" s="683"/>
      <c r="G76" s="38" t="str">
        <f>IF($F76=0,"",IF(VLOOKUP($C76,'Seznamy a konstanty'!$B$5:$F$42,2,0)="zadat",E76,VLOOKUP($C76,'Seznamy a konstanty'!$B$5:$F$42,2,0)))</f>
        <v/>
      </c>
      <c r="H76" s="729"/>
      <c r="I76" s="43" t="str">
        <f>IF($F76=0,"",IF(VLOOKUP($C76,'Seznamy a konstanty'!$B$5:$F$42,3,0)="zadat",H76,VLOOKUP($C76,'Seznamy a konstanty'!$B$5:$F$42,3,0)))</f>
        <v/>
      </c>
      <c r="J76" s="44" t="str">
        <f t="shared" si="4"/>
        <v/>
      </c>
      <c r="K76" s="733"/>
      <c r="L76" s="590" t="str">
        <f>IF($F76=0,"",VLOOKUP($K76,'Seznamy a konstanty'!$H$25:$K$84,2,0))</f>
        <v/>
      </c>
      <c r="M76" s="45" t="str">
        <f t="shared" si="5"/>
        <v/>
      </c>
      <c r="N76" s="737"/>
      <c r="O76" s="46" t="str">
        <f>IF($F76=0,"",IF(D76="ne",VLOOKUP($C76,'Seznamy a konstanty'!$B$5:$F$25,4,0),N76))</f>
        <v/>
      </c>
      <c r="P76" s="610"/>
      <c r="Q76" s="741"/>
      <c r="R76" s="62" t="str">
        <f>IF($F76=0,"",VLOOKUP($K76,'Seznamy a konstanty'!$H$25:$K$84,3,0))</f>
        <v/>
      </c>
      <c r="S76" s="63" t="str">
        <f>IF($F76=0,"",VLOOKUP($K76,'Seznamy a konstanty'!$H$25:$K$84,4,0))</f>
        <v/>
      </c>
      <c r="T76" s="611"/>
      <c r="U76" s="35">
        <f t="shared" si="6"/>
        <v>0</v>
      </c>
    </row>
    <row r="77" spans="1:21" x14ac:dyDescent="0.25">
      <c r="A77" s="20"/>
      <c r="B77" s="722"/>
      <c r="C77" s="682"/>
      <c r="D77" s="723"/>
      <c r="E77" s="679"/>
      <c r="F77" s="683"/>
      <c r="G77" s="38" t="str">
        <f>IF($F77=0,"",IF(VLOOKUP($C77,'Seznamy a konstanty'!$B$5:$F$42,2,0)="zadat",E77,VLOOKUP($C77,'Seznamy a konstanty'!$B$5:$F$42,2,0)))</f>
        <v/>
      </c>
      <c r="H77" s="729"/>
      <c r="I77" s="43" t="str">
        <f>IF($F77=0,"",IF(VLOOKUP($C77,'Seznamy a konstanty'!$B$5:$F$42,3,0)="zadat",H77,VLOOKUP($C77,'Seznamy a konstanty'!$B$5:$F$42,3,0)))</f>
        <v/>
      </c>
      <c r="J77" s="44" t="str">
        <f t="shared" si="4"/>
        <v/>
      </c>
      <c r="K77" s="733"/>
      <c r="L77" s="590" t="str">
        <f>IF($F77=0,"",VLOOKUP($K77,'Seznamy a konstanty'!$H$25:$K$84,2,0))</f>
        <v/>
      </c>
      <c r="M77" s="45" t="str">
        <f t="shared" si="5"/>
        <v/>
      </c>
      <c r="N77" s="737"/>
      <c r="O77" s="46" t="str">
        <f>IF($F77=0,"",IF(D77="ne",VLOOKUP($C77,'Seznamy a konstanty'!$B$5:$F$25,4,0),N77))</f>
        <v/>
      </c>
      <c r="P77" s="610"/>
      <c r="Q77" s="741"/>
      <c r="R77" s="62" t="str">
        <f>IF($F77=0,"",VLOOKUP($K77,'Seznamy a konstanty'!$H$25:$K$84,3,0))</f>
        <v/>
      </c>
      <c r="S77" s="63" t="str">
        <f>IF($F77=0,"",VLOOKUP($K77,'Seznamy a konstanty'!$H$25:$K$84,4,0))</f>
        <v/>
      </c>
      <c r="T77" s="611"/>
      <c r="U77" s="35">
        <f t="shared" si="6"/>
        <v>0</v>
      </c>
    </row>
    <row r="78" spans="1:21" x14ac:dyDescent="0.25">
      <c r="A78" s="20"/>
      <c r="B78" s="722"/>
      <c r="C78" s="682"/>
      <c r="D78" s="723"/>
      <c r="E78" s="679"/>
      <c r="F78" s="683"/>
      <c r="G78" s="38" t="str">
        <f>IF($F78=0,"",IF(VLOOKUP($C78,'Seznamy a konstanty'!$B$5:$F$42,2,0)="zadat",E78,VLOOKUP($C78,'Seznamy a konstanty'!$B$5:$F$42,2,0)))</f>
        <v/>
      </c>
      <c r="H78" s="729"/>
      <c r="I78" s="43" t="str">
        <f>IF($F78=0,"",IF(VLOOKUP($C78,'Seznamy a konstanty'!$B$5:$F$42,3,0)="zadat",H78,VLOOKUP($C78,'Seznamy a konstanty'!$B$5:$F$42,3,0)))</f>
        <v/>
      </c>
      <c r="J78" s="44" t="str">
        <f t="shared" si="4"/>
        <v/>
      </c>
      <c r="K78" s="733"/>
      <c r="L78" s="590" t="str">
        <f>IF($F78=0,"",VLOOKUP($K78,'Seznamy a konstanty'!$H$25:$K$84,2,0))</f>
        <v/>
      </c>
      <c r="M78" s="45" t="str">
        <f t="shared" si="5"/>
        <v/>
      </c>
      <c r="N78" s="737"/>
      <c r="O78" s="46" t="str">
        <f>IF($F78=0,"",IF(D78="ne",VLOOKUP($C78,'Seznamy a konstanty'!$B$5:$F$25,4,0),N78))</f>
        <v/>
      </c>
      <c r="P78" s="610"/>
      <c r="Q78" s="741"/>
      <c r="R78" s="62" t="str">
        <f>IF($F78=0,"",VLOOKUP($K78,'Seznamy a konstanty'!$H$25:$K$84,3,0))</f>
        <v/>
      </c>
      <c r="S78" s="63" t="str">
        <f>IF($F78=0,"",VLOOKUP($K78,'Seznamy a konstanty'!$H$25:$K$84,4,0))</f>
        <v/>
      </c>
      <c r="T78" s="611"/>
      <c r="U78" s="35">
        <f t="shared" si="6"/>
        <v>0</v>
      </c>
    </row>
    <row r="79" spans="1:21" x14ac:dyDescent="0.25">
      <c r="A79" s="20"/>
      <c r="B79" s="722"/>
      <c r="C79" s="682"/>
      <c r="D79" s="723"/>
      <c r="E79" s="679"/>
      <c r="F79" s="683"/>
      <c r="G79" s="38" t="str">
        <f>IF($F79=0,"",IF(VLOOKUP($C79,'Seznamy a konstanty'!$B$5:$F$42,2,0)="zadat",E79,VLOOKUP($C79,'Seznamy a konstanty'!$B$5:$F$42,2,0)))</f>
        <v/>
      </c>
      <c r="H79" s="729"/>
      <c r="I79" s="43" t="str">
        <f>IF($F79=0,"",IF(VLOOKUP($C79,'Seznamy a konstanty'!$B$5:$F$42,3,0)="zadat",H79,VLOOKUP($C79,'Seznamy a konstanty'!$B$5:$F$42,3,0)))</f>
        <v/>
      </c>
      <c r="J79" s="44" t="str">
        <f t="shared" si="4"/>
        <v/>
      </c>
      <c r="K79" s="733"/>
      <c r="L79" s="590" t="str">
        <f>IF($F79=0,"",VLOOKUP($K79,'Seznamy a konstanty'!$H$25:$K$84,2,0))</f>
        <v/>
      </c>
      <c r="M79" s="45" t="str">
        <f t="shared" si="5"/>
        <v/>
      </c>
      <c r="N79" s="737"/>
      <c r="O79" s="46" t="str">
        <f>IF($F79=0,"",IF(D79="ne",VLOOKUP($C79,'Seznamy a konstanty'!$B$5:$F$25,4,0),N79))</f>
        <v/>
      </c>
      <c r="P79" s="610"/>
      <c r="Q79" s="741"/>
      <c r="R79" s="62" t="str">
        <f>IF($F79=0,"",VLOOKUP($K79,'Seznamy a konstanty'!$H$25:$K$84,3,0))</f>
        <v/>
      </c>
      <c r="S79" s="63" t="str">
        <f>IF($F79=0,"",VLOOKUP($K79,'Seznamy a konstanty'!$H$25:$K$84,4,0))</f>
        <v/>
      </c>
      <c r="T79" s="611"/>
      <c r="U79" s="35">
        <f t="shared" si="6"/>
        <v>0</v>
      </c>
    </row>
    <row r="80" spans="1:21" x14ac:dyDescent="0.25">
      <c r="A80" s="20"/>
      <c r="B80" s="722"/>
      <c r="C80" s="682"/>
      <c r="D80" s="723"/>
      <c r="E80" s="679"/>
      <c r="F80" s="683"/>
      <c r="G80" s="38" t="str">
        <f>IF($F80=0,"",IF(VLOOKUP($C80,'Seznamy a konstanty'!$B$5:$F$42,2,0)="zadat",E80,VLOOKUP($C80,'Seznamy a konstanty'!$B$5:$F$42,2,0)))</f>
        <v/>
      </c>
      <c r="H80" s="729"/>
      <c r="I80" s="43" t="str">
        <f>IF($F80=0,"",IF(VLOOKUP($C80,'Seznamy a konstanty'!$B$5:$F$42,3,0)="zadat",H80,VLOOKUP($C80,'Seznamy a konstanty'!$B$5:$F$42,3,0)))</f>
        <v/>
      </c>
      <c r="J80" s="44" t="str">
        <f t="shared" si="4"/>
        <v/>
      </c>
      <c r="K80" s="733"/>
      <c r="L80" s="590" t="str">
        <f>IF($F80=0,"",VLOOKUP($K80,'Seznamy a konstanty'!$H$25:$K$84,2,0))</f>
        <v/>
      </c>
      <c r="M80" s="45" t="str">
        <f t="shared" si="5"/>
        <v/>
      </c>
      <c r="N80" s="737"/>
      <c r="O80" s="46" t="str">
        <f>IF($F80=0,"",IF(D80="ne",VLOOKUP($C80,'Seznamy a konstanty'!$B$5:$F$25,4,0),N80))</f>
        <v/>
      </c>
      <c r="P80" s="610"/>
      <c r="Q80" s="741"/>
      <c r="R80" s="62" t="str">
        <f>IF($F80=0,"",VLOOKUP($K80,'Seznamy a konstanty'!$H$25:$K$84,3,0))</f>
        <v/>
      </c>
      <c r="S80" s="63" t="str">
        <f>IF($F80=0,"",VLOOKUP($K80,'Seznamy a konstanty'!$H$25:$K$84,4,0))</f>
        <v/>
      </c>
      <c r="T80" s="611"/>
      <c r="U80" s="35">
        <f t="shared" si="6"/>
        <v>0</v>
      </c>
    </row>
    <row r="81" spans="1:21" x14ac:dyDescent="0.25">
      <c r="A81" s="20"/>
      <c r="B81" s="722"/>
      <c r="C81" s="682"/>
      <c r="D81" s="723"/>
      <c r="E81" s="679"/>
      <c r="F81" s="683"/>
      <c r="G81" s="38" t="str">
        <f>IF($F81=0,"",IF(VLOOKUP($C81,'Seznamy a konstanty'!$B$5:$F$42,2,0)="zadat",E81,VLOOKUP($C81,'Seznamy a konstanty'!$B$5:$F$42,2,0)))</f>
        <v/>
      </c>
      <c r="H81" s="729"/>
      <c r="I81" s="43" t="str">
        <f>IF($F81=0,"",IF(VLOOKUP($C81,'Seznamy a konstanty'!$B$5:$F$42,3,0)="zadat",H81,VLOOKUP($C81,'Seznamy a konstanty'!$B$5:$F$42,3,0)))</f>
        <v/>
      </c>
      <c r="J81" s="44" t="str">
        <f t="shared" si="4"/>
        <v/>
      </c>
      <c r="K81" s="733"/>
      <c r="L81" s="590" t="str">
        <f>IF($F81=0,"",VLOOKUP($K81,'Seznamy a konstanty'!$H$25:$K$84,2,0))</f>
        <v/>
      </c>
      <c r="M81" s="45" t="str">
        <f t="shared" si="5"/>
        <v/>
      </c>
      <c r="N81" s="737"/>
      <c r="O81" s="46" t="str">
        <f>IF($F81=0,"",IF(D81="ne",VLOOKUP($C81,'Seznamy a konstanty'!$B$5:$F$25,4,0),N81))</f>
        <v/>
      </c>
      <c r="P81" s="610"/>
      <c r="Q81" s="741"/>
      <c r="R81" s="62" t="str">
        <f>IF($F81=0,"",VLOOKUP($K81,'Seznamy a konstanty'!$H$25:$K$84,3,0))</f>
        <v/>
      </c>
      <c r="S81" s="63" t="str">
        <f>IF($F81=0,"",VLOOKUP($K81,'Seznamy a konstanty'!$H$25:$K$84,4,0))</f>
        <v/>
      </c>
      <c r="T81" s="611"/>
      <c r="U81" s="35">
        <f t="shared" si="6"/>
        <v>0</v>
      </c>
    </row>
    <row r="82" spans="1:21" x14ac:dyDescent="0.25">
      <c r="A82" s="20"/>
      <c r="B82" s="722"/>
      <c r="C82" s="682"/>
      <c r="D82" s="723"/>
      <c r="E82" s="679"/>
      <c r="F82" s="683"/>
      <c r="G82" s="38" t="str">
        <f>IF($F82=0,"",IF(VLOOKUP($C82,'Seznamy a konstanty'!$B$5:$F$42,2,0)="zadat",E82,VLOOKUP($C82,'Seznamy a konstanty'!$B$5:$F$42,2,0)))</f>
        <v/>
      </c>
      <c r="H82" s="729"/>
      <c r="I82" s="43" t="str">
        <f>IF($F82=0,"",IF(VLOOKUP($C82,'Seznamy a konstanty'!$B$5:$F$42,3,0)="zadat",H82,VLOOKUP($C82,'Seznamy a konstanty'!$B$5:$F$42,3,0)))</f>
        <v/>
      </c>
      <c r="J82" s="44" t="str">
        <f t="shared" si="4"/>
        <v/>
      </c>
      <c r="K82" s="733"/>
      <c r="L82" s="590" t="str">
        <f>IF($F82=0,"",VLOOKUP($K82,'Seznamy a konstanty'!$H$25:$K$84,2,0))</f>
        <v/>
      </c>
      <c r="M82" s="45" t="str">
        <f t="shared" si="5"/>
        <v/>
      </c>
      <c r="N82" s="737"/>
      <c r="O82" s="46" t="str">
        <f>IF($F82=0,"",IF(D82="ne",VLOOKUP($C82,'Seznamy a konstanty'!$B$5:$F$25,4,0),N82))</f>
        <v/>
      </c>
      <c r="P82" s="610"/>
      <c r="Q82" s="741"/>
      <c r="R82" s="62" t="str">
        <f>IF($F82=0,"",VLOOKUP($K82,'Seznamy a konstanty'!$H$25:$K$84,3,0))</f>
        <v/>
      </c>
      <c r="S82" s="63" t="str">
        <f>IF($F82=0,"",VLOOKUP($K82,'Seznamy a konstanty'!$H$25:$K$84,4,0))</f>
        <v/>
      </c>
      <c r="T82" s="611"/>
      <c r="U82" s="35">
        <f t="shared" si="6"/>
        <v>0</v>
      </c>
    </row>
    <row r="83" spans="1:21" x14ac:dyDescent="0.25">
      <c r="A83" s="20"/>
      <c r="B83" s="722"/>
      <c r="C83" s="682"/>
      <c r="D83" s="723"/>
      <c r="E83" s="679"/>
      <c r="F83" s="683"/>
      <c r="G83" s="38" t="str">
        <f>IF($F83=0,"",IF(VLOOKUP($C83,'Seznamy a konstanty'!$B$5:$F$42,2,0)="zadat",E83,VLOOKUP($C83,'Seznamy a konstanty'!$B$5:$F$42,2,0)))</f>
        <v/>
      </c>
      <c r="H83" s="729"/>
      <c r="I83" s="43" t="str">
        <f>IF($F83=0,"",IF(VLOOKUP($C83,'Seznamy a konstanty'!$B$5:$F$42,3,0)="zadat",H83,VLOOKUP($C83,'Seznamy a konstanty'!$B$5:$F$42,3,0)))</f>
        <v/>
      </c>
      <c r="J83" s="44" t="str">
        <f t="shared" si="4"/>
        <v/>
      </c>
      <c r="K83" s="733"/>
      <c r="L83" s="590" t="str">
        <f>IF($F83=0,"",VLOOKUP($K83,'Seznamy a konstanty'!$H$25:$K$84,2,0))</f>
        <v/>
      </c>
      <c r="M83" s="45" t="str">
        <f t="shared" si="5"/>
        <v/>
      </c>
      <c r="N83" s="737"/>
      <c r="O83" s="46" t="str">
        <f>IF($F83=0,"",IF(D83="ne",VLOOKUP($C83,'Seznamy a konstanty'!$B$5:$F$25,4,0),N83))</f>
        <v/>
      </c>
      <c r="P83" s="610"/>
      <c r="Q83" s="741"/>
      <c r="R83" s="62" t="str">
        <f>IF($F83=0,"",VLOOKUP($K83,'Seznamy a konstanty'!$H$25:$K$84,3,0))</f>
        <v/>
      </c>
      <c r="S83" s="63" t="str">
        <f>IF($F83=0,"",VLOOKUP($K83,'Seznamy a konstanty'!$H$25:$K$84,4,0))</f>
        <v/>
      </c>
      <c r="T83" s="611"/>
      <c r="U83" s="35">
        <f t="shared" si="6"/>
        <v>0</v>
      </c>
    </row>
    <row r="84" spans="1:21" x14ac:dyDescent="0.25">
      <c r="A84" s="20"/>
      <c r="B84" s="722"/>
      <c r="C84" s="682"/>
      <c r="D84" s="723"/>
      <c r="E84" s="679"/>
      <c r="F84" s="683"/>
      <c r="G84" s="38" t="str">
        <f>IF($F84=0,"",IF(VLOOKUP($C84,'Seznamy a konstanty'!$B$5:$F$42,2,0)="zadat",E84,VLOOKUP($C84,'Seznamy a konstanty'!$B$5:$F$42,2,0)))</f>
        <v/>
      </c>
      <c r="H84" s="729"/>
      <c r="I84" s="43" t="str">
        <f>IF($F84=0,"",IF(VLOOKUP($C84,'Seznamy a konstanty'!$B$5:$F$42,3,0)="zadat",H84,VLOOKUP($C84,'Seznamy a konstanty'!$B$5:$F$42,3,0)))</f>
        <v/>
      </c>
      <c r="J84" s="44" t="str">
        <f t="shared" si="4"/>
        <v/>
      </c>
      <c r="K84" s="733"/>
      <c r="L84" s="590" t="str">
        <f>IF($F84=0,"",VLOOKUP($K84,'Seznamy a konstanty'!$H$25:$K$84,2,0))</f>
        <v/>
      </c>
      <c r="M84" s="45" t="str">
        <f t="shared" si="5"/>
        <v/>
      </c>
      <c r="N84" s="737"/>
      <c r="O84" s="46" t="str">
        <f>IF($F84=0,"",IF(D84="ne",VLOOKUP($C84,'Seznamy a konstanty'!$B$5:$F$25,4,0),N84))</f>
        <v/>
      </c>
      <c r="P84" s="610"/>
      <c r="Q84" s="741"/>
      <c r="R84" s="62" t="str">
        <f>IF($F84=0,"",VLOOKUP($K84,'Seznamy a konstanty'!$H$25:$K$84,3,0))</f>
        <v/>
      </c>
      <c r="S84" s="63" t="str">
        <f>IF($F84=0,"",VLOOKUP($K84,'Seznamy a konstanty'!$H$25:$K$84,4,0))</f>
        <v/>
      </c>
      <c r="T84" s="611"/>
      <c r="U84" s="35">
        <f t="shared" si="6"/>
        <v>0</v>
      </c>
    </row>
    <row r="85" spans="1:21" x14ac:dyDescent="0.25">
      <c r="A85" s="20"/>
      <c r="B85" s="722"/>
      <c r="C85" s="682"/>
      <c r="D85" s="723"/>
      <c r="E85" s="679"/>
      <c r="F85" s="683"/>
      <c r="G85" s="38" t="str">
        <f>IF($F85=0,"",IF(VLOOKUP($C85,'Seznamy a konstanty'!$B$5:$F$42,2,0)="zadat",E85,VLOOKUP($C85,'Seznamy a konstanty'!$B$5:$F$42,2,0)))</f>
        <v/>
      </c>
      <c r="H85" s="729"/>
      <c r="I85" s="43" t="str">
        <f>IF($F85=0,"",IF(VLOOKUP($C85,'Seznamy a konstanty'!$B$5:$F$42,3,0)="zadat",H85,VLOOKUP($C85,'Seznamy a konstanty'!$B$5:$F$42,3,0)))</f>
        <v/>
      </c>
      <c r="J85" s="44" t="str">
        <f t="shared" si="4"/>
        <v/>
      </c>
      <c r="K85" s="733"/>
      <c r="L85" s="590" t="str">
        <f>IF($F85=0,"",VLOOKUP($K85,'Seznamy a konstanty'!$H$25:$K$84,2,0))</f>
        <v/>
      </c>
      <c r="M85" s="45" t="str">
        <f t="shared" si="5"/>
        <v/>
      </c>
      <c r="N85" s="737"/>
      <c r="O85" s="46" t="str">
        <f>IF($F85=0,"",IF(D85="ne",VLOOKUP($C85,'Seznamy a konstanty'!$B$5:$F$25,4,0),N85))</f>
        <v/>
      </c>
      <c r="P85" s="610"/>
      <c r="Q85" s="741"/>
      <c r="R85" s="62" t="str">
        <f>IF($F85=0,"",VLOOKUP($K85,'Seznamy a konstanty'!$H$25:$K$84,3,0))</f>
        <v/>
      </c>
      <c r="S85" s="63" t="str">
        <f>IF($F85=0,"",VLOOKUP($K85,'Seznamy a konstanty'!$H$25:$K$84,4,0))</f>
        <v/>
      </c>
      <c r="T85" s="611"/>
      <c r="U85" s="35">
        <f t="shared" si="6"/>
        <v>0</v>
      </c>
    </row>
    <row r="86" spans="1:21" x14ac:dyDescent="0.25">
      <c r="A86" s="20"/>
      <c r="B86" s="722"/>
      <c r="C86" s="682"/>
      <c r="D86" s="723"/>
      <c r="E86" s="679"/>
      <c r="F86" s="683"/>
      <c r="G86" s="38" t="str">
        <f>IF($F86=0,"",IF(VLOOKUP($C86,'Seznamy a konstanty'!$B$5:$F$42,2,0)="zadat",E86,VLOOKUP($C86,'Seznamy a konstanty'!$B$5:$F$42,2,0)))</f>
        <v/>
      </c>
      <c r="H86" s="729"/>
      <c r="I86" s="43" t="str">
        <f>IF($F86=0,"",IF(VLOOKUP($C86,'Seznamy a konstanty'!$B$5:$F$42,3,0)="zadat",H86,VLOOKUP($C86,'Seznamy a konstanty'!$B$5:$F$42,3,0)))</f>
        <v/>
      </c>
      <c r="J86" s="44" t="str">
        <f t="shared" si="4"/>
        <v/>
      </c>
      <c r="K86" s="733"/>
      <c r="L86" s="590" t="str">
        <f>IF($F86=0,"",VLOOKUP($K86,'Seznamy a konstanty'!$H$25:$K$84,2,0))</f>
        <v/>
      </c>
      <c r="M86" s="45" t="str">
        <f t="shared" si="5"/>
        <v/>
      </c>
      <c r="N86" s="737"/>
      <c r="O86" s="46" t="str">
        <f>IF($F86=0,"",IF(D86="ne",VLOOKUP($C86,'Seznamy a konstanty'!$B$5:$F$25,4,0),N86))</f>
        <v/>
      </c>
      <c r="P86" s="610"/>
      <c r="Q86" s="741"/>
      <c r="R86" s="62" t="str">
        <f>IF($F86=0,"",VLOOKUP($K86,'Seznamy a konstanty'!$H$25:$K$84,3,0))</f>
        <v/>
      </c>
      <c r="S86" s="63" t="str">
        <f>IF($F86=0,"",VLOOKUP($K86,'Seznamy a konstanty'!$H$25:$K$84,4,0))</f>
        <v/>
      </c>
      <c r="T86" s="611"/>
      <c r="U86" s="35">
        <f t="shared" si="6"/>
        <v>0</v>
      </c>
    </row>
    <row r="87" spans="1:21" x14ac:dyDescent="0.25">
      <c r="A87" s="20"/>
      <c r="B87" s="722"/>
      <c r="C87" s="682"/>
      <c r="D87" s="723"/>
      <c r="E87" s="679"/>
      <c r="F87" s="683"/>
      <c r="G87" s="38" t="str">
        <f>IF($F87=0,"",IF(VLOOKUP($C87,'Seznamy a konstanty'!$B$5:$F$42,2,0)="zadat",E87,VLOOKUP($C87,'Seznamy a konstanty'!$B$5:$F$42,2,0)))</f>
        <v/>
      </c>
      <c r="H87" s="729"/>
      <c r="I87" s="43" t="str">
        <f>IF($F87=0,"",IF(VLOOKUP($C87,'Seznamy a konstanty'!$B$5:$F$42,3,0)="zadat",H87,VLOOKUP($C87,'Seznamy a konstanty'!$B$5:$F$42,3,0)))</f>
        <v/>
      </c>
      <c r="J87" s="44" t="str">
        <f t="shared" si="4"/>
        <v/>
      </c>
      <c r="K87" s="733"/>
      <c r="L87" s="590" t="str">
        <f>IF($F87=0,"",VLOOKUP($K87,'Seznamy a konstanty'!$H$25:$K$84,2,0))</f>
        <v/>
      </c>
      <c r="M87" s="45" t="str">
        <f t="shared" si="5"/>
        <v/>
      </c>
      <c r="N87" s="737"/>
      <c r="O87" s="46" t="str">
        <f>IF($F87=0,"",IF(D87="ne",VLOOKUP($C87,'Seznamy a konstanty'!$B$5:$F$25,4,0),N87))</f>
        <v/>
      </c>
      <c r="P87" s="610"/>
      <c r="Q87" s="741"/>
      <c r="R87" s="62" t="str">
        <f>IF($F87=0,"",VLOOKUP($K87,'Seznamy a konstanty'!$H$25:$K$84,3,0))</f>
        <v/>
      </c>
      <c r="S87" s="63" t="str">
        <f>IF($F87=0,"",VLOOKUP($K87,'Seznamy a konstanty'!$H$25:$K$84,4,0))</f>
        <v/>
      </c>
      <c r="T87" s="611"/>
      <c r="U87" s="35">
        <f t="shared" si="6"/>
        <v>0</v>
      </c>
    </row>
    <row r="88" spans="1:21" x14ac:dyDescent="0.25">
      <c r="A88" s="20"/>
      <c r="B88" s="722"/>
      <c r="C88" s="682"/>
      <c r="D88" s="723"/>
      <c r="E88" s="679"/>
      <c r="F88" s="683"/>
      <c r="G88" s="38" t="str">
        <f>IF($F88=0,"",IF(VLOOKUP($C88,'Seznamy a konstanty'!$B$5:$F$42,2,0)="zadat",E88,VLOOKUP($C88,'Seznamy a konstanty'!$B$5:$F$42,2,0)))</f>
        <v/>
      </c>
      <c r="H88" s="729"/>
      <c r="I88" s="43" t="str">
        <f>IF($F88=0,"",IF(VLOOKUP($C88,'Seznamy a konstanty'!$B$5:$F$42,3,0)="zadat",H88,VLOOKUP($C88,'Seznamy a konstanty'!$B$5:$F$42,3,0)))</f>
        <v/>
      </c>
      <c r="J88" s="44" t="str">
        <f t="shared" si="4"/>
        <v/>
      </c>
      <c r="K88" s="733"/>
      <c r="L88" s="590" t="str">
        <f>IF($F88=0,"",VLOOKUP($K88,'Seznamy a konstanty'!$H$25:$K$84,2,0))</f>
        <v/>
      </c>
      <c r="M88" s="45" t="str">
        <f t="shared" si="5"/>
        <v/>
      </c>
      <c r="N88" s="737"/>
      <c r="O88" s="46" t="str">
        <f>IF($F88=0,"",IF(D88="ne",VLOOKUP($C88,'Seznamy a konstanty'!$B$5:$F$25,4,0),N88))</f>
        <v/>
      </c>
      <c r="P88" s="610"/>
      <c r="Q88" s="741"/>
      <c r="R88" s="62" t="str">
        <f>IF($F88=0,"",VLOOKUP($K88,'Seznamy a konstanty'!$H$25:$K$84,3,0))</f>
        <v/>
      </c>
      <c r="S88" s="63" t="str">
        <f>IF($F88=0,"",VLOOKUP($K88,'Seznamy a konstanty'!$H$25:$K$84,4,0))</f>
        <v/>
      </c>
      <c r="T88" s="611"/>
      <c r="U88" s="35">
        <f t="shared" si="6"/>
        <v>0</v>
      </c>
    </row>
    <row r="89" spans="1:21" x14ac:dyDescent="0.25">
      <c r="A89" s="20"/>
      <c r="B89" s="722"/>
      <c r="C89" s="682"/>
      <c r="D89" s="723"/>
      <c r="E89" s="679"/>
      <c r="F89" s="683"/>
      <c r="G89" s="38" t="str">
        <f>IF($F89=0,"",IF(VLOOKUP($C89,'Seznamy a konstanty'!$B$5:$F$42,2,0)="zadat",E89,VLOOKUP($C89,'Seznamy a konstanty'!$B$5:$F$42,2,0)))</f>
        <v/>
      </c>
      <c r="H89" s="729"/>
      <c r="I89" s="43" t="str">
        <f>IF($F89=0,"",IF(VLOOKUP($C89,'Seznamy a konstanty'!$B$5:$F$42,3,0)="zadat",H89,VLOOKUP($C89,'Seznamy a konstanty'!$B$5:$F$42,3,0)))</f>
        <v/>
      </c>
      <c r="J89" s="44" t="str">
        <f t="shared" si="4"/>
        <v/>
      </c>
      <c r="K89" s="733"/>
      <c r="L89" s="590" t="str">
        <f>IF($F89=0,"",VLOOKUP($K89,'Seznamy a konstanty'!$H$25:$K$84,2,0))</f>
        <v/>
      </c>
      <c r="M89" s="45" t="str">
        <f t="shared" si="5"/>
        <v/>
      </c>
      <c r="N89" s="737"/>
      <c r="O89" s="46" t="str">
        <f>IF($F89=0,"",IF(D89="ne",VLOOKUP($C89,'Seznamy a konstanty'!$B$5:$F$25,4,0),N89))</f>
        <v/>
      </c>
      <c r="P89" s="610"/>
      <c r="Q89" s="741"/>
      <c r="R89" s="62" t="str">
        <f>IF($F89=0,"",VLOOKUP($K89,'Seznamy a konstanty'!$H$25:$K$84,3,0))</f>
        <v/>
      </c>
      <c r="S89" s="63" t="str">
        <f>IF($F89=0,"",VLOOKUP($K89,'Seznamy a konstanty'!$H$25:$K$84,4,0))</f>
        <v/>
      </c>
      <c r="T89" s="611"/>
      <c r="U89" s="35">
        <f t="shared" si="6"/>
        <v>0</v>
      </c>
    </row>
    <row r="90" spans="1:21" x14ac:dyDescent="0.25">
      <c r="A90" s="20"/>
      <c r="B90" s="722"/>
      <c r="C90" s="682"/>
      <c r="D90" s="723"/>
      <c r="E90" s="679"/>
      <c r="F90" s="683"/>
      <c r="G90" s="38" t="str">
        <f>IF($F90=0,"",IF(VLOOKUP($C90,'Seznamy a konstanty'!$B$5:$F$42,2,0)="zadat",E90,VLOOKUP($C90,'Seznamy a konstanty'!$B$5:$F$42,2,0)))</f>
        <v/>
      </c>
      <c r="H90" s="729"/>
      <c r="I90" s="43" t="str">
        <f>IF($F90=0,"",IF(VLOOKUP($C90,'Seznamy a konstanty'!$B$5:$F$42,3,0)="zadat",H90,VLOOKUP($C90,'Seznamy a konstanty'!$B$5:$F$42,3,0)))</f>
        <v/>
      </c>
      <c r="J90" s="44" t="str">
        <f t="shared" si="4"/>
        <v/>
      </c>
      <c r="K90" s="733"/>
      <c r="L90" s="590" t="str">
        <f>IF($F90=0,"",VLOOKUP($K90,'Seznamy a konstanty'!$H$25:$K$84,2,0))</f>
        <v/>
      </c>
      <c r="M90" s="45" t="str">
        <f t="shared" si="5"/>
        <v/>
      </c>
      <c r="N90" s="737"/>
      <c r="O90" s="46" t="str">
        <f>IF($F90=0,"",IF(D90="ne",VLOOKUP($C90,'Seznamy a konstanty'!$B$5:$F$25,4,0),N90))</f>
        <v/>
      </c>
      <c r="P90" s="610"/>
      <c r="Q90" s="741"/>
      <c r="R90" s="62" t="str">
        <f>IF($F90=0,"",VLOOKUP($K90,'Seznamy a konstanty'!$H$25:$K$84,3,0))</f>
        <v/>
      </c>
      <c r="S90" s="63" t="str">
        <f>IF($F90=0,"",VLOOKUP($K90,'Seznamy a konstanty'!$H$25:$K$84,4,0))</f>
        <v/>
      </c>
      <c r="T90" s="611"/>
      <c r="U90" s="35">
        <f t="shared" si="6"/>
        <v>0</v>
      </c>
    </row>
    <row r="91" spans="1:21" x14ac:dyDescent="0.25">
      <c r="A91" s="20"/>
      <c r="B91" s="722"/>
      <c r="C91" s="682"/>
      <c r="D91" s="723"/>
      <c r="E91" s="679"/>
      <c r="F91" s="683"/>
      <c r="G91" s="38" t="str">
        <f>IF($F91=0,"",IF(VLOOKUP($C91,'Seznamy a konstanty'!$B$5:$F$42,2,0)="zadat",E91,VLOOKUP($C91,'Seznamy a konstanty'!$B$5:$F$42,2,0)))</f>
        <v/>
      </c>
      <c r="H91" s="729"/>
      <c r="I91" s="43" t="str">
        <f>IF($F91=0,"",IF(VLOOKUP($C91,'Seznamy a konstanty'!$B$5:$F$42,3,0)="zadat",H91,VLOOKUP($C91,'Seznamy a konstanty'!$B$5:$F$42,3,0)))</f>
        <v/>
      </c>
      <c r="J91" s="44" t="str">
        <f t="shared" si="4"/>
        <v/>
      </c>
      <c r="K91" s="733"/>
      <c r="L91" s="590" t="str">
        <f>IF($F91=0,"",VLOOKUP($K91,'Seznamy a konstanty'!$H$25:$K$84,2,0))</f>
        <v/>
      </c>
      <c r="M91" s="45" t="str">
        <f t="shared" si="5"/>
        <v/>
      </c>
      <c r="N91" s="737"/>
      <c r="O91" s="46" t="str">
        <f>IF($F91=0,"",IF(D91="ne",VLOOKUP($C91,'Seznamy a konstanty'!$B$5:$F$25,4,0),N91))</f>
        <v/>
      </c>
      <c r="P91" s="610"/>
      <c r="Q91" s="741"/>
      <c r="R91" s="62" t="str">
        <f>IF($F91=0,"",VLOOKUP($K91,'Seznamy a konstanty'!$H$25:$K$84,3,0))</f>
        <v/>
      </c>
      <c r="S91" s="63" t="str">
        <f>IF($F91=0,"",VLOOKUP($K91,'Seznamy a konstanty'!$H$25:$K$84,4,0))</f>
        <v/>
      </c>
      <c r="T91" s="611"/>
      <c r="U91" s="35">
        <f t="shared" si="6"/>
        <v>0</v>
      </c>
    </row>
    <row r="92" spans="1:21" x14ac:dyDescent="0.25">
      <c r="A92" s="20"/>
      <c r="B92" s="722"/>
      <c r="C92" s="682"/>
      <c r="D92" s="723"/>
      <c r="E92" s="679"/>
      <c r="F92" s="683"/>
      <c r="G92" s="38" t="str">
        <f>IF($F92=0,"",IF(VLOOKUP($C92,'Seznamy a konstanty'!$B$5:$F$42,2,0)="zadat",E92,VLOOKUP($C92,'Seznamy a konstanty'!$B$5:$F$42,2,0)))</f>
        <v/>
      </c>
      <c r="H92" s="729"/>
      <c r="I92" s="43" t="str">
        <f>IF($F92=0,"",IF(VLOOKUP($C92,'Seznamy a konstanty'!$B$5:$F$42,3,0)="zadat",H92,VLOOKUP($C92,'Seznamy a konstanty'!$B$5:$F$42,3,0)))</f>
        <v/>
      </c>
      <c r="J92" s="44" t="str">
        <f t="shared" si="4"/>
        <v/>
      </c>
      <c r="K92" s="733"/>
      <c r="L92" s="590" t="str">
        <f>IF($F92=0,"",VLOOKUP($K92,'Seznamy a konstanty'!$H$25:$K$84,2,0))</f>
        <v/>
      </c>
      <c r="M92" s="45" t="str">
        <f t="shared" si="5"/>
        <v/>
      </c>
      <c r="N92" s="737"/>
      <c r="O92" s="46" t="str">
        <f>IF($F92=0,"",IF(D92="ne",VLOOKUP($C92,'Seznamy a konstanty'!$B$5:$F$25,4,0),N92))</f>
        <v/>
      </c>
      <c r="P92" s="610"/>
      <c r="Q92" s="741"/>
      <c r="R92" s="62" t="str">
        <f>IF($F92=0,"",VLOOKUP($K92,'Seznamy a konstanty'!$H$25:$K$84,3,0))</f>
        <v/>
      </c>
      <c r="S92" s="63" t="str">
        <f>IF($F92=0,"",VLOOKUP($K92,'Seznamy a konstanty'!$H$25:$K$84,4,0))</f>
        <v/>
      </c>
      <c r="T92" s="611"/>
      <c r="U92" s="35">
        <f t="shared" si="6"/>
        <v>0</v>
      </c>
    </row>
    <row r="93" spans="1:21" x14ac:dyDescent="0.25">
      <c r="A93" s="20"/>
      <c r="B93" s="722"/>
      <c r="C93" s="682"/>
      <c r="D93" s="723"/>
      <c r="E93" s="679"/>
      <c r="F93" s="683"/>
      <c r="G93" s="38" t="str">
        <f>IF($F93=0,"",IF(VLOOKUP($C93,'Seznamy a konstanty'!$B$5:$F$42,2,0)="zadat",E93,VLOOKUP($C93,'Seznamy a konstanty'!$B$5:$F$42,2,0)))</f>
        <v/>
      </c>
      <c r="H93" s="729"/>
      <c r="I93" s="43" t="str">
        <f>IF($F93=0,"",IF(VLOOKUP($C93,'Seznamy a konstanty'!$B$5:$F$42,3,0)="zadat",H93,VLOOKUP($C93,'Seznamy a konstanty'!$B$5:$F$42,3,0)))</f>
        <v/>
      </c>
      <c r="J93" s="44" t="str">
        <f t="shared" si="4"/>
        <v/>
      </c>
      <c r="K93" s="733"/>
      <c r="L93" s="590" t="str">
        <f>IF($F93=0,"",VLOOKUP($K93,'Seznamy a konstanty'!$H$25:$K$84,2,0))</f>
        <v/>
      </c>
      <c r="M93" s="45" t="str">
        <f t="shared" si="5"/>
        <v/>
      </c>
      <c r="N93" s="737"/>
      <c r="O93" s="46" t="str">
        <f>IF($F93=0,"",IF(D93="ne",VLOOKUP($C93,'Seznamy a konstanty'!$B$5:$F$25,4,0),N93))</f>
        <v/>
      </c>
      <c r="P93" s="610"/>
      <c r="Q93" s="741"/>
      <c r="R93" s="62" t="str">
        <f>IF($F93=0,"",VLOOKUP($K93,'Seznamy a konstanty'!$H$25:$K$84,3,0))</f>
        <v/>
      </c>
      <c r="S93" s="63" t="str">
        <f>IF($F93=0,"",VLOOKUP($K93,'Seznamy a konstanty'!$H$25:$K$84,4,0))</f>
        <v/>
      </c>
      <c r="T93" s="611"/>
      <c r="U93" s="35">
        <f t="shared" si="6"/>
        <v>0</v>
      </c>
    </row>
    <row r="94" spans="1:21" x14ac:dyDescent="0.25">
      <c r="A94" s="20"/>
      <c r="B94" s="722"/>
      <c r="C94" s="682"/>
      <c r="D94" s="723"/>
      <c r="E94" s="679"/>
      <c r="F94" s="683"/>
      <c r="G94" s="38" t="str">
        <f>IF($F94=0,"",IF(VLOOKUP($C94,'Seznamy a konstanty'!$B$5:$F$42,2,0)="zadat",E94,VLOOKUP($C94,'Seznamy a konstanty'!$B$5:$F$42,2,0)))</f>
        <v/>
      </c>
      <c r="H94" s="729"/>
      <c r="I94" s="43" t="str">
        <f>IF($F94=0,"",IF(VLOOKUP($C94,'Seznamy a konstanty'!$B$5:$F$42,3,0)="zadat",H94,VLOOKUP($C94,'Seznamy a konstanty'!$B$5:$F$42,3,0)))</f>
        <v/>
      </c>
      <c r="J94" s="44" t="str">
        <f t="shared" si="4"/>
        <v/>
      </c>
      <c r="K94" s="733"/>
      <c r="L94" s="590" t="str">
        <f>IF($F94=0,"",VLOOKUP($K94,'Seznamy a konstanty'!$H$25:$K$84,2,0))</f>
        <v/>
      </c>
      <c r="M94" s="45" t="str">
        <f t="shared" si="5"/>
        <v/>
      </c>
      <c r="N94" s="737"/>
      <c r="O94" s="46" t="str">
        <f>IF($F94=0,"",IF(D94="ne",VLOOKUP($C94,'Seznamy a konstanty'!$B$5:$F$25,4,0),N94))</f>
        <v/>
      </c>
      <c r="P94" s="610"/>
      <c r="Q94" s="741"/>
      <c r="R94" s="62" t="str">
        <f>IF($F94=0,"",VLOOKUP($K94,'Seznamy a konstanty'!$H$25:$K$84,3,0))</f>
        <v/>
      </c>
      <c r="S94" s="63" t="str">
        <f>IF($F94=0,"",VLOOKUP($K94,'Seznamy a konstanty'!$H$25:$K$84,4,0))</f>
        <v/>
      </c>
      <c r="T94" s="611"/>
      <c r="U94" s="35">
        <f t="shared" si="6"/>
        <v>0</v>
      </c>
    </row>
    <row r="95" spans="1:21" x14ac:dyDescent="0.25">
      <c r="A95" s="20"/>
      <c r="B95" s="722"/>
      <c r="C95" s="682"/>
      <c r="D95" s="723"/>
      <c r="E95" s="679"/>
      <c r="F95" s="683"/>
      <c r="G95" s="38" t="str">
        <f>IF($F95=0,"",IF(VLOOKUP($C95,'Seznamy a konstanty'!$B$5:$F$42,2,0)="zadat",E95,VLOOKUP($C95,'Seznamy a konstanty'!$B$5:$F$42,2,0)))</f>
        <v/>
      </c>
      <c r="H95" s="729"/>
      <c r="I95" s="43" t="str">
        <f>IF($F95=0,"",IF(VLOOKUP($C95,'Seznamy a konstanty'!$B$5:$F$42,3,0)="zadat",H95,VLOOKUP($C95,'Seznamy a konstanty'!$B$5:$F$42,3,0)))</f>
        <v/>
      </c>
      <c r="J95" s="44" t="str">
        <f t="shared" si="4"/>
        <v/>
      </c>
      <c r="K95" s="733"/>
      <c r="L95" s="590" t="str">
        <f>IF($F95=0,"",VLOOKUP($K95,'Seznamy a konstanty'!$H$25:$K$84,2,0))</f>
        <v/>
      </c>
      <c r="M95" s="45" t="str">
        <f t="shared" si="5"/>
        <v/>
      </c>
      <c r="N95" s="737"/>
      <c r="O95" s="46" t="str">
        <f>IF($F95=0,"",IF(D95="ne",VLOOKUP($C95,'Seznamy a konstanty'!$B$5:$F$25,4,0),N95))</f>
        <v/>
      </c>
      <c r="P95" s="610"/>
      <c r="Q95" s="741"/>
      <c r="R95" s="62" t="str">
        <f>IF($F95=0,"",VLOOKUP($K95,'Seznamy a konstanty'!$H$25:$K$84,3,0))</f>
        <v/>
      </c>
      <c r="S95" s="63" t="str">
        <f>IF($F95=0,"",VLOOKUP($K95,'Seznamy a konstanty'!$H$25:$K$84,4,0))</f>
        <v/>
      </c>
      <c r="T95" s="611"/>
      <c r="U95" s="35">
        <f t="shared" si="6"/>
        <v>0</v>
      </c>
    </row>
    <row r="96" spans="1:21" x14ac:dyDescent="0.25">
      <c r="A96" s="20"/>
      <c r="B96" s="722"/>
      <c r="C96" s="682"/>
      <c r="D96" s="723"/>
      <c r="E96" s="679"/>
      <c r="F96" s="683"/>
      <c r="G96" s="38" t="str">
        <f>IF($F96=0,"",IF(VLOOKUP($C96,'Seznamy a konstanty'!$B$5:$F$42,2,0)="zadat",E96,VLOOKUP($C96,'Seznamy a konstanty'!$B$5:$F$42,2,0)))</f>
        <v/>
      </c>
      <c r="H96" s="729"/>
      <c r="I96" s="43" t="str">
        <f>IF($F96=0,"",IF(VLOOKUP($C96,'Seznamy a konstanty'!$B$5:$F$42,3,0)="zadat",H96,VLOOKUP($C96,'Seznamy a konstanty'!$B$5:$F$42,3,0)))</f>
        <v/>
      </c>
      <c r="J96" s="44" t="str">
        <f t="shared" si="4"/>
        <v/>
      </c>
      <c r="K96" s="733"/>
      <c r="L96" s="590" t="str">
        <f>IF($F96=0,"",VLOOKUP($K96,'Seznamy a konstanty'!$H$25:$K$84,2,0))</f>
        <v/>
      </c>
      <c r="M96" s="45" t="str">
        <f t="shared" si="5"/>
        <v/>
      </c>
      <c r="N96" s="737"/>
      <c r="O96" s="46" t="str">
        <f>IF($F96=0,"",IF(D96="ne",VLOOKUP($C96,'Seznamy a konstanty'!$B$5:$F$25,4,0),N96))</f>
        <v/>
      </c>
      <c r="P96" s="610"/>
      <c r="Q96" s="741"/>
      <c r="R96" s="62" t="str">
        <f>IF($F96=0,"",VLOOKUP($K96,'Seznamy a konstanty'!$H$25:$K$84,3,0))</f>
        <v/>
      </c>
      <c r="S96" s="63" t="str">
        <f>IF($F96=0,"",VLOOKUP($K96,'Seznamy a konstanty'!$H$25:$K$84,4,0))</f>
        <v/>
      </c>
      <c r="T96" s="611"/>
      <c r="U96" s="35">
        <f t="shared" si="6"/>
        <v>0</v>
      </c>
    </row>
    <row r="97" spans="1:45" x14ac:dyDescent="0.25">
      <c r="A97" s="20"/>
      <c r="B97" s="722"/>
      <c r="C97" s="682"/>
      <c r="D97" s="723"/>
      <c r="E97" s="679"/>
      <c r="F97" s="683"/>
      <c r="G97" s="38" t="str">
        <f>IF($F97=0,"",IF(VLOOKUP($C97,'Seznamy a konstanty'!$B$5:$F$42,2,0)="zadat",E97,VLOOKUP($C97,'Seznamy a konstanty'!$B$5:$F$42,2,0)))</f>
        <v/>
      </c>
      <c r="H97" s="729"/>
      <c r="I97" s="43" t="str">
        <f>IF($F97=0,"",IF(VLOOKUP($C97,'Seznamy a konstanty'!$B$5:$F$42,3,0)="zadat",H97,VLOOKUP($C97,'Seznamy a konstanty'!$B$5:$F$42,3,0)))</f>
        <v/>
      </c>
      <c r="J97" s="44" t="str">
        <f t="shared" si="4"/>
        <v/>
      </c>
      <c r="K97" s="733"/>
      <c r="L97" s="590" t="str">
        <f>IF($F97=0,"",VLOOKUP($K97,'Seznamy a konstanty'!$H$25:$K$84,2,0))</f>
        <v/>
      </c>
      <c r="M97" s="45" t="str">
        <f t="shared" si="5"/>
        <v/>
      </c>
      <c r="N97" s="737"/>
      <c r="O97" s="46" t="str">
        <f>IF($F97=0,"",IF(D97="ne",VLOOKUP($C97,'Seznamy a konstanty'!$B$5:$F$25,4,0),N97))</f>
        <v/>
      </c>
      <c r="P97" s="610"/>
      <c r="Q97" s="741"/>
      <c r="R97" s="62" t="str">
        <f>IF($F97=0,"",VLOOKUP($K97,'Seznamy a konstanty'!$H$25:$K$84,3,0))</f>
        <v/>
      </c>
      <c r="S97" s="63" t="str">
        <f>IF($F97=0,"",VLOOKUP($K97,'Seznamy a konstanty'!$H$25:$K$84,4,0))</f>
        <v/>
      </c>
      <c r="T97" s="611"/>
      <c r="U97" s="35">
        <f t="shared" si="6"/>
        <v>0</v>
      </c>
    </row>
    <row r="98" spans="1:45" x14ac:dyDescent="0.25">
      <c r="A98" s="20"/>
      <c r="B98" s="722"/>
      <c r="C98" s="682"/>
      <c r="D98" s="723"/>
      <c r="E98" s="679"/>
      <c r="F98" s="683"/>
      <c r="G98" s="38" t="str">
        <f>IF($F98=0,"",IF(VLOOKUP($C98,'Seznamy a konstanty'!$B$5:$F$42,2,0)="zadat",E98,VLOOKUP($C98,'Seznamy a konstanty'!$B$5:$F$42,2,0)))</f>
        <v/>
      </c>
      <c r="H98" s="729"/>
      <c r="I98" s="43" t="str">
        <f>IF($F98=0,"",IF(VLOOKUP($C98,'Seznamy a konstanty'!$B$5:$F$42,3,0)="zadat",H98,VLOOKUP($C98,'Seznamy a konstanty'!$B$5:$F$42,3,0)))</f>
        <v/>
      </c>
      <c r="J98" s="44" t="str">
        <f t="shared" si="4"/>
        <v/>
      </c>
      <c r="K98" s="733"/>
      <c r="L98" s="590" t="str">
        <f>IF($F98=0,"",VLOOKUP($K98,'Seznamy a konstanty'!$H$25:$K$84,2,0))</f>
        <v/>
      </c>
      <c r="M98" s="45" t="str">
        <f t="shared" si="5"/>
        <v/>
      </c>
      <c r="N98" s="737"/>
      <c r="O98" s="46" t="str">
        <f>IF($F98=0,"",IF(D98="ne",VLOOKUP($C98,'Seznamy a konstanty'!$B$5:$F$25,4,0),N98))</f>
        <v/>
      </c>
      <c r="P98" s="610"/>
      <c r="Q98" s="741"/>
      <c r="R98" s="62" t="str">
        <f>IF($F98=0,"",VLOOKUP($K98,'Seznamy a konstanty'!$H$25:$K$84,3,0))</f>
        <v/>
      </c>
      <c r="S98" s="63" t="str">
        <f>IF($F98=0,"",VLOOKUP($K98,'Seznamy a konstanty'!$H$25:$K$84,4,0))</f>
        <v/>
      </c>
      <c r="T98" s="611"/>
      <c r="U98" s="35">
        <f t="shared" si="6"/>
        <v>0</v>
      </c>
    </row>
    <row r="99" spans="1:45" x14ac:dyDescent="0.25">
      <c r="A99" s="20"/>
      <c r="B99" s="722"/>
      <c r="C99" s="682"/>
      <c r="D99" s="723"/>
      <c r="E99" s="679"/>
      <c r="F99" s="683"/>
      <c r="G99" s="38" t="str">
        <f>IF($F99=0,"",IF(VLOOKUP($C99,'Seznamy a konstanty'!$B$5:$F$42,2,0)="zadat",E99,VLOOKUP($C99,'Seznamy a konstanty'!$B$5:$F$42,2,0)))</f>
        <v/>
      </c>
      <c r="H99" s="729"/>
      <c r="I99" s="43" t="str">
        <f>IF($F99=0,"",IF(VLOOKUP($C99,'Seznamy a konstanty'!$B$5:$F$42,3,0)="zadat",H99,VLOOKUP($C99,'Seznamy a konstanty'!$B$5:$F$42,3,0)))</f>
        <v/>
      </c>
      <c r="J99" s="44" t="str">
        <f t="shared" si="4"/>
        <v/>
      </c>
      <c r="K99" s="733"/>
      <c r="L99" s="590" t="str">
        <f>IF($F99=0,"",VLOOKUP($K99,'Seznamy a konstanty'!$H$25:$K$84,2,0))</f>
        <v/>
      </c>
      <c r="M99" s="45" t="str">
        <f t="shared" si="5"/>
        <v/>
      </c>
      <c r="N99" s="737"/>
      <c r="O99" s="46" t="str">
        <f>IF($F99=0,"",IF(D99="ne",VLOOKUP($C99,'Seznamy a konstanty'!$B$5:$F$25,4,0),N99))</f>
        <v/>
      </c>
      <c r="P99" s="610"/>
      <c r="Q99" s="741"/>
      <c r="R99" s="62" t="str">
        <f>IF($F99=0,"",VLOOKUP($K99,'Seznamy a konstanty'!$H$25:$K$84,3,0))</f>
        <v/>
      </c>
      <c r="S99" s="63" t="str">
        <f>IF($F99=0,"",VLOOKUP($K99,'Seznamy a konstanty'!$H$25:$K$84,4,0))</f>
        <v/>
      </c>
      <c r="T99" s="611"/>
      <c r="U99" s="35">
        <f t="shared" si="6"/>
        <v>0</v>
      </c>
    </row>
    <row r="100" spans="1:45" ht="16.5" thickBot="1" x14ac:dyDescent="0.3">
      <c r="A100" s="20"/>
      <c r="B100" s="726"/>
      <c r="C100" s="689"/>
      <c r="D100" s="727"/>
      <c r="E100" s="690"/>
      <c r="F100" s="691"/>
      <c r="G100" s="264" t="str">
        <f>IF($F100=0,"",IF(VLOOKUP($C100,'Seznamy a konstanty'!$B$5:$F$42,2,0)="zadat",E100,VLOOKUP($C100,'Seznamy a konstanty'!$B$5:$F$42,2,0)))</f>
        <v/>
      </c>
      <c r="H100" s="731"/>
      <c r="I100" s="265" t="str">
        <f>IF($F100=0,"",IF(VLOOKUP($C100,'Seznamy a konstanty'!$B$5:$F$42,3,0)="zadat",H100,VLOOKUP($C100,'Seznamy a konstanty'!$B$5:$F$42,3,0)))</f>
        <v/>
      </c>
      <c r="J100" s="257" t="str">
        <f t="shared" si="4"/>
        <v/>
      </c>
      <c r="K100" s="735"/>
      <c r="L100" s="591" t="str">
        <f>IF($F100=0,"",VLOOKUP($K100,'Seznamy a konstanty'!$H$25:$K$84,2,0))</f>
        <v/>
      </c>
      <c r="M100" s="266" t="str">
        <f t="shared" si="5"/>
        <v/>
      </c>
      <c r="N100" s="739"/>
      <c r="O100" s="267" t="str">
        <f>IF($F100=0,"",IF(D100="ne",VLOOKUP($C100,'Seznamy a konstanty'!$B$5:$F$25,4,0),N100))</f>
        <v/>
      </c>
      <c r="P100" s="610"/>
      <c r="Q100" s="743"/>
      <c r="R100" s="268" t="str">
        <f>IF($F100=0,"",VLOOKUP($K100,'Seznamy a konstanty'!$H$25:$K$84,3,0))</f>
        <v/>
      </c>
      <c r="S100" s="269" t="str">
        <f>IF($F100=0,"",VLOOKUP($K100,'Seznamy a konstanty'!$H$25:$K$84,4,0))</f>
        <v/>
      </c>
      <c r="T100" s="611"/>
      <c r="U100" s="270">
        <f t="shared" si="6"/>
        <v>0</v>
      </c>
    </row>
    <row r="101" spans="1:45" x14ac:dyDescent="0.25">
      <c r="V101" s="90"/>
      <c r="W101" s="90"/>
      <c r="X101" s="90"/>
      <c r="Y101" s="90"/>
      <c r="Z101" s="90"/>
      <c r="AA101" s="90"/>
      <c r="AB101" s="90"/>
      <c r="AC101" s="90"/>
      <c r="AD101" s="90"/>
      <c r="AE101" s="90"/>
      <c r="AF101" s="90"/>
      <c r="AG101" s="90"/>
      <c r="AH101" s="90"/>
      <c r="AI101" s="90"/>
      <c r="AJ101" s="90"/>
      <c r="AK101" s="90"/>
      <c r="AL101" s="90"/>
      <c r="AM101" s="90"/>
      <c r="AN101" s="90"/>
      <c r="AO101" s="90"/>
      <c r="AP101" s="90"/>
      <c r="AQ101" s="90"/>
      <c r="AR101" s="90"/>
      <c r="AS101" s="90"/>
    </row>
    <row r="102" spans="1:45" x14ac:dyDescent="0.25">
      <c r="V102" s="90"/>
      <c r="W102" s="90"/>
      <c r="X102" s="90"/>
      <c r="Y102" s="90"/>
      <c r="Z102" s="90"/>
      <c r="AA102" s="90"/>
      <c r="AB102" s="90"/>
      <c r="AC102" s="90"/>
      <c r="AD102" s="90"/>
      <c r="AE102" s="90"/>
      <c r="AF102" s="90"/>
      <c r="AG102" s="90"/>
      <c r="AH102" s="90"/>
      <c r="AI102" s="90"/>
      <c r="AJ102" s="90"/>
      <c r="AK102" s="90"/>
      <c r="AL102" s="90"/>
      <c r="AM102" s="90"/>
      <c r="AN102" s="90"/>
      <c r="AO102" s="90"/>
      <c r="AP102" s="90"/>
      <c r="AQ102" s="90"/>
      <c r="AR102" s="90"/>
      <c r="AS102" s="90"/>
    </row>
    <row r="103" spans="1:45" x14ac:dyDescent="0.25">
      <c r="V103" s="90"/>
      <c r="W103" s="90"/>
      <c r="X103" s="90"/>
      <c r="Y103" s="90"/>
      <c r="Z103" s="90"/>
      <c r="AA103" s="90"/>
      <c r="AB103" s="90"/>
      <c r="AC103" s="90"/>
      <c r="AD103" s="90"/>
      <c r="AE103" s="90"/>
      <c r="AF103" s="90"/>
      <c r="AG103" s="90"/>
      <c r="AH103" s="90"/>
      <c r="AI103" s="90"/>
      <c r="AJ103" s="90"/>
      <c r="AK103" s="90"/>
      <c r="AL103" s="90"/>
      <c r="AM103" s="90"/>
      <c r="AN103" s="90"/>
      <c r="AO103" s="90"/>
      <c r="AP103" s="90"/>
      <c r="AQ103" s="90"/>
      <c r="AR103" s="90"/>
      <c r="AS103" s="90"/>
    </row>
    <row r="104" spans="1:45" x14ac:dyDescent="0.25">
      <c r="V104" s="90"/>
      <c r="W104" s="90"/>
      <c r="X104" s="90"/>
      <c r="Y104" s="90"/>
      <c r="Z104" s="90"/>
      <c r="AA104" s="90"/>
      <c r="AB104" s="90"/>
      <c r="AC104" s="90"/>
      <c r="AD104" s="90"/>
      <c r="AE104" s="90"/>
      <c r="AF104" s="90"/>
      <c r="AG104" s="90"/>
      <c r="AH104" s="90"/>
      <c r="AI104" s="90"/>
      <c r="AJ104" s="90"/>
      <c r="AK104" s="90"/>
      <c r="AL104" s="90"/>
      <c r="AM104" s="90"/>
      <c r="AN104" s="90"/>
      <c r="AO104" s="90"/>
      <c r="AP104" s="90"/>
      <c r="AQ104" s="90"/>
      <c r="AR104" s="90"/>
      <c r="AS104" s="90"/>
    </row>
    <row r="105" spans="1:45" x14ac:dyDescent="0.25">
      <c r="V105" s="90"/>
      <c r="W105" s="90"/>
      <c r="X105" s="90"/>
      <c r="Y105" s="90"/>
      <c r="Z105" s="90"/>
      <c r="AA105" s="90"/>
      <c r="AB105" s="90"/>
      <c r="AC105" s="90"/>
      <c r="AD105" s="90"/>
      <c r="AE105" s="90"/>
      <c r="AF105" s="90"/>
      <c r="AG105" s="90"/>
      <c r="AH105" s="90"/>
      <c r="AI105" s="90"/>
      <c r="AJ105" s="90"/>
      <c r="AK105" s="90"/>
      <c r="AL105" s="90"/>
      <c r="AM105" s="90"/>
      <c r="AN105" s="90"/>
      <c r="AO105" s="90"/>
      <c r="AP105" s="90"/>
      <c r="AQ105" s="90"/>
      <c r="AR105" s="90"/>
      <c r="AS105" s="90"/>
    </row>
    <row r="106" spans="1:45" x14ac:dyDescent="0.25">
      <c r="V106" s="90"/>
      <c r="W106" s="90"/>
      <c r="X106" s="90"/>
      <c r="Y106" s="90"/>
      <c r="Z106" s="90"/>
      <c r="AA106" s="90"/>
      <c r="AB106" s="90"/>
      <c r="AC106" s="90"/>
      <c r="AD106" s="90"/>
      <c r="AE106" s="90"/>
      <c r="AF106" s="90"/>
      <c r="AG106" s="90"/>
      <c r="AH106" s="90"/>
      <c r="AI106" s="90"/>
      <c r="AJ106" s="90"/>
      <c r="AK106" s="90"/>
      <c r="AL106" s="90"/>
      <c r="AM106" s="90"/>
      <c r="AN106" s="90"/>
      <c r="AO106" s="90"/>
      <c r="AP106" s="90"/>
      <c r="AQ106" s="90"/>
      <c r="AR106" s="90"/>
      <c r="AS106" s="90"/>
    </row>
    <row r="107" spans="1:45" x14ac:dyDescent="0.25">
      <c r="V107" s="90"/>
      <c r="W107" s="90"/>
      <c r="X107" s="90"/>
      <c r="Y107" s="90"/>
      <c r="Z107" s="90"/>
      <c r="AA107" s="90"/>
      <c r="AB107" s="90"/>
      <c r="AC107" s="90"/>
      <c r="AD107" s="90"/>
      <c r="AE107" s="90"/>
      <c r="AF107" s="90"/>
      <c r="AG107" s="90"/>
      <c r="AH107" s="90"/>
      <c r="AI107" s="90"/>
      <c r="AJ107" s="90"/>
      <c r="AK107" s="90"/>
      <c r="AL107" s="90"/>
      <c r="AM107" s="90"/>
      <c r="AN107" s="90"/>
      <c r="AO107" s="90"/>
      <c r="AP107" s="90"/>
      <c r="AQ107" s="90"/>
      <c r="AR107" s="90"/>
      <c r="AS107" s="90"/>
    </row>
    <row r="108" spans="1:45" x14ac:dyDescent="0.25">
      <c r="V108" s="90"/>
      <c r="W108" s="90"/>
      <c r="X108" s="90"/>
      <c r="Y108" s="90"/>
      <c r="Z108" s="90"/>
      <c r="AA108" s="90"/>
      <c r="AB108" s="90"/>
      <c r="AC108" s="90"/>
      <c r="AD108" s="90"/>
      <c r="AE108" s="90"/>
      <c r="AF108" s="90"/>
      <c r="AG108" s="90"/>
      <c r="AH108" s="90"/>
      <c r="AI108" s="90"/>
      <c r="AJ108" s="90"/>
      <c r="AK108" s="90"/>
      <c r="AL108" s="90"/>
      <c r="AM108" s="90"/>
      <c r="AN108" s="90"/>
      <c r="AO108" s="90"/>
      <c r="AP108" s="90"/>
      <c r="AQ108" s="90"/>
      <c r="AR108" s="90"/>
      <c r="AS108" s="90"/>
    </row>
    <row r="109" spans="1:45" x14ac:dyDescent="0.25">
      <c r="V109" s="90"/>
      <c r="W109" s="90"/>
      <c r="X109" s="90"/>
      <c r="Y109" s="90"/>
      <c r="Z109" s="90"/>
      <c r="AA109" s="90"/>
      <c r="AB109" s="90"/>
      <c r="AC109" s="90"/>
      <c r="AD109" s="90"/>
      <c r="AE109" s="90"/>
      <c r="AF109" s="90"/>
      <c r="AG109" s="90"/>
      <c r="AH109" s="90"/>
      <c r="AI109" s="90"/>
      <c r="AJ109" s="90"/>
      <c r="AK109" s="90"/>
      <c r="AL109" s="90"/>
      <c r="AM109" s="90"/>
      <c r="AN109" s="90"/>
      <c r="AO109" s="90"/>
      <c r="AP109" s="90"/>
      <c r="AQ109" s="90"/>
      <c r="AR109" s="90"/>
      <c r="AS109" s="90"/>
    </row>
    <row r="110" spans="1:45" x14ac:dyDescent="0.25">
      <c r="V110" s="90"/>
      <c r="W110" s="90"/>
      <c r="X110" s="90"/>
      <c r="Y110" s="90"/>
      <c r="Z110" s="90"/>
      <c r="AA110" s="90"/>
      <c r="AB110" s="90"/>
      <c r="AC110" s="90"/>
      <c r="AD110" s="90"/>
      <c r="AE110" s="90"/>
      <c r="AF110" s="90"/>
      <c r="AG110" s="90"/>
      <c r="AH110" s="90"/>
      <c r="AI110" s="90"/>
      <c r="AJ110" s="90"/>
      <c r="AK110" s="90"/>
      <c r="AL110" s="90"/>
      <c r="AM110" s="90"/>
      <c r="AN110" s="90"/>
      <c r="AO110" s="90"/>
      <c r="AP110" s="90"/>
      <c r="AQ110" s="90"/>
      <c r="AR110" s="90"/>
      <c r="AS110" s="90"/>
    </row>
    <row r="111" spans="1:45" x14ac:dyDescent="0.25">
      <c r="V111" s="90"/>
      <c r="W111" s="90"/>
      <c r="X111" s="90"/>
      <c r="Y111" s="90"/>
      <c r="Z111" s="90"/>
      <c r="AA111" s="90"/>
      <c r="AB111" s="90"/>
      <c r="AC111" s="90"/>
      <c r="AD111" s="90"/>
      <c r="AE111" s="90"/>
      <c r="AF111" s="90"/>
      <c r="AG111" s="90"/>
      <c r="AH111" s="90"/>
      <c r="AI111" s="90"/>
      <c r="AJ111" s="90"/>
      <c r="AK111" s="90"/>
      <c r="AL111" s="90"/>
      <c r="AM111" s="90"/>
      <c r="AN111" s="90"/>
      <c r="AO111" s="90"/>
      <c r="AP111" s="90"/>
      <c r="AQ111" s="90"/>
      <c r="AR111" s="90"/>
      <c r="AS111" s="90"/>
    </row>
    <row r="112" spans="1:45" x14ac:dyDescent="0.25">
      <c r="V112" s="90"/>
      <c r="W112" s="90"/>
      <c r="X112" s="90"/>
      <c r="Y112" s="90"/>
      <c r="Z112" s="90"/>
      <c r="AA112" s="90"/>
      <c r="AB112" s="90"/>
      <c r="AC112" s="90"/>
      <c r="AD112" s="90"/>
      <c r="AE112" s="90"/>
      <c r="AF112" s="90"/>
      <c r="AG112" s="90"/>
      <c r="AH112" s="90"/>
      <c r="AI112" s="90"/>
      <c r="AJ112" s="90"/>
      <c r="AK112" s="90"/>
      <c r="AL112" s="90"/>
      <c r="AM112" s="90"/>
      <c r="AN112" s="90"/>
      <c r="AO112" s="90"/>
      <c r="AP112" s="90"/>
      <c r="AQ112" s="90"/>
      <c r="AR112" s="90"/>
      <c r="AS112" s="90"/>
    </row>
    <row r="113" spans="22:45" x14ac:dyDescent="0.25">
      <c r="V113" s="90"/>
      <c r="W113" s="90"/>
      <c r="X113" s="90"/>
      <c r="Y113" s="90"/>
      <c r="Z113" s="90"/>
      <c r="AA113" s="90"/>
      <c r="AB113" s="90"/>
      <c r="AC113" s="90"/>
      <c r="AD113" s="90"/>
      <c r="AE113" s="90"/>
      <c r="AF113" s="90"/>
      <c r="AG113" s="90"/>
      <c r="AH113" s="90"/>
      <c r="AI113" s="90"/>
      <c r="AJ113" s="90"/>
      <c r="AK113" s="90"/>
      <c r="AL113" s="90"/>
      <c r="AM113" s="90"/>
      <c r="AN113" s="90"/>
      <c r="AO113" s="90"/>
      <c r="AP113" s="90"/>
      <c r="AQ113" s="90"/>
      <c r="AR113" s="90"/>
      <c r="AS113" s="90"/>
    </row>
    <row r="114" spans="22:45" x14ac:dyDescent="0.25">
      <c r="V114" s="90"/>
      <c r="W114" s="90"/>
      <c r="X114" s="90"/>
      <c r="Y114" s="90"/>
      <c r="Z114" s="90"/>
      <c r="AA114" s="90"/>
      <c r="AB114" s="90"/>
      <c r="AC114" s="90"/>
      <c r="AD114" s="90"/>
      <c r="AE114" s="90"/>
      <c r="AF114" s="90"/>
      <c r="AG114" s="90"/>
      <c r="AH114" s="90"/>
      <c r="AI114" s="90"/>
      <c r="AJ114" s="90"/>
      <c r="AK114" s="90"/>
      <c r="AL114" s="90"/>
      <c r="AM114" s="90"/>
      <c r="AN114" s="90"/>
      <c r="AO114" s="90"/>
      <c r="AP114" s="90"/>
      <c r="AQ114" s="90"/>
      <c r="AR114" s="90"/>
      <c r="AS114" s="90"/>
    </row>
    <row r="115" spans="22:45" x14ac:dyDescent="0.25">
      <c r="V115" s="90"/>
      <c r="W115" s="90"/>
      <c r="X115" s="90"/>
      <c r="Y115" s="90"/>
      <c r="Z115" s="90"/>
      <c r="AA115" s="90"/>
      <c r="AB115" s="90"/>
      <c r="AC115" s="90"/>
      <c r="AD115" s="90"/>
      <c r="AE115" s="90"/>
      <c r="AF115" s="90"/>
      <c r="AG115" s="90"/>
      <c r="AH115" s="90"/>
      <c r="AI115" s="90"/>
      <c r="AJ115" s="90"/>
      <c r="AK115" s="90"/>
      <c r="AL115" s="90"/>
      <c r="AM115" s="90"/>
      <c r="AN115" s="90"/>
      <c r="AO115" s="90"/>
      <c r="AP115" s="90"/>
      <c r="AQ115" s="90"/>
      <c r="AR115" s="90"/>
      <c r="AS115" s="90"/>
    </row>
    <row r="116" spans="22:45" x14ac:dyDescent="0.25">
      <c r="V116" s="90"/>
      <c r="W116" s="90"/>
      <c r="X116" s="90"/>
      <c r="Y116" s="90"/>
      <c r="Z116" s="90"/>
      <c r="AA116" s="90"/>
      <c r="AB116" s="90"/>
      <c r="AC116" s="90"/>
      <c r="AD116" s="90"/>
      <c r="AE116" s="90"/>
      <c r="AF116" s="90"/>
      <c r="AG116" s="90"/>
      <c r="AH116" s="90"/>
      <c r="AI116" s="90"/>
      <c r="AJ116" s="90"/>
      <c r="AK116" s="90"/>
      <c r="AL116" s="90"/>
      <c r="AM116" s="90"/>
      <c r="AN116" s="90"/>
      <c r="AO116" s="90"/>
      <c r="AP116" s="90"/>
      <c r="AQ116" s="90"/>
      <c r="AR116" s="90"/>
      <c r="AS116" s="90"/>
    </row>
    <row r="117" spans="22:45" x14ac:dyDescent="0.25">
      <c r="V117" s="90"/>
      <c r="W117" s="90"/>
      <c r="X117" s="90"/>
      <c r="Y117" s="90"/>
      <c r="Z117" s="90"/>
      <c r="AA117" s="90"/>
      <c r="AB117" s="90"/>
      <c r="AC117" s="90"/>
      <c r="AD117" s="90"/>
      <c r="AE117" s="90"/>
      <c r="AF117" s="90"/>
      <c r="AG117" s="90"/>
      <c r="AH117" s="90"/>
      <c r="AI117" s="90"/>
      <c r="AJ117" s="90"/>
      <c r="AK117" s="90"/>
      <c r="AL117" s="90"/>
      <c r="AM117" s="90"/>
      <c r="AN117" s="90"/>
      <c r="AO117" s="90"/>
      <c r="AP117" s="90"/>
      <c r="AQ117" s="90"/>
      <c r="AR117" s="90"/>
      <c r="AS117" s="90"/>
    </row>
    <row r="118" spans="22:45" x14ac:dyDescent="0.25">
      <c r="V118" s="90"/>
      <c r="W118" s="90"/>
      <c r="X118" s="90"/>
      <c r="Y118" s="90"/>
      <c r="Z118" s="90"/>
      <c r="AA118" s="90"/>
      <c r="AB118" s="90"/>
      <c r="AC118" s="90"/>
      <c r="AD118" s="90"/>
      <c r="AE118" s="90"/>
      <c r="AF118" s="90"/>
      <c r="AG118" s="90"/>
      <c r="AH118" s="90"/>
      <c r="AI118" s="90"/>
      <c r="AJ118" s="90"/>
      <c r="AK118" s="90"/>
      <c r="AL118" s="90"/>
      <c r="AM118" s="90"/>
      <c r="AN118" s="90"/>
      <c r="AO118" s="90"/>
      <c r="AP118" s="90"/>
      <c r="AQ118" s="90"/>
      <c r="AR118" s="90"/>
      <c r="AS118" s="90"/>
    </row>
    <row r="119" spans="22:45" x14ac:dyDescent="0.25">
      <c r="V119" s="90"/>
      <c r="W119" s="90"/>
      <c r="X119" s="90"/>
      <c r="Y119" s="90"/>
      <c r="Z119" s="90"/>
      <c r="AA119" s="90"/>
      <c r="AB119" s="90"/>
      <c r="AC119" s="90"/>
      <c r="AD119" s="90"/>
      <c r="AE119" s="90"/>
      <c r="AF119" s="90"/>
      <c r="AG119" s="90"/>
      <c r="AH119" s="90"/>
      <c r="AI119" s="90"/>
      <c r="AJ119" s="90"/>
      <c r="AK119" s="90"/>
      <c r="AL119" s="90"/>
      <c r="AM119" s="90"/>
      <c r="AN119" s="90"/>
      <c r="AO119" s="90"/>
      <c r="AP119" s="90"/>
      <c r="AQ119" s="90"/>
      <c r="AR119" s="90"/>
      <c r="AS119" s="90"/>
    </row>
    <row r="120" spans="22:45" x14ac:dyDescent="0.25">
      <c r="V120" s="90"/>
      <c r="W120" s="90"/>
      <c r="X120" s="90"/>
      <c r="Y120" s="90"/>
      <c r="Z120" s="90"/>
      <c r="AA120" s="90"/>
      <c r="AB120" s="90"/>
      <c r="AC120" s="90"/>
      <c r="AD120" s="90"/>
      <c r="AE120" s="90"/>
      <c r="AF120" s="90"/>
      <c r="AG120" s="90"/>
      <c r="AH120" s="90"/>
      <c r="AI120" s="90"/>
      <c r="AJ120" s="90"/>
      <c r="AK120" s="90"/>
      <c r="AL120" s="90"/>
      <c r="AM120" s="90"/>
      <c r="AN120" s="90"/>
      <c r="AO120" s="90"/>
      <c r="AP120" s="90"/>
      <c r="AQ120" s="90"/>
      <c r="AR120" s="90"/>
      <c r="AS120" s="90"/>
    </row>
    <row r="121" spans="22:45" x14ac:dyDescent="0.25">
      <c r="V121" s="90"/>
      <c r="W121" s="90"/>
      <c r="X121" s="90"/>
      <c r="Y121" s="90"/>
      <c r="Z121" s="90"/>
      <c r="AA121" s="90"/>
      <c r="AB121" s="90"/>
      <c r="AC121" s="90"/>
      <c r="AD121" s="90"/>
      <c r="AE121" s="90"/>
      <c r="AF121" s="90"/>
      <c r="AG121" s="90"/>
      <c r="AH121" s="90"/>
      <c r="AI121" s="90"/>
      <c r="AJ121" s="90"/>
      <c r="AK121" s="90"/>
      <c r="AL121" s="90"/>
      <c r="AM121" s="90"/>
      <c r="AN121" s="90"/>
      <c r="AO121" s="90"/>
      <c r="AP121" s="90"/>
      <c r="AQ121" s="90"/>
      <c r="AR121" s="90"/>
      <c r="AS121" s="90"/>
    </row>
    <row r="122" spans="22:45" x14ac:dyDescent="0.25">
      <c r="V122" s="90"/>
      <c r="W122" s="90"/>
      <c r="X122" s="90"/>
      <c r="Y122" s="90"/>
      <c r="Z122" s="90"/>
      <c r="AA122" s="90"/>
      <c r="AB122" s="90"/>
      <c r="AC122" s="90"/>
      <c r="AD122" s="90"/>
      <c r="AE122" s="90"/>
      <c r="AF122" s="90"/>
      <c r="AG122" s="90"/>
      <c r="AH122" s="90"/>
      <c r="AI122" s="90"/>
      <c r="AJ122" s="90"/>
      <c r="AK122" s="90"/>
      <c r="AL122" s="90"/>
      <c r="AM122" s="90"/>
      <c r="AN122" s="90"/>
      <c r="AO122" s="90"/>
      <c r="AP122" s="90"/>
      <c r="AQ122" s="90"/>
      <c r="AR122" s="90"/>
      <c r="AS122" s="90"/>
    </row>
    <row r="123" spans="22:45" x14ac:dyDescent="0.25">
      <c r="V123" s="90"/>
      <c r="W123" s="90"/>
      <c r="X123" s="90"/>
      <c r="Y123" s="90"/>
      <c r="Z123" s="90"/>
      <c r="AA123" s="90"/>
      <c r="AB123" s="90"/>
      <c r="AC123" s="90"/>
      <c r="AD123" s="90"/>
      <c r="AE123" s="90"/>
      <c r="AF123" s="90"/>
      <c r="AG123" s="90"/>
      <c r="AH123" s="90"/>
      <c r="AI123" s="90"/>
      <c r="AJ123" s="90"/>
      <c r="AK123" s="90"/>
      <c r="AL123" s="90"/>
      <c r="AM123" s="90"/>
      <c r="AN123" s="90"/>
      <c r="AO123" s="90"/>
      <c r="AP123" s="90"/>
      <c r="AQ123" s="90"/>
      <c r="AR123" s="90"/>
      <c r="AS123" s="90"/>
    </row>
    <row r="124" spans="22:45" x14ac:dyDescent="0.25">
      <c r="V124" s="90"/>
      <c r="W124" s="90"/>
      <c r="X124" s="90"/>
      <c r="Y124" s="90"/>
      <c r="Z124" s="90"/>
      <c r="AA124" s="90"/>
      <c r="AB124" s="90"/>
      <c r="AC124" s="90"/>
      <c r="AD124" s="90"/>
      <c r="AE124" s="90"/>
      <c r="AF124" s="90"/>
      <c r="AG124" s="90"/>
      <c r="AH124" s="90"/>
      <c r="AI124" s="90"/>
      <c r="AJ124" s="90"/>
      <c r="AK124" s="90"/>
      <c r="AL124" s="90"/>
      <c r="AM124" s="90"/>
      <c r="AN124" s="90"/>
      <c r="AO124" s="90"/>
      <c r="AP124" s="90"/>
      <c r="AQ124" s="90"/>
      <c r="AR124" s="90"/>
      <c r="AS124" s="90"/>
    </row>
    <row r="125" spans="22:45" x14ac:dyDescent="0.25">
      <c r="V125" s="90"/>
      <c r="W125" s="90"/>
      <c r="X125" s="90"/>
      <c r="Y125" s="90"/>
      <c r="Z125" s="90"/>
      <c r="AA125" s="90"/>
      <c r="AB125" s="90"/>
      <c r="AC125" s="90"/>
      <c r="AD125" s="90"/>
      <c r="AE125" s="90"/>
      <c r="AF125" s="90"/>
      <c r="AG125" s="90"/>
      <c r="AH125" s="90"/>
      <c r="AI125" s="90"/>
      <c r="AJ125" s="90"/>
      <c r="AK125" s="90"/>
      <c r="AL125" s="90"/>
      <c r="AM125" s="90"/>
      <c r="AN125" s="90"/>
      <c r="AO125" s="90"/>
      <c r="AP125" s="90"/>
      <c r="AQ125" s="90"/>
      <c r="AR125" s="90"/>
      <c r="AS125" s="90"/>
    </row>
    <row r="126" spans="22:45" x14ac:dyDescent="0.25">
      <c r="V126" s="90"/>
      <c r="W126" s="90"/>
      <c r="X126" s="90"/>
      <c r="Y126" s="90"/>
      <c r="Z126" s="90"/>
      <c r="AA126" s="90"/>
      <c r="AB126" s="90"/>
      <c r="AC126" s="90"/>
      <c r="AD126" s="90"/>
      <c r="AE126" s="90"/>
      <c r="AF126" s="90"/>
      <c r="AG126" s="90"/>
      <c r="AH126" s="90"/>
      <c r="AI126" s="90"/>
      <c r="AJ126" s="90"/>
      <c r="AK126" s="90"/>
      <c r="AL126" s="90"/>
      <c r="AM126" s="90"/>
      <c r="AN126" s="90"/>
      <c r="AO126" s="90"/>
      <c r="AP126" s="90"/>
      <c r="AQ126" s="90"/>
      <c r="AR126" s="90"/>
      <c r="AS126" s="90"/>
    </row>
    <row r="127" spans="22:45" x14ac:dyDescent="0.25">
      <c r="V127" s="90"/>
      <c r="W127" s="90"/>
      <c r="X127" s="90"/>
      <c r="Y127" s="90"/>
      <c r="Z127" s="90"/>
      <c r="AA127" s="90"/>
      <c r="AB127" s="90"/>
      <c r="AC127" s="90"/>
      <c r="AD127" s="90"/>
      <c r="AE127" s="90"/>
      <c r="AF127" s="90"/>
      <c r="AG127" s="90"/>
      <c r="AH127" s="90"/>
      <c r="AI127" s="90"/>
      <c r="AJ127" s="90"/>
      <c r="AK127" s="90"/>
      <c r="AL127" s="90"/>
      <c r="AM127" s="90"/>
      <c r="AN127" s="90"/>
      <c r="AO127" s="90"/>
      <c r="AP127" s="90"/>
      <c r="AQ127" s="90"/>
      <c r="AR127" s="90"/>
      <c r="AS127" s="90"/>
    </row>
    <row r="128" spans="22:45" x14ac:dyDescent="0.25">
      <c r="V128" s="90"/>
      <c r="W128" s="90"/>
      <c r="X128" s="90"/>
      <c r="Y128" s="90"/>
      <c r="Z128" s="90"/>
      <c r="AA128" s="90"/>
      <c r="AB128" s="90"/>
      <c r="AC128" s="90"/>
      <c r="AD128" s="90"/>
      <c r="AE128" s="90"/>
      <c r="AF128" s="90"/>
      <c r="AG128" s="90"/>
      <c r="AH128" s="90"/>
      <c r="AI128" s="90"/>
      <c r="AJ128" s="90"/>
      <c r="AK128" s="90"/>
      <c r="AL128" s="90"/>
      <c r="AM128" s="90"/>
      <c r="AN128" s="90"/>
      <c r="AO128" s="90"/>
      <c r="AP128" s="90"/>
      <c r="AQ128" s="90"/>
      <c r="AR128" s="90"/>
      <c r="AS128" s="90"/>
    </row>
    <row r="129" spans="22:45" x14ac:dyDescent="0.25">
      <c r="V129" s="90"/>
      <c r="W129" s="90"/>
      <c r="X129" s="90"/>
      <c r="Y129" s="90"/>
      <c r="Z129" s="90"/>
      <c r="AA129" s="90"/>
      <c r="AB129" s="90"/>
      <c r="AC129" s="90"/>
      <c r="AD129" s="90"/>
      <c r="AE129" s="90"/>
      <c r="AF129" s="90"/>
      <c r="AG129" s="90"/>
      <c r="AH129" s="90"/>
      <c r="AI129" s="90"/>
      <c r="AJ129" s="90"/>
      <c r="AK129" s="90"/>
      <c r="AL129" s="90"/>
      <c r="AM129" s="90"/>
      <c r="AN129" s="90"/>
      <c r="AO129" s="90"/>
      <c r="AP129" s="90"/>
      <c r="AQ129" s="90"/>
      <c r="AR129" s="90"/>
      <c r="AS129" s="90"/>
    </row>
    <row r="130" spans="22:45" x14ac:dyDescent="0.25">
      <c r="V130" s="90"/>
      <c r="W130" s="90"/>
      <c r="X130" s="90"/>
      <c r="Y130" s="90"/>
      <c r="Z130" s="90"/>
      <c r="AA130" s="90"/>
      <c r="AB130" s="90"/>
      <c r="AC130" s="90"/>
      <c r="AD130" s="90"/>
      <c r="AE130" s="90"/>
      <c r="AF130" s="90"/>
      <c r="AG130" s="90"/>
      <c r="AH130" s="90"/>
      <c r="AI130" s="90"/>
      <c r="AJ130" s="90"/>
      <c r="AK130" s="90"/>
      <c r="AL130" s="90"/>
      <c r="AM130" s="90"/>
      <c r="AN130" s="90"/>
      <c r="AO130" s="90"/>
      <c r="AP130" s="90"/>
      <c r="AQ130" s="90"/>
      <c r="AR130" s="90"/>
      <c r="AS130" s="90"/>
    </row>
    <row r="131" spans="22:45" x14ac:dyDescent="0.25">
      <c r="V131" s="90"/>
      <c r="W131" s="90"/>
      <c r="X131" s="90"/>
      <c r="Y131" s="90"/>
      <c r="Z131" s="90"/>
      <c r="AA131" s="90"/>
      <c r="AB131" s="90"/>
      <c r="AC131" s="90"/>
      <c r="AD131" s="90"/>
      <c r="AE131" s="90"/>
      <c r="AF131" s="90"/>
      <c r="AG131" s="90"/>
      <c r="AH131" s="90"/>
      <c r="AI131" s="90"/>
      <c r="AJ131" s="90"/>
      <c r="AK131" s="90"/>
      <c r="AL131" s="90"/>
      <c r="AM131" s="90"/>
      <c r="AN131" s="90"/>
      <c r="AO131" s="90"/>
      <c r="AP131" s="90"/>
      <c r="AQ131" s="90"/>
      <c r="AR131" s="90"/>
      <c r="AS131" s="90"/>
    </row>
    <row r="132" spans="22:45" x14ac:dyDescent="0.25">
      <c r="V132" s="90"/>
      <c r="W132" s="90"/>
      <c r="X132" s="90"/>
      <c r="Y132" s="90"/>
      <c r="Z132" s="90"/>
      <c r="AA132" s="90"/>
      <c r="AB132" s="90"/>
      <c r="AC132" s="90"/>
      <c r="AD132" s="90"/>
      <c r="AE132" s="90"/>
      <c r="AF132" s="90"/>
      <c r="AG132" s="90"/>
      <c r="AH132" s="90"/>
      <c r="AI132" s="90"/>
      <c r="AJ132" s="90"/>
      <c r="AK132" s="90"/>
      <c r="AL132" s="90"/>
      <c r="AM132" s="90"/>
      <c r="AN132" s="90"/>
      <c r="AO132" s="90"/>
      <c r="AP132" s="90"/>
      <c r="AQ132" s="90"/>
      <c r="AR132" s="90"/>
      <c r="AS132" s="90"/>
    </row>
    <row r="133" spans="22:45" x14ac:dyDescent="0.25">
      <c r="V133" s="90"/>
      <c r="W133" s="90"/>
      <c r="X133" s="90"/>
      <c r="Y133" s="90"/>
      <c r="Z133" s="90"/>
      <c r="AA133" s="90"/>
      <c r="AB133" s="90"/>
      <c r="AC133" s="90"/>
      <c r="AD133" s="90"/>
      <c r="AE133" s="90"/>
      <c r="AF133" s="90"/>
      <c r="AG133" s="90"/>
      <c r="AH133" s="90"/>
      <c r="AI133" s="90"/>
      <c r="AJ133" s="90"/>
      <c r="AK133" s="90"/>
      <c r="AL133" s="90"/>
      <c r="AM133" s="90"/>
      <c r="AN133" s="90"/>
      <c r="AO133" s="90"/>
      <c r="AP133" s="90"/>
      <c r="AQ133" s="90"/>
      <c r="AR133" s="90"/>
      <c r="AS133" s="90"/>
    </row>
    <row r="134" spans="22:45" x14ac:dyDescent="0.25">
      <c r="V134" s="90"/>
      <c r="W134" s="90"/>
      <c r="X134" s="90"/>
      <c r="Y134" s="90"/>
      <c r="Z134" s="90"/>
      <c r="AA134" s="90"/>
      <c r="AB134" s="90"/>
      <c r="AC134" s="90"/>
      <c r="AD134" s="90"/>
      <c r="AE134" s="90"/>
      <c r="AF134" s="90"/>
      <c r="AG134" s="90"/>
      <c r="AH134" s="90"/>
      <c r="AI134" s="90"/>
      <c r="AJ134" s="90"/>
      <c r="AK134" s="90"/>
      <c r="AL134" s="90"/>
      <c r="AM134" s="90"/>
      <c r="AN134" s="90"/>
      <c r="AO134" s="90"/>
      <c r="AP134" s="90"/>
      <c r="AQ134" s="90"/>
      <c r="AR134" s="90"/>
      <c r="AS134" s="90"/>
    </row>
    <row r="135" spans="22:45" x14ac:dyDescent="0.25">
      <c r="V135" s="90"/>
      <c r="W135" s="90"/>
      <c r="X135" s="90"/>
      <c r="Y135" s="90"/>
      <c r="Z135" s="90"/>
      <c r="AA135" s="90"/>
      <c r="AB135" s="90"/>
      <c r="AC135" s="90"/>
      <c r="AD135" s="90"/>
      <c r="AE135" s="90"/>
      <c r="AF135" s="90"/>
      <c r="AG135" s="90"/>
      <c r="AH135" s="90"/>
      <c r="AI135" s="90"/>
      <c r="AJ135" s="90"/>
      <c r="AK135" s="90"/>
      <c r="AL135" s="90"/>
      <c r="AM135" s="90"/>
      <c r="AN135" s="90"/>
      <c r="AO135" s="90"/>
      <c r="AP135" s="90"/>
      <c r="AQ135" s="90"/>
      <c r="AR135" s="90"/>
      <c r="AS135" s="90"/>
    </row>
    <row r="136" spans="22:45" x14ac:dyDescent="0.25">
      <c r="V136" s="90"/>
      <c r="W136" s="90"/>
      <c r="X136" s="90"/>
      <c r="Y136" s="90"/>
      <c r="Z136" s="90"/>
      <c r="AA136" s="90"/>
      <c r="AB136" s="90"/>
      <c r="AC136" s="90"/>
      <c r="AD136" s="90"/>
      <c r="AE136" s="90"/>
      <c r="AF136" s="90"/>
      <c r="AG136" s="90"/>
      <c r="AH136" s="90"/>
      <c r="AI136" s="90"/>
      <c r="AJ136" s="90"/>
      <c r="AK136" s="90"/>
      <c r="AL136" s="90"/>
      <c r="AM136" s="90"/>
      <c r="AN136" s="90"/>
      <c r="AO136" s="90"/>
      <c r="AP136" s="90"/>
      <c r="AQ136" s="90"/>
      <c r="AR136" s="90"/>
      <c r="AS136" s="90"/>
    </row>
    <row r="137" spans="22:45" x14ac:dyDescent="0.25">
      <c r="V137" s="90"/>
      <c r="W137" s="90"/>
      <c r="X137" s="90"/>
      <c r="Y137" s="90"/>
      <c r="Z137" s="90"/>
      <c r="AA137" s="90"/>
      <c r="AB137" s="90"/>
      <c r="AC137" s="90"/>
      <c r="AD137" s="90"/>
      <c r="AE137" s="90"/>
      <c r="AF137" s="90"/>
      <c r="AG137" s="90"/>
      <c r="AH137" s="90"/>
      <c r="AI137" s="90"/>
      <c r="AJ137" s="90"/>
      <c r="AK137" s="90"/>
      <c r="AL137" s="90"/>
      <c r="AM137" s="90"/>
      <c r="AN137" s="90"/>
      <c r="AO137" s="90"/>
      <c r="AP137" s="90"/>
      <c r="AQ137" s="90"/>
      <c r="AR137" s="90"/>
      <c r="AS137" s="90"/>
    </row>
    <row r="138" spans="22:45" x14ac:dyDescent="0.25">
      <c r="V138" s="90"/>
      <c r="W138" s="90"/>
      <c r="X138" s="90"/>
      <c r="Y138" s="90"/>
      <c r="Z138" s="90"/>
      <c r="AA138" s="90"/>
      <c r="AB138" s="90"/>
      <c r="AC138" s="90"/>
      <c r="AD138" s="90"/>
      <c r="AE138" s="90"/>
      <c r="AF138" s="90"/>
      <c r="AG138" s="90"/>
      <c r="AH138" s="90"/>
      <c r="AI138" s="90"/>
      <c r="AJ138" s="90"/>
      <c r="AK138" s="90"/>
      <c r="AL138" s="90"/>
      <c r="AM138" s="90"/>
      <c r="AN138" s="90"/>
      <c r="AO138" s="90"/>
      <c r="AP138" s="90"/>
      <c r="AQ138" s="90"/>
      <c r="AR138" s="90"/>
      <c r="AS138" s="90"/>
    </row>
    <row r="139" spans="22:45" x14ac:dyDescent="0.25">
      <c r="V139" s="90"/>
      <c r="W139" s="90"/>
      <c r="X139" s="90"/>
      <c r="Y139" s="90"/>
      <c r="Z139" s="90"/>
      <c r="AA139" s="90"/>
      <c r="AB139" s="90"/>
      <c r="AC139" s="90"/>
      <c r="AD139" s="90"/>
      <c r="AE139" s="90"/>
      <c r="AF139" s="90"/>
      <c r="AG139" s="90"/>
      <c r="AH139" s="90"/>
      <c r="AI139" s="90"/>
      <c r="AJ139" s="90"/>
      <c r="AK139" s="90"/>
      <c r="AL139" s="90"/>
      <c r="AM139" s="90"/>
      <c r="AN139" s="90"/>
      <c r="AO139" s="90"/>
      <c r="AP139" s="90"/>
      <c r="AQ139" s="90"/>
      <c r="AR139" s="90"/>
      <c r="AS139" s="90"/>
    </row>
    <row r="140" spans="22:45" x14ac:dyDescent="0.25">
      <c r="V140" s="90"/>
      <c r="W140" s="90"/>
      <c r="X140" s="90"/>
      <c r="Y140" s="90"/>
      <c r="Z140" s="90"/>
      <c r="AA140" s="90"/>
      <c r="AB140" s="90"/>
      <c r="AC140" s="90"/>
      <c r="AD140" s="90"/>
      <c r="AE140" s="90"/>
      <c r="AF140" s="90"/>
      <c r="AG140" s="90"/>
      <c r="AH140" s="90"/>
      <c r="AI140" s="90"/>
      <c r="AJ140" s="90"/>
      <c r="AK140" s="90"/>
      <c r="AL140" s="90"/>
      <c r="AM140" s="90"/>
      <c r="AN140" s="90"/>
      <c r="AO140" s="90"/>
      <c r="AP140" s="90"/>
      <c r="AQ140" s="90"/>
      <c r="AR140" s="90"/>
      <c r="AS140" s="90"/>
    </row>
    <row r="141" spans="22:45" x14ac:dyDescent="0.25">
      <c r="V141" s="90"/>
      <c r="W141" s="90"/>
      <c r="X141" s="90"/>
      <c r="Y141" s="90"/>
      <c r="Z141" s="90"/>
      <c r="AA141" s="90"/>
      <c r="AB141" s="90"/>
      <c r="AC141" s="90"/>
      <c r="AD141" s="90"/>
      <c r="AE141" s="90"/>
      <c r="AF141" s="90"/>
      <c r="AG141" s="90"/>
      <c r="AH141" s="90"/>
      <c r="AI141" s="90"/>
      <c r="AJ141" s="90"/>
      <c r="AK141" s="90"/>
      <c r="AL141" s="90"/>
      <c r="AM141" s="90"/>
      <c r="AN141" s="90"/>
      <c r="AO141" s="90"/>
      <c r="AP141" s="90"/>
      <c r="AQ141" s="90"/>
      <c r="AR141" s="90"/>
      <c r="AS141" s="90"/>
    </row>
    <row r="142" spans="22:45" x14ac:dyDescent="0.25">
      <c r="V142" s="90"/>
      <c r="W142" s="90"/>
      <c r="X142" s="90"/>
      <c r="Y142" s="90"/>
      <c r="Z142" s="90"/>
      <c r="AA142" s="90"/>
      <c r="AB142" s="90"/>
      <c r="AC142" s="90"/>
      <c r="AD142" s="90"/>
      <c r="AE142" s="90"/>
      <c r="AF142" s="90"/>
      <c r="AG142" s="90"/>
      <c r="AH142" s="90"/>
      <c r="AI142" s="90"/>
      <c r="AJ142" s="90"/>
      <c r="AK142" s="90"/>
      <c r="AL142" s="90"/>
      <c r="AM142" s="90"/>
      <c r="AN142" s="90"/>
      <c r="AO142" s="90"/>
      <c r="AP142" s="90"/>
      <c r="AQ142" s="90"/>
      <c r="AR142" s="90"/>
      <c r="AS142" s="90"/>
    </row>
    <row r="143" spans="22:45" x14ac:dyDescent="0.25">
      <c r="V143" s="90"/>
      <c r="W143" s="90"/>
      <c r="X143" s="90"/>
      <c r="Y143" s="90"/>
      <c r="Z143" s="90"/>
      <c r="AA143" s="90"/>
      <c r="AB143" s="90"/>
      <c r="AC143" s="90"/>
      <c r="AD143" s="90"/>
      <c r="AE143" s="90"/>
      <c r="AF143" s="90"/>
      <c r="AG143" s="90"/>
      <c r="AH143" s="90"/>
      <c r="AI143" s="90"/>
      <c r="AJ143" s="90"/>
      <c r="AK143" s="90"/>
      <c r="AL143" s="90"/>
      <c r="AM143" s="90"/>
      <c r="AN143" s="90"/>
      <c r="AO143" s="90"/>
      <c r="AP143" s="90"/>
      <c r="AQ143" s="90"/>
      <c r="AR143" s="90"/>
      <c r="AS143" s="90"/>
    </row>
    <row r="144" spans="22:45" x14ac:dyDescent="0.25">
      <c r="V144" s="90"/>
      <c r="W144" s="90"/>
      <c r="X144" s="90"/>
      <c r="Y144" s="90"/>
      <c r="Z144" s="90"/>
      <c r="AA144" s="90"/>
      <c r="AB144" s="90"/>
      <c r="AC144" s="90"/>
      <c r="AD144" s="90"/>
      <c r="AE144" s="90"/>
      <c r="AF144" s="90"/>
      <c r="AG144" s="90"/>
      <c r="AH144" s="90"/>
      <c r="AI144" s="90"/>
      <c r="AJ144" s="90"/>
      <c r="AK144" s="90"/>
      <c r="AL144" s="90"/>
      <c r="AM144" s="90"/>
      <c r="AN144" s="90"/>
      <c r="AO144" s="90"/>
      <c r="AP144" s="90"/>
      <c r="AQ144" s="90"/>
      <c r="AR144" s="90"/>
      <c r="AS144" s="90"/>
    </row>
    <row r="145" spans="22:45" x14ac:dyDescent="0.25">
      <c r="V145" s="90"/>
      <c r="W145" s="90"/>
      <c r="X145" s="90"/>
      <c r="Y145" s="90"/>
      <c r="Z145" s="90"/>
      <c r="AA145" s="90"/>
      <c r="AB145" s="90"/>
      <c r="AC145" s="90"/>
      <c r="AD145" s="90"/>
      <c r="AE145" s="90"/>
      <c r="AF145" s="90"/>
      <c r="AG145" s="90"/>
      <c r="AH145" s="90"/>
      <c r="AI145" s="90"/>
      <c r="AJ145" s="90"/>
      <c r="AK145" s="90"/>
      <c r="AL145" s="90"/>
      <c r="AM145" s="90"/>
      <c r="AN145" s="90"/>
      <c r="AO145" s="90"/>
      <c r="AP145" s="90"/>
      <c r="AQ145" s="90"/>
      <c r="AR145" s="90"/>
      <c r="AS145" s="90"/>
    </row>
    <row r="146" spans="22:45" x14ac:dyDescent="0.25">
      <c r="V146" s="90"/>
      <c r="W146" s="90"/>
      <c r="X146" s="90"/>
      <c r="Y146" s="90"/>
      <c r="Z146" s="90"/>
      <c r="AA146" s="90"/>
      <c r="AB146" s="90"/>
      <c r="AC146" s="90"/>
      <c r="AD146" s="90"/>
      <c r="AE146" s="90"/>
      <c r="AF146" s="90"/>
      <c r="AG146" s="90"/>
      <c r="AH146" s="90"/>
      <c r="AI146" s="90"/>
      <c r="AJ146" s="90"/>
      <c r="AK146" s="90"/>
      <c r="AL146" s="90"/>
      <c r="AM146" s="90"/>
      <c r="AN146" s="90"/>
      <c r="AO146" s="90"/>
      <c r="AP146" s="90"/>
      <c r="AQ146" s="90"/>
      <c r="AR146" s="90"/>
      <c r="AS146" s="90"/>
    </row>
    <row r="147" spans="22:45" x14ac:dyDescent="0.25">
      <c r="V147" s="90"/>
      <c r="W147" s="90"/>
      <c r="X147" s="90"/>
      <c r="Y147" s="90"/>
      <c r="Z147" s="90"/>
      <c r="AA147" s="90"/>
      <c r="AB147" s="90"/>
      <c r="AC147" s="90"/>
      <c r="AD147" s="90"/>
      <c r="AE147" s="90"/>
      <c r="AF147" s="90"/>
      <c r="AG147" s="90"/>
      <c r="AH147" s="90"/>
      <c r="AI147" s="90"/>
      <c r="AJ147" s="90"/>
      <c r="AK147" s="90"/>
      <c r="AL147" s="90"/>
      <c r="AM147" s="90"/>
      <c r="AN147" s="90"/>
      <c r="AO147" s="90"/>
      <c r="AP147" s="90"/>
      <c r="AQ147" s="90"/>
      <c r="AR147" s="90"/>
      <c r="AS147" s="90"/>
    </row>
    <row r="148" spans="22:45" x14ac:dyDescent="0.25">
      <c r="V148" s="90"/>
      <c r="W148" s="90"/>
      <c r="X148" s="90"/>
      <c r="Y148" s="90"/>
      <c r="Z148" s="90"/>
      <c r="AA148" s="90"/>
      <c r="AB148" s="90"/>
      <c r="AC148" s="90"/>
      <c r="AD148" s="90"/>
      <c r="AE148" s="90"/>
      <c r="AF148" s="90"/>
      <c r="AG148" s="90"/>
      <c r="AH148" s="90"/>
      <c r="AI148" s="90"/>
      <c r="AJ148" s="90"/>
      <c r="AK148" s="90"/>
      <c r="AL148" s="90"/>
      <c r="AM148" s="90"/>
      <c r="AN148" s="90"/>
      <c r="AO148" s="90"/>
      <c r="AP148" s="90"/>
      <c r="AQ148" s="90"/>
      <c r="AR148" s="90"/>
      <c r="AS148" s="90"/>
    </row>
    <row r="149" spans="22:45" x14ac:dyDescent="0.25">
      <c r="V149" s="90"/>
      <c r="W149" s="90"/>
      <c r="X149" s="90"/>
      <c r="Y149" s="90"/>
      <c r="Z149" s="90"/>
      <c r="AA149" s="90"/>
      <c r="AB149" s="90"/>
      <c r="AC149" s="90"/>
      <c r="AD149" s="90"/>
      <c r="AE149" s="90"/>
      <c r="AF149" s="90"/>
      <c r="AG149" s="90"/>
      <c r="AH149" s="90"/>
      <c r="AI149" s="90"/>
      <c r="AJ149" s="90"/>
      <c r="AK149" s="90"/>
      <c r="AL149" s="90"/>
      <c r="AM149" s="90"/>
      <c r="AN149" s="90"/>
      <c r="AO149" s="90"/>
      <c r="AP149" s="90"/>
      <c r="AQ149" s="90"/>
      <c r="AR149" s="90"/>
      <c r="AS149" s="90"/>
    </row>
    <row r="150" spans="22:45" x14ac:dyDescent="0.25">
      <c r="V150" s="90"/>
      <c r="W150" s="90"/>
      <c r="X150" s="90"/>
      <c r="Y150" s="90"/>
      <c r="Z150" s="90"/>
      <c r="AA150" s="90"/>
      <c r="AB150" s="90"/>
      <c r="AC150" s="90"/>
      <c r="AD150" s="90"/>
      <c r="AE150" s="90"/>
      <c r="AF150" s="90"/>
      <c r="AG150" s="90"/>
      <c r="AH150" s="90"/>
      <c r="AI150" s="90"/>
      <c r="AJ150" s="90"/>
      <c r="AK150" s="90"/>
      <c r="AL150" s="90"/>
      <c r="AM150" s="90"/>
      <c r="AN150" s="90"/>
      <c r="AO150" s="90"/>
      <c r="AP150" s="90"/>
      <c r="AQ150" s="90"/>
      <c r="AR150" s="90"/>
      <c r="AS150" s="90"/>
    </row>
    <row r="151" spans="22:45" x14ac:dyDescent="0.25">
      <c r="V151" s="90"/>
      <c r="W151" s="90"/>
      <c r="X151" s="90"/>
      <c r="Y151" s="90"/>
      <c r="Z151" s="90"/>
      <c r="AA151" s="90"/>
      <c r="AB151" s="90"/>
      <c r="AC151" s="90"/>
      <c r="AD151" s="90"/>
      <c r="AE151" s="90"/>
      <c r="AF151" s="90"/>
      <c r="AG151" s="90"/>
      <c r="AH151" s="90"/>
      <c r="AI151" s="90"/>
      <c r="AJ151" s="90"/>
      <c r="AK151" s="90"/>
      <c r="AL151" s="90"/>
      <c r="AM151" s="90"/>
      <c r="AN151" s="90"/>
      <c r="AO151" s="90"/>
      <c r="AP151" s="90"/>
      <c r="AQ151" s="90"/>
      <c r="AR151" s="90"/>
      <c r="AS151" s="90"/>
    </row>
    <row r="152" spans="22:45" x14ac:dyDescent="0.25">
      <c r="V152" s="90"/>
      <c r="W152" s="90"/>
      <c r="X152" s="90"/>
      <c r="Y152" s="90"/>
      <c r="Z152" s="90"/>
      <c r="AA152" s="90"/>
      <c r="AB152" s="90"/>
      <c r="AC152" s="90"/>
      <c r="AD152" s="90"/>
      <c r="AE152" s="90"/>
      <c r="AF152" s="90"/>
      <c r="AG152" s="90"/>
      <c r="AH152" s="90"/>
      <c r="AI152" s="90"/>
      <c r="AJ152" s="90"/>
      <c r="AK152" s="90"/>
      <c r="AL152" s="90"/>
      <c r="AM152" s="90"/>
      <c r="AN152" s="90"/>
      <c r="AO152" s="90"/>
      <c r="AP152" s="90"/>
      <c r="AQ152" s="90"/>
      <c r="AR152" s="90"/>
      <c r="AS152" s="90"/>
    </row>
    <row r="153" spans="22:45" x14ac:dyDescent="0.25">
      <c r="V153" s="90"/>
      <c r="W153" s="90"/>
      <c r="X153" s="90"/>
      <c r="Y153" s="90"/>
      <c r="Z153" s="90"/>
      <c r="AA153" s="90"/>
      <c r="AB153" s="90"/>
      <c r="AC153" s="90"/>
      <c r="AD153" s="90"/>
      <c r="AE153" s="90"/>
      <c r="AF153" s="90"/>
      <c r="AG153" s="90"/>
      <c r="AH153" s="90"/>
      <c r="AI153" s="90"/>
      <c r="AJ153" s="90"/>
      <c r="AK153" s="90"/>
      <c r="AL153" s="90"/>
      <c r="AM153" s="90"/>
      <c r="AN153" s="90"/>
      <c r="AO153" s="90"/>
      <c r="AP153" s="90"/>
      <c r="AQ153" s="90"/>
      <c r="AR153" s="90"/>
      <c r="AS153" s="90"/>
    </row>
    <row r="154" spans="22:45" x14ac:dyDescent="0.25">
      <c r="V154" s="90"/>
      <c r="W154" s="90"/>
      <c r="X154" s="90"/>
      <c r="Y154" s="90"/>
      <c r="Z154" s="90"/>
      <c r="AA154" s="90"/>
      <c r="AB154" s="90"/>
      <c r="AC154" s="90"/>
      <c r="AD154" s="90"/>
      <c r="AE154" s="90"/>
      <c r="AF154" s="90"/>
      <c r="AG154" s="90"/>
      <c r="AH154" s="90"/>
      <c r="AI154" s="90"/>
      <c r="AJ154" s="90"/>
      <c r="AK154" s="90"/>
      <c r="AL154" s="90"/>
      <c r="AM154" s="90"/>
      <c r="AN154" s="90"/>
      <c r="AO154" s="90"/>
      <c r="AP154" s="90"/>
      <c r="AQ154" s="90"/>
      <c r="AR154" s="90"/>
      <c r="AS154" s="90"/>
    </row>
    <row r="155" spans="22:45" x14ac:dyDescent="0.25">
      <c r="V155" s="90"/>
      <c r="W155" s="90"/>
      <c r="X155" s="90"/>
      <c r="Y155" s="90"/>
      <c r="Z155" s="90"/>
      <c r="AA155" s="90"/>
      <c r="AB155" s="90"/>
      <c r="AC155" s="90"/>
      <c r="AD155" s="90"/>
      <c r="AE155" s="90"/>
      <c r="AF155" s="90"/>
      <c r="AG155" s="90"/>
      <c r="AH155" s="90"/>
      <c r="AI155" s="90"/>
      <c r="AJ155" s="90"/>
      <c r="AK155" s="90"/>
      <c r="AL155" s="90"/>
      <c r="AM155" s="90"/>
      <c r="AN155" s="90"/>
      <c r="AO155" s="90"/>
      <c r="AP155" s="90"/>
      <c r="AQ155" s="90"/>
      <c r="AR155" s="90"/>
      <c r="AS155" s="90"/>
    </row>
    <row r="156" spans="22:45" x14ac:dyDescent="0.25">
      <c r="V156" s="90"/>
      <c r="W156" s="90"/>
      <c r="X156" s="90"/>
      <c r="Y156" s="90"/>
      <c r="Z156" s="90"/>
      <c r="AA156" s="90"/>
      <c r="AB156" s="90"/>
      <c r="AC156" s="90"/>
      <c r="AD156" s="90"/>
      <c r="AE156" s="90"/>
      <c r="AF156" s="90"/>
      <c r="AG156" s="90"/>
      <c r="AH156" s="90"/>
      <c r="AI156" s="90"/>
      <c r="AJ156" s="90"/>
      <c r="AK156" s="90"/>
      <c r="AL156" s="90"/>
      <c r="AM156" s="90"/>
      <c r="AN156" s="90"/>
      <c r="AO156" s="90"/>
      <c r="AP156" s="90"/>
      <c r="AQ156" s="90"/>
      <c r="AR156" s="90"/>
      <c r="AS156" s="90"/>
    </row>
    <row r="157" spans="22:45" x14ac:dyDescent="0.25">
      <c r="V157" s="90"/>
      <c r="W157" s="90"/>
      <c r="X157" s="90"/>
      <c r="Y157" s="90"/>
      <c r="Z157" s="90"/>
      <c r="AA157" s="90"/>
      <c r="AB157" s="90"/>
      <c r="AC157" s="90"/>
      <c r="AD157" s="90"/>
      <c r="AE157" s="90"/>
      <c r="AF157" s="90"/>
      <c r="AG157" s="90"/>
      <c r="AH157" s="90"/>
      <c r="AI157" s="90"/>
      <c r="AJ157" s="90"/>
      <c r="AK157" s="90"/>
      <c r="AL157" s="90"/>
      <c r="AM157" s="90"/>
      <c r="AN157" s="90"/>
      <c r="AO157" s="90"/>
      <c r="AP157" s="90"/>
      <c r="AQ157" s="90"/>
      <c r="AR157" s="90"/>
      <c r="AS157" s="90"/>
    </row>
    <row r="158" spans="22:45" x14ac:dyDescent="0.25">
      <c r="V158" s="90"/>
      <c r="W158" s="90"/>
      <c r="X158" s="90"/>
      <c r="Y158" s="90"/>
      <c r="Z158" s="90"/>
      <c r="AA158" s="90"/>
      <c r="AB158" s="90"/>
      <c r="AC158" s="90"/>
      <c r="AD158" s="90"/>
      <c r="AE158" s="90"/>
      <c r="AF158" s="90"/>
      <c r="AG158" s="90"/>
      <c r="AH158" s="90"/>
      <c r="AI158" s="90"/>
      <c r="AJ158" s="90"/>
      <c r="AK158" s="90"/>
      <c r="AL158" s="90"/>
      <c r="AM158" s="90"/>
      <c r="AN158" s="90"/>
      <c r="AO158" s="90"/>
      <c r="AP158" s="90"/>
      <c r="AQ158" s="90"/>
      <c r="AR158" s="90"/>
      <c r="AS158" s="90"/>
    </row>
    <row r="159" spans="22:45" x14ac:dyDescent="0.25">
      <c r="V159" s="90"/>
      <c r="W159" s="90"/>
      <c r="X159" s="90"/>
      <c r="Y159" s="90"/>
      <c r="Z159" s="90"/>
      <c r="AA159" s="90"/>
      <c r="AB159" s="90"/>
      <c r="AC159" s="90"/>
      <c r="AD159" s="90"/>
      <c r="AE159" s="90"/>
      <c r="AF159" s="90"/>
      <c r="AG159" s="90"/>
      <c r="AH159" s="90"/>
      <c r="AI159" s="90"/>
      <c r="AJ159" s="90"/>
      <c r="AK159" s="90"/>
      <c r="AL159" s="90"/>
      <c r="AM159" s="90"/>
      <c r="AN159" s="90"/>
      <c r="AO159" s="90"/>
      <c r="AP159" s="90"/>
      <c r="AQ159" s="90"/>
      <c r="AR159" s="90"/>
      <c r="AS159" s="90"/>
    </row>
    <row r="160" spans="22:45" x14ac:dyDescent="0.25">
      <c r="V160" s="90"/>
      <c r="W160" s="90"/>
      <c r="X160" s="90"/>
      <c r="Y160" s="90"/>
      <c r="Z160" s="90"/>
      <c r="AA160" s="90"/>
      <c r="AB160" s="90"/>
      <c r="AC160" s="90"/>
      <c r="AD160" s="90"/>
      <c r="AE160" s="90"/>
      <c r="AF160" s="90"/>
      <c r="AG160" s="90"/>
      <c r="AH160" s="90"/>
      <c r="AI160" s="90"/>
      <c r="AJ160" s="90"/>
      <c r="AK160" s="90"/>
      <c r="AL160" s="90"/>
      <c r="AM160" s="90"/>
      <c r="AN160" s="90"/>
      <c r="AO160" s="90"/>
      <c r="AP160" s="90"/>
      <c r="AQ160" s="90"/>
      <c r="AR160" s="90"/>
      <c r="AS160" s="90"/>
    </row>
    <row r="161" spans="22:45" x14ac:dyDescent="0.25">
      <c r="V161" s="90"/>
      <c r="W161" s="90"/>
      <c r="X161" s="90"/>
      <c r="Y161" s="90"/>
      <c r="Z161" s="90"/>
      <c r="AA161" s="90"/>
      <c r="AB161" s="90"/>
      <c r="AC161" s="90"/>
      <c r="AD161" s="90"/>
      <c r="AE161" s="90"/>
      <c r="AF161" s="90"/>
      <c r="AG161" s="90"/>
      <c r="AH161" s="90"/>
      <c r="AI161" s="90"/>
      <c r="AJ161" s="90"/>
      <c r="AK161" s="90"/>
      <c r="AL161" s="90"/>
      <c r="AM161" s="90"/>
      <c r="AN161" s="90"/>
      <c r="AO161" s="90"/>
      <c r="AP161" s="90"/>
      <c r="AQ161" s="90"/>
      <c r="AR161" s="90"/>
      <c r="AS161" s="90"/>
    </row>
    <row r="162" spans="22:45" x14ac:dyDescent="0.25">
      <c r="V162" s="90"/>
      <c r="W162" s="90"/>
      <c r="X162" s="90"/>
      <c r="Y162" s="90"/>
      <c r="Z162" s="90"/>
      <c r="AA162" s="90"/>
      <c r="AB162" s="90"/>
      <c r="AC162" s="90"/>
      <c r="AD162" s="90"/>
      <c r="AE162" s="90"/>
      <c r="AF162" s="90"/>
      <c r="AG162" s="90"/>
      <c r="AH162" s="90"/>
      <c r="AI162" s="90"/>
      <c r="AJ162" s="90"/>
      <c r="AK162" s="90"/>
      <c r="AL162" s="90"/>
      <c r="AM162" s="90"/>
      <c r="AN162" s="90"/>
      <c r="AO162" s="90"/>
      <c r="AP162" s="90"/>
      <c r="AQ162" s="90"/>
      <c r="AR162" s="90"/>
      <c r="AS162" s="90"/>
    </row>
    <row r="163" spans="22:45" x14ac:dyDescent="0.25">
      <c r="V163" s="90"/>
      <c r="W163" s="90"/>
      <c r="X163" s="90"/>
      <c r="Y163" s="90"/>
      <c r="Z163" s="90"/>
      <c r="AA163" s="90"/>
      <c r="AB163" s="90"/>
      <c r="AC163" s="90"/>
      <c r="AD163" s="90"/>
      <c r="AE163" s="90"/>
      <c r="AF163" s="90"/>
      <c r="AG163" s="90"/>
      <c r="AH163" s="90"/>
      <c r="AI163" s="90"/>
      <c r="AJ163" s="90"/>
      <c r="AK163" s="90"/>
      <c r="AL163" s="90"/>
      <c r="AM163" s="90"/>
      <c r="AN163" s="90"/>
      <c r="AO163" s="90"/>
      <c r="AP163" s="90"/>
      <c r="AQ163" s="90"/>
      <c r="AR163" s="90"/>
      <c r="AS163" s="90"/>
    </row>
    <row r="164" spans="22:45" x14ac:dyDescent="0.25">
      <c r="V164" s="90"/>
      <c r="W164" s="90"/>
      <c r="X164" s="90"/>
      <c r="Y164" s="90"/>
      <c r="Z164" s="90"/>
      <c r="AA164" s="90"/>
      <c r="AB164" s="90"/>
      <c r="AC164" s="90"/>
      <c r="AD164" s="90"/>
      <c r="AE164" s="90"/>
      <c r="AF164" s="90"/>
      <c r="AG164" s="90"/>
      <c r="AH164" s="90"/>
      <c r="AI164" s="90"/>
      <c r="AJ164" s="90"/>
      <c r="AK164" s="90"/>
      <c r="AL164" s="90"/>
      <c r="AM164" s="90"/>
      <c r="AN164" s="90"/>
      <c r="AO164" s="90"/>
      <c r="AP164" s="90"/>
      <c r="AQ164" s="90"/>
      <c r="AR164" s="90"/>
      <c r="AS164" s="90"/>
    </row>
    <row r="165" spans="22:45" x14ac:dyDescent="0.25">
      <c r="V165" s="90"/>
      <c r="W165" s="90"/>
      <c r="X165" s="90"/>
      <c r="Y165" s="90"/>
      <c r="Z165" s="90"/>
      <c r="AA165" s="90"/>
      <c r="AB165" s="90"/>
      <c r="AC165" s="90"/>
      <c r="AD165" s="90"/>
      <c r="AE165" s="90"/>
      <c r="AF165" s="90"/>
      <c r="AG165" s="90"/>
      <c r="AH165" s="90"/>
      <c r="AI165" s="90"/>
      <c r="AJ165" s="90"/>
      <c r="AK165" s="90"/>
      <c r="AL165" s="90"/>
      <c r="AM165" s="90"/>
      <c r="AN165" s="90"/>
      <c r="AO165" s="90"/>
      <c r="AP165" s="90"/>
      <c r="AQ165" s="90"/>
      <c r="AR165" s="90"/>
      <c r="AS165" s="90"/>
    </row>
    <row r="166" spans="22:45" x14ac:dyDescent="0.25">
      <c r="V166" s="90"/>
      <c r="W166" s="90"/>
      <c r="X166" s="90"/>
      <c r="Y166" s="90"/>
      <c r="Z166" s="90"/>
      <c r="AA166" s="90"/>
      <c r="AB166" s="90"/>
      <c r="AC166" s="90"/>
      <c r="AD166" s="90"/>
      <c r="AE166" s="90"/>
      <c r="AF166" s="90"/>
      <c r="AG166" s="90"/>
      <c r="AH166" s="90"/>
      <c r="AI166" s="90"/>
      <c r="AJ166" s="90"/>
      <c r="AK166" s="90"/>
      <c r="AL166" s="90"/>
      <c r="AM166" s="90"/>
      <c r="AN166" s="90"/>
      <c r="AO166" s="90"/>
      <c r="AP166" s="90"/>
      <c r="AQ166" s="90"/>
      <c r="AR166" s="90"/>
      <c r="AS166" s="90"/>
    </row>
    <row r="167" spans="22:45" x14ac:dyDescent="0.25">
      <c r="V167" s="90"/>
      <c r="W167" s="90"/>
      <c r="X167" s="90"/>
      <c r="Y167" s="90"/>
      <c r="Z167" s="90"/>
      <c r="AA167" s="90"/>
      <c r="AB167" s="90"/>
      <c r="AC167" s="90"/>
      <c r="AD167" s="90"/>
      <c r="AE167" s="90"/>
      <c r="AF167" s="90"/>
      <c r="AG167" s="90"/>
      <c r="AH167" s="90"/>
      <c r="AI167" s="90"/>
      <c r="AJ167" s="90"/>
      <c r="AK167" s="90"/>
      <c r="AL167" s="90"/>
      <c r="AM167" s="90"/>
      <c r="AN167" s="90"/>
      <c r="AO167" s="90"/>
      <c r="AP167" s="90"/>
      <c r="AQ167" s="90"/>
      <c r="AR167" s="90"/>
      <c r="AS167" s="90"/>
    </row>
    <row r="168" spans="22:45" x14ac:dyDescent="0.25">
      <c r="V168" s="90"/>
      <c r="W168" s="90"/>
      <c r="X168" s="90"/>
      <c r="Y168" s="90"/>
      <c r="Z168" s="90"/>
      <c r="AA168" s="90"/>
      <c r="AB168" s="90"/>
      <c r="AC168" s="90"/>
      <c r="AD168" s="90"/>
      <c r="AE168" s="90"/>
      <c r="AF168" s="90"/>
      <c r="AG168" s="90"/>
      <c r="AH168" s="90"/>
      <c r="AI168" s="90"/>
      <c r="AJ168" s="90"/>
      <c r="AK168" s="90"/>
      <c r="AL168" s="90"/>
      <c r="AM168" s="90"/>
      <c r="AN168" s="90"/>
      <c r="AO168" s="90"/>
      <c r="AP168" s="90"/>
      <c r="AQ168" s="90"/>
      <c r="AR168" s="90"/>
      <c r="AS168" s="90"/>
    </row>
    <row r="169" spans="22:45" x14ac:dyDescent="0.25">
      <c r="V169" s="90"/>
      <c r="W169" s="90"/>
      <c r="X169" s="90"/>
      <c r="Y169" s="90"/>
      <c r="Z169" s="90"/>
      <c r="AA169" s="90"/>
      <c r="AB169" s="90"/>
      <c r="AC169" s="90"/>
      <c r="AD169" s="90"/>
      <c r="AE169" s="90"/>
      <c r="AF169" s="90"/>
      <c r="AG169" s="90"/>
      <c r="AH169" s="90"/>
      <c r="AI169" s="90"/>
      <c r="AJ169" s="90"/>
      <c r="AK169" s="90"/>
      <c r="AL169" s="90"/>
      <c r="AM169" s="90"/>
      <c r="AN169" s="90"/>
      <c r="AO169" s="90"/>
      <c r="AP169" s="90"/>
      <c r="AQ169" s="90"/>
      <c r="AR169" s="90"/>
      <c r="AS169" s="90"/>
    </row>
    <row r="170" spans="22:45" x14ac:dyDescent="0.25">
      <c r="V170" s="90"/>
      <c r="W170" s="90"/>
      <c r="X170" s="90"/>
      <c r="Y170" s="90"/>
      <c r="Z170" s="90"/>
      <c r="AA170" s="90"/>
      <c r="AB170" s="90"/>
      <c r="AC170" s="90"/>
      <c r="AD170" s="90"/>
      <c r="AE170" s="90"/>
      <c r="AF170" s="90"/>
      <c r="AG170" s="90"/>
      <c r="AH170" s="90"/>
      <c r="AI170" s="90"/>
      <c r="AJ170" s="90"/>
      <c r="AK170" s="90"/>
      <c r="AL170" s="90"/>
      <c r="AM170" s="90"/>
      <c r="AN170" s="90"/>
      <c r="AO170" s="90"/>
      <c r="AP170" s="90"/>
      <c r="AQ170" s="90"/>
      <c r="AR170" s="90"/>
      <c r="AS170" s="90"/>
    </row>
    <row r="171" spans="22:45" x14ac:dyDescent="0.25">
      <c r="V171" s="90"/>
      <c r="W171" s="90"/>
      <c r="X171" s="90"/>
      <c r="Y171" s="90"/>
      <c r="Z171" s="90"/>
      <c r="AA171" s="90"/>
      <c r="AB171" s="90"/>
      <c r="AC171" s="90"/>
      <c r="AD171" s="90"/>
      <c r="AE171" s="90"/>
      <c r="AF171" s="90"/>
      <c r="AG171" s="90"/>
      <c r="AH171" s="90"/>
      <c r="AI171" s="90"/>
      <c r="AJ171" s="90"/>
      <c r="AK171" s="90"/>
      <c r="AL171" s="90"/>
      <c r="AM171" s="90"/>
      <c r="AN171" s="90"/>
      <c r="AO171" s="90"/>
      <c r="AP171" s="90"/>
      <c r="AQ171" s="90"/>
      <c r="AR171" s="90"/>
      <c r="AS171" s="90"/>
    </row>
    <row r="172" spans="22:45" x14ac:dyDescent="0.25">
      <c r="V172" s="90"/>
      <c r="W172" s="90"/>
      <c r="X172" s="90"/>
      <c r="Y172" s="90"/>
      <c r="Z172" s="90"/>
      <c r="AA172" s="90"/>
      <c r="AB172" s="90"/>
      <c r="AC172" s="90"/>
      <c r="AD172" s="90"/>
      <c r="AE172" s="90"/>
      <c r="AF172" s="90"/>
      <c r="AG172" s="90"/>
      <c r="AH172" s="90"/>
      <c r="AI172" s="90"/>
      <c r="AJ172" s="90"/>
      <c r="AK172" s="90"/>
      <c r="AL172" s="90"/>
      <c r="AM172" s="90"/>
      <c r="AN172" s="90"/>
      <c r="AO172" s="90"/>
      <c r="AP172" s="90"/>
      <c r="AQ172" s="90"/>
      <c r="AR172" s="90"/>
      <c r="AS172" s="90"/>
    </row>
    <row r="173" spans="22:45" x14ac:dyDescent="0.25">
      <c r="V173" s="90"/>
      <c r="W173" s="90"/>
      <c r="X173" s="90"/>
      <c r="Y173" s="90"/>
      <c r="Z173" s="90"/>
      <c r="AA173" s="90"/>
      <c r="AB173" s="90"/>
      <c r="AC173" s="90"/>
      <c r="AD173" s="90"/>
      <c r="AE173" s="90"/>
      <c r="AF173" s="90"/>
      <c r="AG173" s="90"/>
      <c r="AH173" s="90"/>
      <c r="AI173" s="90"/>
      <c r="AJ173" s="90"/>
      <c r="AK173" s="90"/>
      <c r="AL173" s="90"/>
      <c r="AM173" s="90"/>
      <c r="AN173" s="90"/>
      <c r="AO173" s="90"/>
      <c r="AP173" s="90"/>
      <c r="AQ173" s="90"/>
      <c r="AR173" s="90"/>
      <c r="AS173" s="90"/>
    </row>
    <row r="174" spans="22:45" x14ac:dyDescent="0.25">
      <c r="V174" s="90"/>
      <c r="W174" s="90"/>
      <c r="X174" s="90"/>
      <c r="Y174" s="90"/>
      <c r="Z174" s="90"/>
      <c r="AA174" s="90"/>
      <c r="AB174" s="90"/>
      <c r="AC174" s="90"/>
      <c r="AD174" s="90"/>
      <c r="AE174" s="90"/>
      <c r="AF174" s="90"/>
      <c r="AG174" s="90"/>
      <c r="AH174" s="90"/>
      <c r="AI174" s="90"/>
      <c r="AJ174" s="90"/>
      <c r="AK174" s="90"/>
      <c r="AL174" s="90"/>
      <c r="AM174" s="90"/>
      <c r="AN174" s="90"/>
      <c r="AO174" s="90"/>
      <c r="AP174" s="90"/>
      <c r="AQ174" s="90"/>
      <c r="AR174" s="90"/>
      <c r="AS174" s="90"/>
    </row>
    <row r="175" spans="22:45" x14ac:dyDescent="0.25">
      <c r="V175" s="90"/>
      <c r="W175" s="90"/>
      <c r="X175" s="90"/>
      <c r="Y175" s="90"/>
      <c r="Z175" s="90"/>
      <c r="AA175" s="90"/>
      <c r="AB175" s="90"/>
      <c r="AC175" s="90"/>
      <c r="AD175" s="90"/>
      <c r="AE175" s="90"/>
      <c r="AF175" s="90"/>
      <c r="AG175" s="90"/>
      <c r="AH175" s="90"/>
      <c r="AI175" s="90"/>
      <c r="AJ175" s="90"/>
      <c r="AK175" s="90"/>
      <c r="AL175" s="90"/>
      <c r="AM175" s="90"/>
      <c r="AN175" s="90"/>
      <c r="AO175" s="90"/>
      <c r="AP175" s="90"/>
      <c r="AQ175" s="90"/>
      <c r="AR175" s="90"/>
      <c r="AS175" s="90"/>
    </row>
    <row r="176" spans="22:45" x14ac:dyDescent="0.25">
      <c r="V176" s="90"/>
      <c r="W176" s="90"/>
      <c r="X176" s="90"/>
      <c r="Y176" s="90"/>
      <c r="Z176" s="90"/>
      <c r="AA176" s="90"/>
      <c r="AB176" s="90"/>
      <c r="AC176" s="90"/>
      <c r="AD176" s="90"/>
      <c r="AE176" s="90"/>
      <c r="AF176" s="90"/>
      <c r="AG176" s="90"/>
      <c r="AH176" s="90"/>
      <c r="AI176" s="90"/>
      <c r="AJ176" s="90"/>
      <c r="AK176" s="90"/>
      <c r="AL176" s="90"/>
      <c r="AM176" s="90"/>
      <c r="AN176" s="90"/>
      <c r="AO176" s="90"/>
      <c r="AP176" s="90"/>
      <c r="AQ176" s="90"/>
      <c r="AR176" s="90"/>
      <c r="AS176" s="90"/>
    </row>
    <row r="177" spans="22:45" x14ac:dyDescent="0.25">
      <c r="V177" s="90"/>
      <c r="W177" s="90"/>
      <c r="X177" s="90"/>
      <c r="Y177" s="90"/>
      <c r="Z177" s="90"/>
      <c r="AA177" s="90"/>
      <c r="AB177" s="90"/>
      <c r="AC177" s="90"/>
      <c r="AD177" s="90"/>
      <c r="AE177" s="90"/>
      <c r="AF177" s="90"/>
      <c r="AG177" s="90"/>
      <c r="AH177" s="90"/>
      <c r="AI177" s="90"/>
      <c r="AJ177" s="90"/>
      <c r="AK177" s="90"/>
      <c r="AL177" s="90"/>
      <c r="AM177" s="90"/>
      <c r="AN177" s="90"/>
      <c r="AO177" s="90"/>
      <c r="AP177" s="90"/>
      <c r="AQ177" s="90"/>
      <c r="AR177" s="90"/>
      <c r="AS177" s="90"/>
    </row>
    <row r="178" spans="22:45" x14ac:dyDescent="0.25">
      <c r="V178" s="90"/>
      <c r="W178" s="90"/>
      <c r="X178" s="90"/>
      <c r="Y178" s="90"/>
      <c r="Z178" s="90"/>
      <c r="AA178" s="90"/>
      <c r="AB178" s="90"/>
      <c r="AC178" s="90"/>
      <c r="AD178" s="90"/>
      <c r="AE178" s="90"/>
      <c r="AF178" s="90"/>
      <c r="AG178" s="90"/>
      <c r="AH178" s="90"/>
      <c r="AI178" s="90"/>
      <c r="AJ178" s="90"/>
      <c r="AK178" s="90"/>
      <c r="AL178" s="90"/>
      <c r="AM178" s="90"/>
      <c r="AN178" s="90"/>
      <c r="AO178" s="90"/>
      <c r="AP178" s="90"/>
      <c r="AQ178" s="90"/>
      <c r="AR178" s="90"/>
      <c r="AS178" s="90"/>
    </row>
    <row r="179" spans="22:45" x14ac:dyDescent="0.25">
      <c r="V179" s="90"/>
      <c r="W179" s="90"/>
      <c r="X179" s="90"/>
      <c r="Y179" s="90"/>
      <c r="Z179" s="90"/>
      <c r="AA179" s="90"/>
      <c r="AB179" s="90"/>
      <c r="AC179" s="90"/>
      <c r="AD179" s="90"/>
      <c r="AE179" s="90"/>
      <c r="AF179" s="90"/>
      <c r="AG179" s="90"/>
      <c r="AH179" s="90"/>
      <c r="AI179" s="90"/>
      <c r="AJ179" s="90"/>
      <c r="AK179" s="90"/>
      <c r="AL179" s="90"/>
      <c r="AM179" s="90"/>
      <c r="AN179" s="90"/>
      <c r="AO179" s="90"/>
      <c r="AP179" s="90"/>
      <c r="AQ179" s="90"/>
      <c r="AR179" s="90"/>
      <c r="AS179" s="90"/>
    </row>
    <row r="180" spans="22:45" x14ac:dyDescent="0.25">
      <c r="V180" s="90"/>
      <c r="W180" s="90"/>
      <c r="X180" s="90"/>
      <c r="Y180" s="90"/>
      <c r="Z180" s="90"/>
      <c r="AA180" s="90"/>
      <c r="AB180" s="90"/>
      <c r="AC180" s="90"/>
      <c r="AD180" s="90"/>
      <c r="AE180" s="90"/>
      <c r="AF180" s="90"/>
      <c r="AG180" s="90"/>
      <c r="AH180" s="90"/>
      <c r="AI180" s="90"/>
      <c r="AJ180" s="90"/>
      <c r="AK180" s="90"/>
      <c r="AL180" s="90"/>
      <c r="AM180" s="90"/>
      <c r="AN180" s="90"/>
      <c r="AO180" s="90"/>
      <c r="AP180" s="90"/>
      <c r="AQ180" s="90"/>
      <c r="AR180" s="90"/>
      <c r="AS180" s="90"/>
    </row>
    <row r="181" spans="22:45" x14ac:dyDescent="0.25">
      <c r="V181" s="90"/>
      <c r="W181" s="90"/>
      <c r="X181" s="90"/>
      <c r="Y181" s="90"/>
      <c r="Z181" s="90"/>
      <c r="AA181" s="90"/>
      <c r="AB181" s="90"/>
      <c r="AC181" s="90"/>
      <c r="AD181" s="90"/>
      <c r="AE181" s="90"/>
      <c r="AF181" s="90"/>
      <c r="AG181" s="90"/>
      <c r="AH181" s="90"/>
      <c r="AI181" s="90"/>
      <c r="AJ181" s="90"/>
      <c r="AK181" s="90"/>
      <c r="AL181" s="90"/>
      <c r="AM181" s="90"/>
      <c r="AN181" s="90"/>
      <c r="AO181" s="90"/>
      <c r="AP181" s="90"/>
      <c r="AQ181" s="90"/>
      <c r="AR181" s="90"/>
      <c r="AS181" s="90"/>
    </row>
    <row r="182" spans="22:45" x14ac:dyDescent="0.25">
      <c r="V182" s="90"/>
      <c r="W182" s="90"/>
      <c r="X182" s="90"/>
      <c r="Y182" s="90"/>
      <c r="Z182" s="90"/>
      <c r="AA182" s="90"/>
      <c r="AB182" s="90"/>
      <c r="AC182" s="90"/>
      <c r="AD182" s="90"/>
      <c r="AE182" s="90"/>
      <c r="AF182" s="90"/>
      <c r="AG182" s="90"/>
      <c r="AH182" s="90"/>
      <c r="AI182" s="90"/>
      <c r="AJ182" s="90"/>
      <c r="AK182" s="90"/>
      <c r="AL182" s="90"/>
      <c r="AM182" s="90"/>
      <c r="AN182" s="90"/>
      <c r="AO182" s="90"/>
      <c r="AP182" s="90"/>
      <c r="AQ182" s="90"/>
      <c r="AR182" s="90"/>
      <c r="AS182" s="90"/>
    </row>
    <row r="183" spans="22:45" x14ac:dyDescent="0.25">
      <c r="V183" s="90"/>
      <c r="W183" s="90"/>
      <c r="X183" s="90"/>
      <c r="Y183" s="90"/>
      <c r="Z183" s="90"/>
      <c r="AA183" s="90"/>
      <c r="AB183" s="90"/>
      <c r="AC183" s="90"/>
      <c r="AD183" s="90"/>
      <c r="AE183" s="90"/>
      <c r="AF183" s="90"/>
      <c r="AG183" s="90"/>
      <c r="AH183" s="90"/>
      <c r="AI183" s="90"/>
      <c r="AJ183" s="90"/>
      <c r="AK183" s="90"/>
      <c r="AL183" s="90"/>
      <c r="AM183" s="90"/>
      <c r="AN183" s="90"/>
      <c r="AO183" s="90"/>
      <c r="AP183" s="90"/>
      <c r="AQ183" s="90"/>
      <c r="AR183" s="90"/>
      <c r="AS183" s="90"/>
    </row>
    <row r="184" spans="22:45" x14ac:dyDescent="0.25">
      <c r="V184" s="90"/>
      <c r="W184" s="90"/>
      <c r="X184" s="90"/>
      <c r="Y184" s="90"/>
      <c r="Z184" s="90"/>
      <c r="AA184" s="90"/>
      <c r="AB184" s="90"/>
      <c r="AC184" s="90"/>
      <c r="AD184" s="90"/>
      <c r="AE184" s="90"/>
      <c r="AF184" s="90"/>
      <c r="AG184" s="90"/>
      <c r="AH184" s="90"/>
      <c r="AI184" s="90"/>
      <c r="AJ184" s="90"/>
      <c r="AK184" s="90"/>
      <c r="AL184" s="90"/>
      <c r="AM184" s="90"/>
      <c r="AN184" s="90"/>
      <c r="AO184" s="90"/>
      <c r="AP184" s="90"/>
      <c r="AQ184" s="90"/>
      <c r="AR184" s="90"/>
      <c r="AS184" s="90"/>
    </row>
    <row r="185" spans="22:45" x14ac:dyDescent="0.25">
      <c r="V185" s="90"/>
      <c r="W185" s="90"/>
      <c r="X185" s="90"/>
      <c r="Y185" s="90"/>
      <c r="Z185" s="90"/>
      <c r="AA185" s="90"/>
      <c r="AB185" s="90"/>
      <c r="AC185" s="90"/>
      <c r="AD185" s="90"/>
      <c r="AE185" s="90"/>
      <c r="AF185" s="90"/>
      <c r="AG185" s="90"/>
      <c r="AH185" s="90"/>
      <c r="AI185" s="90"/>
      <c r="AJ185" s="90"/>
      <c r="AK185" s="90"/>
      <c r="AL185" s="90"/>
      <c r="AM185" s="90"/>
      <c r="AN185" s="90"/>
      <c r="AO185" s="90"/>
      <c r="AP185" s="90"/>
      <c r="AQ185" s="90"/>
      <c r="AR185" s="90"/>
      <c r="AS185" s="90"/>
    </row>
    <row r="186" spans="22:45" x14ac:dyDescent="0.25">
      <c r="V186" s="90"/>
      <c r="W186" s="90"/>
      <c r="X186" s="90"/>
      <c r="Y186" s="90"/>
      <c r="Z186" s="90"/>
      <c r="AA186" s="90"/>
      <c r="AB186" s="90"/>
      <c r="AC186" s="90"/>
      <c r="AD186" s="90"/>
      <c r="AE186" s="90"/>
      <c r="AF186" s="90"/>
      <c r="AG186" s="90"/>
      <c r="AH186" s="90"/>
      <c r="AI186" s="90"/>
      <c r="AJ186" s="90"/>
      <c r="AK186" s="90"/>
      <c r="AL186" s="90"/>
      <c r="AM186" s="90"/>
      <c r="AN186" s="90"/>
      <c r="AO186" s="90"/>
      <c r="AP186" s="90"/>
      <c r="AQ186" s="90"/>
      <c r="AR186" s="90"/>
      <c r="AS186" s="90"/>
    </row>
    <row r="187" spans="22:45" x14ac:dyDescent="0.25">
      <c r="V187" s="90"/>
      <c r="W187" s="90"/>
      <c r="X187" s="90"/>
      <c r="Y187" s="90"/>
      <c r="Z187" s="90"/>
      <c r="AA187" s="90"/>
      <c r="AB187" s="90"/>
      <c r="AC187" s="90"/>
      <c r="AD187" s="90"/>
      <c r="AE187" s="90"/>
      <c r="AF187" s="90"/>
      <c r="AG187" s="90"/>
      <c r="AH187" s="90"/>
      <c r="AI187" s="90"/>
      <c r="AJ187" s="90"/>
      <c r="AK187" s="90"/>
      <c r="AL187" s="90"/>
      <c r="AM187" s="90"/>
      <c r="AN187" s="90"/>
      <c r="AO187" s="90"/>
      <c r="AP187" s="90"/>
      <c r="AQ187" s="90"/>
      <c r="AR187" s="90"/>
      <c r="AS187" s="90"/>
    </row>
    <row r="188" spans="22:45" x14ac:dyDescent="0.25">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row>
    <row r="189" spans="22:45" x14ac:dyDescent="0.25">
      <c r="V189" s="90"/>
      <c r="W189" s="90"/>
      <c r="X189" s="90"/>
      <c r="Y189" s="90"/>
      <c r="Z189" s="90"/>
      <c r="AA189" s="90"/>
      <c r="AB189" s="90"/>
      <c r="AC189" s="90"/>
      <c r="AD189" s="90"/>
      <c r="AE189" s="90"/>
      <c r="AF189" s="90"/>
      <c r="AG189" s="90"/>
      <c r="AH189" s="90"/>
      <c r="AI189" s="90"/>
      <c r="AJ189" s="90"/>
      <c r="AK189" s="90"/>
      <c r="AL189" s="90"/>
      <c r="AM189" s="90"/>
      <c r="AN189" s="90"/>
      <c r="AO189" s="90"/>
      <c r="AP189" s="90"/>
      <c r="AQ189" s="90"/>
      <c r="AR189" s="90"/>
      <c r="AS189" s="90"/>
    </row>
    <row r="190" spans="22:45" x14ac:dyDescent="0.25">
      <c r="V190" s="90"/>
      <c r="W190" s="90"/>
      <c r="X190" s="90"/>
      <c r="Y190" s="90"/>
      <c r="Z190" s="90"/>
      <c r="AA190" s="90"/>
      <c r="AB190" s="90"/>
      <c r="AC190" s="90"/>
      <c r="AD190" s="90"/>
      <c r="AE190" s="90"/>
      <c r="AF190" s="90"/>
      <c r="AG190" s="90"/>
      <c r="AH190" s="90"/>
      <c r="AI190" s="90"/>
      <c r="AJ190" s="90"/>
      <c r="AK190" s="90"/>
      <c r="AL190" s="90"/>
      <c r="AM190" s="90"/>
      <c r="AN190" s="90"/>
      <c r="AO190" s="90"/>
      <c r="AP190" s="90"/>
      <c r="AQ190" s="90"/>
      <c r="AR190" s="90"/>
      <c r="AS190" s="90"/>
    </row>
    <row r="191" spans="22:45" x14ac:dyDescent="0.25">
      <c r="V191" s="90"/>
      <c r="W191" s="90"/>
      <c r="X191" s="90"/>
      <c r="Y191" s="90"/>
      <c r="Z191" s="90"/>
      <c r="AA191" s="90"/>
      <c r="AB191" s="90"/>
      <c r="AC191" s="90"/>
      <c r="AD191" s="90"/>
      <c r="AE191" s="90"/>
      <c r="AF191" s="90"/>
      <c r="AG191" s="90"/>
      <c r="AH191" s="90"/>
      <c r="AI191" s="90"/>
      <c r="AJ191" s="90"/>
      <c r="AK191" s="90"/>
      <c r="AL191" s="90"/>
      <c r="AM191" s="90"/>
      <c r="AN191" s="90"/>
      <c r="AO191" s="90"/>
      <c r="AP191" s="90"/>
      <c r="AQ191" s="90"/>
      <c r="AR191" s="90"/>
      <c r="AS191" s="90"/>
    </row>
    <row r="192" spans="22:45" x14ac:dyDescent="0.25">
      <c r="V192" s="90"/>
      <c r="W192" s="90"/>
      <c r="X192" s="90"/>
      <c r="Y192" s="90"/>
      <c r="Z192" s="90"/>
      <c r="AA192" s="90"/>
      <c r="AB192" s="90"/>
      <c r="AC192" s="90"/>
      <c r="AD192" s="90"/>
      <c r="AE192" s="90"/>
      <c r="AF192" s="90"/>
      <c r="AG192" s="90"/>
      <c r="AH192" s="90"/>
      <c r="AI192" s="90"/>
      <c r="AJ192" s="90"/>
      <c r="AK192" s="90"/>
      <c r="AL192" s="90"/>
      <c r="AM192" s="90"/>
      <c r="AN192" s="90"/>
      <c r="AO192" s="90"/>
      <c r="AP192" s="90"/>
      <c r="AQ192" s="90"/>
      <c r="AR192" s="90"/>
      <c r="AS192" s="90"/>
    </row>
    <row r="193" spans="22:45" x14ac:dyDescent="0.25">
      <c r="V193" s="90"/>
      <c r="W193" s="90"/>
      <c r="X193" s="90"/>
      <c r="Y193" s="90"/>
      <c r="Z193" s="90"/>
      <c r="AA193" s="90"/>
      <c r="AB193" s="90"/>
      <c r="AC193" s="90"/>
      <c r="AD193" s="90"/>
      <c r="AE193" s="90"/>
      <c r="AF193" s="90"/>
      <c r="AG193" s="90"/>
      <c r="AH193" s="90"/>
      <c r="AI193" s="90"/>
      <c r="AJ193" s="90"/>
      <c r="AK193" s="90"/>
      <c r="AL193" s="90"/>
      <c r="AM193" s="90"/>
      <c r="AN193" s="90"/>
      <c r="AO193" s="90"/>
      <c r="AP193" s="90"/>
      <c r="AQ193" s="90"/>
      <c r="AR193" s="90"/>
      <c r="AS193" s="90"/>
    </row>
    <row r="194" spans="22:45" x14ac:dyDescent="0.25">
      <c r="V194" s="90"/>
      <c r="W194" s="90"/>
      <c r="X194" s="90"/>
      <c r="Y194" s="90"/>
      <c r="Z194" s="90"/>
      <c r="AA194" s="90"/>
      <c r="AB194" s="90"/>
      <c r="AC194" s="90"/>
      <c r="AD194" s="90"/>
      <c r="AE194" s="90"/>
      <c r="AF194" s="90"/>
      <c r="AG194" s="90"/>
      <c r="AH194" s="90"/>
      <c r="AI194" s="90"/>
      <c r="AJ194" s="90"/>
      <c r="AK194" s="90"/>
      <c r="AL194" s="90"/>
      <c r="AM194" s="90"/>
      <c r="AN194" s="90"/>
      <c r="AO194" s="90"/>
      <c r="AP194" s="90"/>
      <c r="AQ194" s="90"/>
      <c r="AR194" s="90"/>
      <c r="AS194" s="90"/>
    </row>
    <row r="195" spans="22:45" x14ac:dyDescent="0.25">
      <c r="V195" s="90"/>
      <c r="W195" s="90"/>
      <c r="X195" s="90"/>
      <c r="Y195" s="90"/>
      <c r="Z195" s="90"/>
      <c r="AA195" s="90"/>
      <c r="AB195" s="90"/>
      <c r="AC195" s="90"/>
      <c r="AD195" s="90"/>
      <c r="AE195" s="90"/>
      <c r="AF195" s="90"/>
      <c r="AG195" s="90"/>
      <c r="AH195" s="90"/>
      <c r="AI195" s="90"/>
      <c r="AJ195" s="90"/>
      <c r="AK195" s="90"/>
      <c r="AL195" s="90"/>
      <c r="AM195" s="90"/>
      <c r="AN195" s="90"/>
      <c r="AO195" s="90"/>
      <c r="AP195" s="90"/>
      <c r="AQ195" s="90"/>
      <c r="AR195" s="90"/>
      <c r="AS195" s="90"/>
    </row>
    <row r="196" spans="22:45" x14ac:dyDescent="0.25">
      <c r="V196" s="90"/>
      <c r="W196" s="90"/>
      <c r="X196" s="90"/>
      <c r="Y196" s="90"/>
      <c r="Z196" s="90"/>
      <c r="AA196" s="90"/>
      <c r="AB196" s="90"/>
      <c r="AC196" s="90"/>
      <c r="AD196" s="90"/>
      <c r="AE196" s="90"/>
      <c r="AF196" s="90"/>
      <c r="AG196" s="90"/>
      <c r="AH196" s="90"/>
      <c r="AI196" s="90"/>
      <c r="AJ196" s="90"/>
      <c r="AK196" s="90"/>
      <c r="AL196" s="90"/>
      <c r="AM196" s="90"/>
      <c r="AN196" s="90"/>
      <c r="AO196" s="90"/>
      <c r="AP196" s="90"/>
      <c r="AQ196" s="90"/>
      <c r="AR196" s="90"/>
      <c r="AS196" s="90"/>
    </row>
    <row r="197" spans="22:45" x14ac:dyDescent="0.25">
      <c r="V197" s="90"/>
      <c r="W197" s="90"/>
      <c r="X197" s="90"/>
      <c r="Y197" s="90"/>
      <c r="Z197" s="90"/>
      <c r="AA197" s="90"/>
      <c r="AB197" s="90"/>
      <c r="AC197" s="90"/>
      <c r="AD197" s="90"/>
      <c r="AE197" s="90"/>
      <c r="AF197" s="90"/>
      <c r="AG197" s="90"/>
      <c r="AH197" s="90"/>
      <c r="AI197" s="90"/>
      <c r="AJ197" s="90"/>
      <c r="AK197" s="90"/>
      <c r="AL197" s="90"/>
      <c r="AM197" s="90"/>
      <c r="AN197" s="90"/>
      <c r="AO197" s="90"/>
      <c r="AP197" s="90"/>
      <c r="AQ197" s="90"/>
      <c r="AR197" s="90"/>
      <c r="AS197" s="90"/>
    </row>
    <row r="198" spans="22:45" x14ac:dyDescent="0.25">
      <c r="V198" s="90"/>
      <c r="W198" s="90"/>
      <c r="X198" s="90"/>
      <c r="Y198" s="90"/>
      <c r="Z198" s="90"/>
      <c r="AA198" s="90"/>
      <c r="AB198" s="90"/>
      <c r="AC198" s="90"/>
      <c r="AD198" s="90"/>
      <c r="AE198" s="90"/>
      <c r="AF198" s="90"/>
      <c r="AG198" s="90"/>
      <c r="AH198" s="90"/>
      <c r="AI198" s="90"/>
      <c r="AJ198" s="90"/>
      <c r="AK198" s="90"/>
      <c r="AL198" s="90"/>
      <c r="AM198" s="90"/>
      <c r="AN198" s="90"/>
      <c r="AO198" s="90"/>
      <c r="AP198" s="90"/>
      <c r="AQ198" s="90"/>
      <c r="AR198" s="90"/>
      <c r="AS198" s="90"/>
    </row>
    <row r="199" spans="22:45" x14ac:dyDescent="0.25">
      <c r="V199" s="90"/>
      <c r="W199" s="90"/>
      <c r="X199" s="90"/>
      <c r="Y199" s="90"/>
      <c r="Z199" s="90"/>
      <c r="AA199" s="90"/>
      <c r="AB199" s="90"/>
      <c r="AC199" s="90"/>
      <c r="AD199" s="90"/>
      <c r="AE199" s="90"/>
      <c r="AF199" s="90"/>
      <c r="AG199" s="90"/>
      <c r="AH199" s="90"/>
      <c r="AI199" s="90"/>
      <c r="AJ199" s="90"/>
      <c r="AK199" s="90"/>
      <c r="AL199" s="90"/>
      <c r="AM199" s="90"/>
      <c r="AN199" s="90"/>
      <c r="AO199" s="90"/>
      <c r="AP199" s="90"/>
      <c r="AQ199" s="90"/>
      <c r="AR199" s="90"/>
      <c r="AS199" s="90"/>
    </row>
    <row r="200" spans="22:45" x14ac:dyDescent="0.25">
      <c r="V200" s="90"/>
      <c r="W200" s="90"/>
      <c r="X200" s="90"/>
      <c r="Y200" s="90"/>
      <c r="Z200" s="90"/>
      <c r="AA200" s="90"/>
      <c r="AB200" s="90"/>
      <c r="AC200" s="90"/>
      <c r="AD200" s="90"/>
      <c r="AE200" s="90"/>
      <c r="AF200" s="90"/>
      <c r="AG200" s="90"/>
      <c r="AH200" s="90"/>
      <c r="AI200" s="90"/>
      <c r="AJ200" s="90"/>
      <c r="AK200" s="90"/>
      <c r="AL200" s="90"/>
      <c r="AM200" s="90"/>
      <c r="AN200" s="90"/>
      <c r="AO200" s="90"/>
      <c r="AP200" s="90"/>
      <c r="AQ200" s="90"/>
      <c r="AR200" s="90"/>
      <c r="AS200" s="90"/>
    </row>
    <row r="201" spans="22:45" x14ac:dyDescent="0.25">
      <c r="V201" s="90"/>
      <c r="W201" s="90"/>
      <c r="X201" s="90"/>
      <c r="Y201" s="90"/>
      <c r="Z201" s="90"/>
      <c r="AA201" s="90"/>
      <c r="AB201" s="90"/>
      <c r="AC201" s="90"/>
      <c r="AD201" s="90"/>
      <c r="AE201" s="90"/>
      <c r="AF201" s="90"/>
      <c r="AG201" s="90"/>
      <c r="AH201" s="90"/>
      <c r="AI201" s="90"/>
      <c r="AJ201" s="90"/>
      <c r="AK201" s="90"/>
      <c r="AL201" s="90"/>
      <c r="AM201" s="90"/>
      <c r="AN201" s="90"/>
      <c r="AO201" s="90"/>
      <c r="AP201" s="90"/>
      <c r="AQ201" s="90"/>
      <c r="AR201" s="90"/>
      <c r="AS201" s="90"/>
    </row>
    <row r="202" spans="22:45" x14ac:dyDescent="0.25">
      <c r="V202" s="90"/>
      <c r="W202" s="90"/>
      <c r="X202" s="90"/>
      <c r="Y202" s="90"/>
      <c r="Z202" s="90"/>
      <c r="AA202" s="90"/>
      <c r="AB202" s="90"/>
      <c r="AC202" s="90"/>
      <c r="AD202" s="90"/>
      <c r="AE202" s="90"/>
      <c r="AF202" s="90"/>
      <c r="AG202" s="90"/>
      <c r="AH202" s="90"/>
      <c r="AI202" s="90"/>
      <c r="AJ202" s="90"/>
      <c r="AK202" s="90"/>
      <c r="AL202" s="90"/>
      <c r="AM202" s="90"/>
      <c r="AN202" s="90"/>
      <c r="AO202" s="90"/>
      <c r="AP202" s="90"/>
      <c r="AQ202" s="90"/>
      <c r="AR202" s="90"/>
      <c r="AS202" s="90"/>
    </row>
    <row r="203" spans="22:45" x14ac:dyDescent="0.25">
      <c r="V203" s="90"/>
      <c r="W203" s="90"/>
      <c r="X203" s="90"/>
      <c r="Y203" s="90"/>
      <c r="Z203" s="90"/>
      <c r="AA203" s="90"/>
      <c r="AB203" s="90"/>
      <c r="AC203" s="90"/>
      <c r="AD203" s="90"/>
      <c r="AE203" s="90"/>
      <c r="AF203" s="90"/>
      <c r="AG203" s="90"/>
      <c r="AH203" s="90"/>
      <c r="AI203" s="90"/>
      <c r="AJ203" s="90"/>
      <c r="AK203" s="90"/>
      <c r="AL203" s="90"/>
      <c r="AM203" s="90"/>
      <c r="AN203" s="90"/>
      <c r="AO203" s="90"/>
      <c r="AP203" s="90"/>
      <c r="AQ203" s="90"/>
      <c r="AR203" s="90"/>
      <c r="AS203" s="90"/>
    </row>
    <row r="204" spans="22:45" x14ac:dyDescent="0.25">
      <c r="V204" s="90"/>
      <c r="W204" s="90"/>
      <c r="X204" s="90"/>
      <c r="Y204" s="90"/>
      <c r="Z204" s="90"/>
      <c r="AA204" s="90"/>
      <c r="AB204" s="90"/>
      <c r="AC204" s="90"/>
      <c r="AD204" s="90"/>
      <c r="AE204" s="90"/>
      <c r="AF204" s="90"/>
      <c r="AG204" s="90"/>
      <c r="AH204" s="90"/>
      <c r="AI204" s="90"/>
      <c r="AJ204" s="90"/>
      <c r="AK204" s="90"/>
      <c r="AL204" s="90"/>
      <c r="AM204" s="90"/>
      <c r="AN204" s="90"/>
      <c r="AO204" s="90"/>
      <c r="AP204" s="90"/>
      <c r="AQ204" s="90"/>
      <c r="AR204" s="90"/>
      <c r="AS204" s="90"/>
    </row>
    <row r="205" spans="22:45" x14ac:dyDescent="0.25">
      <c r="V205" s="90"/>
      <c r="W205" s="90"/>
      <c r="X205" s="90"/>
      <c r="Y205" s="90"/>
      <c r="Z205" s="90"/>
      <c r="AA205" s="90"/>
      <c r="AB205" s="90"/>
      <c r="AC205" s="90"/>
      <c r="AD205" s="90"/>
      <c r="AE205" s="90"/>
      <c r="AF205" s="90"/>
      <c r="AG205" s="90"/>
      <c r="AH205" s="90"/>
      <c r="AI205" s="90"/>
      <c r="AJ205" s="90"/>
      <c r="AK205" s="90"/>
      <c r="AL205" s="90"/>
      <c r="AM205" s="90"/>
      <c r="AN205" s="90"/>
      <c r="AO205" s="90"/>
      <c r="AP205" s="90"/>
      <c r="AQ205" s="90"/>
      <c r="AR205" s="90"/>
      <c r="AS205" s="90"/>
    </row>
    <row r="206" spans="22:45" x14ac:dyDescent="0.25">
      <c r="V206" s="90"/>
      <c r="W206" s="90"/>
      <c r="X206" s="90"/>
      <c r="Y206" s="90"/>
      <c r="Z206" s="90"/>
      <c r="AA206" s="90"/>
      <c r="AB206" s="90"/>
      <c r="AC206" s="90"/>
      <c r="AD206" s="90"/>
      <c r="AE206" s="90"/>
      <c r="AF206" s="90"/>
      <c r="AG206" s="90"/>
      <c r="AH206" s="90"/>
      <c r="AI206" s="90"/>
      <c r="AJ206" s="90"/>
      <c r="AK206" s="90"/>
      <c r="AL206" s="90"/>
      <c r="AM206" s="90"/>
      <c r="AN206" s="90"/>
      <c r="AO206" s="90"/>
      <c r="AP206" s="90"/>
      <c r="AQ206" s="90"/>
      <c r="AR206" s="90"/>
      <c r="AS206" s="90"/>
    </row>
    <row r="207" spans="22:45" x14ac:dyDescent="0.25">
      <c r="V207" s="90"/>
      <c r="W207" s="90"/>
      <c r="X207" s="90"/>
      <c r="Y207" s="90"/>
      <c r="Z207" s="90"/>
      <c r="AA207" s="90"/>
      <c r="AB207" s="90"/>
      <c r="AC207" s="90"/>
      <c r="AD207" s="90"/>
      <c r="AE207" s="90"/>
      <c r="AF207" s="90"/>
      <c r="AG207" s="90"/>
      <c r="AH207" s="90"/>
      <c r="AI207" s="90"/>
      <c r="AJ207" s="90"/>
      <c r="AK207" s="90"/>
      <c r="AL207" s="90"/>
      <c r="AM207" s="90"/>
      <c r="AN207" s="90"/>
      <c r="AO207" s="90"/>
      <c r="AP207" s="90"/>
      <c r="AQ207" s="90"/>
      <c r="AR207" s="90"/>
      <c r="AS207" s="90"/>
    </row>
    <row r="208" spans="22:45" x14ac:dyDescent="0.25">
      <c r="V208" s="90"/>
      <c r="W208" s="90"/>
      <c r="X208" s="90"/>
      <c r="Y208" s="90"/>
      <c r="Z208" s="90"/>
      <c r="AA208" s="90"/>
      <c r="AB208" s="90"/>
      <c r="AC208" s="90"/>
      <c r="AD208" s="90"/>
      <c r="AE208" s="90"/>
      <c r="AF208" s="90"/>
      <c r="AG208" s="90"/>
      <c r="AH208" s="90"/>
      <c r="AI208" s="90"/>
      <c r="AJ208" s="90"/>
      <c r="AK208" s="90"/>
      <c r="AL208" s="90"/>
      <c r="AM208" s="90"/>
      <c r="AN208" s="90"/>
      <c r="AO208" s="90"/>
      <c r="AP208" s="90"/>
      <c r="AQ208" s="90"/>
      <c r="AR208" s="90"/>
      <c r="AS208" s="90"/>
    </row>
    <row r="209" spans="22:45" x14ac:dyDescent="0.25">
      <c r="V209" s="90"/>
      <c r="W209" s="90"/>
      <c r="X209" s="90"/>
      <c r="Y209" s="90"/>
      <c r="Z209" s="90"/>
      <c r="AA209" s="90"/>
      <c r="AB209" s="90"/>
      <c r="AC209" s="90"/>
      <c r="AD209" s="90"/>
      <c r="AE209" s="90"/>
      <c r="AF209" s="90"/>
      <c r="AG209" s="90"/>
      <c r="AH209" s="90"/>
      <c r="AI209" s="90"/>
      <c r="AJ209" s="90"/>
      <c r="AK209" s="90"/>
      <c r="AL209" s="90"/>
      <c r="AM209" s="90"/>
      <c r="AN209" s="90"/>
      <c r="AO209" s="90"/>
      <c r="AP209" s="90"/>
      <c r="AQ209" s="90"/>
      <c r="AR209" s="90"/>
      <c r="AS209" s="90"/>
    </row>
    <row r="210" spans="22:45" x14ac:dyDescent="0.25">
      <c r="V210" s="90"/>
      <c r="W210" s="90"/>
      <c r="X210" s="90"/>
      <c r="Y210" s="90"/>
      <c r="Z210" s="90"/>
      <c r="AA210" s="90"/>
      <c r="AB210" s="90"/>
      <c r="AC210" s="90"/>
      <c r="AD210" s="90"/>
      <c r="AE210" s="90"/>
      <c r="AF210" s="90"/>
      <c r="AG210" s="90"/>
      <c r="AH210" s="90"/>
      <c r="AI210" s="90"/>
      <c r="AJ210" s="90"/>
      <c r="AK210" s="90"/>
      <c r="AL210" s="90"/>
      <c r="AM210" s="90"/>
      <c r="AN210" s="90"/>
      <c r="AO210" s="90"/>
      <c r="AP210" s="90"/>
      <c r="AQ210" s="90"/>
      <c r="AR210" s="90"/>
      <c r="AS210" s="90"/>
    </row>
    <row r="211" spans="22:45" x14ac:dyDescent="0.25">
      <c r="V211" s="90"/>
      <c r="W211" s="90"/>
      <c r="X211" s="90"/>
      <c r="Y211" s="90"/>
      <c r="Z211" s="90"/>
      <c r="AA211" s="90"/>
      <c r="AB211" s="90"/>
      <c r="AC211" s="90"/>
      <c r="AD211" s="90"/>
      <c r="AE211" s="90"/>
      <c r="AF211" s="90"/>
      <c r="AG211" s="90"/>
      <c r="AH211" s="90"/>
      <c r="AI211" s="90"/>
      <c r="AJ211" s="90"/>
      <c r="AK211" s="90"/>
      <c r="AL211" s="90"/>
      <c r="AM211" s="90"/>
      <c r="AN211" s="90"/>
      <c r="AO211" s="90"/>
      <c r="AP211" s="90"/>
      <c r="AQ211" s="90"/>
      <c r="AR211" s="90"/>
      <c r="AS211" s="90"/>
    </row>
    <row r="212" spans="22:45" x14ac:dyDescent="0.25">
      <c r="V212" s="90"/>
      <c r="W212" s="90"/>
      <c r="X212" s="90"/>
      <c r="Y212" s="90"/>
      <c r="Z212" s="90"/>
      <c r="AA212" s="90"/>
      <c r="AB212" s="90"/>
      <c r="AC212" s="90"/>
      <c r="AD212" s="90"/>
      <c r="AE212" s="90"/>
      <c r="AF212" s="90"/>
      <c r="AG212" s="90"/>
      <c r="AH212" s="90"/>
      <c r="AI212" s="90"/>
      <c r="AJ212" s="90"/>
      <c r="AK212" s="90"/>
      <c r="AL212" s="90"/>
      <c r="AM212" s="90"/>
      <c r="AN212" s="90"/>
      <c r="AO212" s="90"/>
      <c r="AP212" s="90"/>
      <c r="AQ212" s="90"/>
      <c r="AR212" s="90"/>
      <c r="AS212" s="90"/>
    </row>
    <row r="213" spans="22:45" x14ac:dyDescent="0.25">
      <c r="V213" s="90"/>
      <c r="W213" s="90"/>
      <c r="X213" s="90"/>
      <c r="Y213" s="90"/>
      <c r="Z213" s="90"/>
      <c r="AA213" s="90"/>
      <c r="AB213" s="90"/>
      <c r="AC213" s="90"/>
      <c r="AD213" s="90"/>
      <c r="AE213" s="90"/>
      <c r="AF213" s="90"/>
      <c r="AG213" s="90"/>
      <c r="AH213" s="90"/>
      <c r="AI213" s="90"/>
      <c r="AJ213" s="90"/>
      <c r="AK213" s="90"/>
      <c r="AL213" s="90"/>
      <c r="AM213" s="90"/>
      <c r="AN213" s="90"/>
      <c r="AO213" s="90"/>
      <c r="AP213" s="90"/>
      <c r="AQ213" s="90"/>
      <c r="AR213" s="90"/>
      <c r="AS213" s="90"/>
    </row>
    <row r="214" spans="22:45" x14ac:dyDescent="0.25">
      <c r="V214" s="90"/>
      <c r="W214" s="90"/>
      <c r="X214" s="90"/>
      <c r="Y214" s="90"/>
      <c r="Z214" s="90"/>
      <c r="AA214" s="90"/>
      <c r="AB214" s="90"/>
      <c r="AC214" s="90"/>
      <c r="AD214" s="90"/>
      <c r="AE214" s="90"/>
      <c r="AF214" s="90"/>
      <c r="AG214" s="90"/>
      <c r="AH214" s="90"/>
      <c r="AI214" s="90"/>
      <c r="AJ214" s="90"/>
      <c r="AK214" s="90"/>
      <c r="AL214" s="90"/>
      <c r="AM214" s="90"/>
      <c r="AN214" s="90"/>
      <c r="AO214" s="90"/>
      <c r="AP214" s="90"/>
      <c r="AQ214" s="90"/>
      <c r="AR214" s="90"/>
      <c r="AS214" s="90"/>
    </row>
    <row r="215" spans="22:45" x14ac:dyDescent="0.25">
      <c r="V215" s="90"/>
      <c r="W215" s="90"/>
      <c r="X215" s="90"/>
      <c r="Y215" s="90"/>
      <c r="Z215" s="90"/>
      <c r="AA215" s="90"/>
      <c r="AB215" s="90"/>
      <c r="AC215" s="90"/>
      <c r="AD215" s="90"/>
      <c r="AE215" s="90"/>
      <c r="AF215" s="90"/>
      <c r="AG215" s="90"/>
      <c r="AH215" s="90"/>
      <c r="AI215" s="90"/>
      <c r="AJ215" s="90"/>
      <c r="AK215" s="90"/>
      <c r="AL215" s="90"/>
      <c r="AM215" s="90"/>
      <c r="AN215" s="90"/>
      <c r="AO215" s="90"/>
      <c r="AP215" s="90"/>
      <c r="AQ215" s="90"/>
      <c r="AR215" s="90"/>
      <c r="AS215" s="90"/>
    </row>
    <row r="216" spans="22:45" x14ac:dyDescent="0.25">
      <c r="V216" s="90"/>
      <c r="W216" s="90"/>
      <c r="X216" s="90"/>
      <c r="Y216" s="90"/>
      <c r="Z216" s="90"/>
      <c r="AA216" s="90"/>
      <c r="AB216" s="90"/>
      <c r="AC216" s="90"/>
      <c r="AD216" s="90"/>
      <c r="AE216" s="90"/>
      <c r="AF216" s="90"/>
      <c r="AG216" s="90"/>
      <c r="AH216" s="90"/>
      <c r="AI216" s="90"/>
      <c r="AJ216" s="90"/>
      <c r="AK216" s="90"/>
      <c r="AL216" s="90"/>
      <c r="AM216" s="90"/>
      <c r="AN216" s="90"/>
      <c r="AO216" s="90"/>
      <c r="AP216" s="90"/>
      <c r="AQ216" s="90"/>
      <c r="AR216" s="90"/>
      <c r="AS216" s="90"/>
    </row>
    <row r="217" spans="22:45" x14ac:dyDescent="0.25">
      <c r="V217" s="90"/>
      <c r="W217" s="90"/>
      <c r="X217" s="90"/>
      <c r="Y217" s="90"/>
      <c r="Z217" s="90"/>
      <c r="AA217" s="90"/>
      <c r="AB217" s="90"/>
      <c r="AC217" s="90"/>
      <c r="AD217" s="90"/>
      <c r="AE217" s="90"/>
      <c r="AF217" s="90"/>
      <c r="AG217" s="90"/>
      <c r="AH217" s="90"/>
      <c r="AI217" s="90"/>
      <c r="AJ217" s="90"/>
      <c r="AK217" s="90"/>
      <c r="AL217" s="90"/>
      <c r="AM217" s="90"/>
      <c r="AN217" s="90"/>
      <c r="AO217" s="90"/>
      <c r="AP217" s="90"/>
      <c r="AQ217" s="90"/>
      <c r="AR217" s="90"/>
      <c r="AS217" s="90"/>
    </row>
    <row r="218" spans="22:45" x14ac:dyDescent="0.25">
      <c r="V218" s="90"/>
      <c r="W218" s="90"/>
      <c r="X218" s="90"/>
      <c r="Y218" s="90"/>
      <c r="Z218" s="90"/>
      <c r="AA218" s="90"/>
      <c r="AB218" s="90"/>
      <c r="AC218" s="90"/>
      <c r="AD218" s="90"/>
      <c r="AE218" s="90"/>
      <c r="AF218" s="90"/>
      <c r="AG218" s="90"/>
      <c r="AH218" s="90"/>
      <c r="AI218" s="90"/>
      <c r="AJ218" s="90"/>
      <c r="AK218" s="90"/>
      <c r="AL218" s="90"/>
      <c r="AM218" s="90"/>
      <c r="AN218" s="90"/>
      <c r="AO218" s="90"/>
      <c r="AP218" s="90"/>
      <c r="AQ218" s="90"/>
      <c r="AR218" s="90"/>
      <c r="AS218" s="90"/>
    </row>
    <row r="219" spans="22:45" x14ac:dyDescent="0.25">
      <c r="V219" s="90"/>
      <c r="W219" s="90"/>
      <c r="X219" s="90"/>
      <c r="Y219" s="90"/>
      <c r="Z219" s="90"/>
      <c r="AA219" s="90"/>
      <c r="AB219" s="90"/>
      <c r="AC219" s="90"/>
      <c r="AD219" s="90"/>
      <c r="AE219" s="90"/>
      <c r="AF219" s="90"/>
      <c r="AG219" s="90"/>
      <c r="AH219" s="90"/>
      <c r="AI219" s="90"/>
      <c r="AJ219" s="90"/>
      <c r="AK219" s="90"/>
      <c r="AL219" s="90"/>
      <c r="AM219" s="90"/>
      <c r="AN219" s="90"/>
      <c r="AO219" s="90"/>
      <c r="AP219" s="90"/>
      <c r="AQ219" s="90"/>
      <c r="AR219" s="90"/>
      <c r="AS219" s="90"/>
    </row>
    <row r="220" spans="22:45" x14ac:dyDescent="0.25">
      <c r="V220" s="90"/>
      <c r="W220" s="90"/>
      <c r="X220" s="90"/>
      <c r="Y220" s="90"/>
      <c r="Z220" s="90"/>
      <c r="AA220" s="90"/>
      <c r="AB220" s="90"/>
      <c r="AC220" s="90"/>
      <c r="AD220" s="90"/>
      <c r="AE220" s="90"/>
      <c r="AF220" s="90"/>
      <c r="AG220" s="90"/>
      <c r="AH220" s="90"/>
      <c r="AI220" s="90"/>
      <c r="AJ220" s="90"/>
      <c r="AK220" s="90"/>
      <c r="AL220" s="90"/>
      <c r="AM220" s="90"/>
      <c r="AN220" s="90"/>
      <c r="AO220" s="90"/>
      <c r="AP220" s="90"/>
      <c r="AQ220" s="90"/>
      <c r="AR220" s="90"/>
      <c r="AS220" s="90"/>
    </row>
    <row r="221" spans="22:45" x14ac:dyDescent="0.25">
      <c r="V221" s="90"/>
      <c r="W221" s="90"/>
      <c r="X221" s="90"/>
      <c r="Y221" s="90"/>
      <c r="Z221" s="90"/>
      <c r="AA221" s="90"/>
      <c r="AB221" s="90"/>
      <c r="AC221" s="90"/>
      <c r="AD221" s="90"/>
      <c r="AE221" s="90"/>
      <c r="AF221" s="90"/>
      <c r="AG221" s="90"/>
      <c r="AH221" s="90"/>
      <c r="AI221" s="90"/>
      <c r="AJ221" s="90"/>
      <c r="AK221" s="90"/>
      <c r="AL221" s="90"/>
      <c r="AM221" s="90"/>
      <c r="AN221" s="90"/>
      <c r="AO221" s="90"/>
      <c r="AP221" s="90"/>
      <c r="AQ221" s="90"/>
      <c r="AR221" s="90"/>
      <c r="AS221" s="90"/>
    </row>
    <row r="222" spans="22:45" x14ac:dyDescent="0.25">
      <c r="V222" s="90"/>
      <c r="W222" s="90"/>
      <c r="X222" s="90"/>
      <c r="Y222" s="90"/>
      <c r="Z222" s="90"/>
      <c r="AA222" s="90"/>
      <c r="AB222" s="90"/>
      <c r="AC222" s="90"/>
      <c r="AD222" s="90"/>
      <c r="AE222" s="90"/>
      <c r="AF222" s="90"/>
      <c r="AG222" s="90"/>
      <c r="AH222" s="90"/>
      <c r="AI222" s="90"/>
      <c r="AJ222" s="90"/>
      <c r="AK222" s="90"/>
      <c r="AL222" s="90"/>
      <c r="AM222" s="90"/>
      <c r="AN222" s="90"/>
      <c r="AO222" s="90"/>
      <c r="AP222" s="90"/>
      <c r="AQ222" s="90"/>
      <c r="AR222" s="90"/>
      <c r="AS222" s="90"/>
    </row>
    <row r="223" spans="22:45" x14ac:dyDescent="0.25">
      <c r="V223" s="90"/>
      <c r="W223" s="90"/>
      <c r="X223" s="90"/>
      <c r="Y223" s="90"/>
      <c r="Z223" s="90"/>
      <c r="AA223" s="90"/>
      <c r="AB223" s="90"/>
      <c r="AC223" s="90"/>
      <c r="AD223" s="90"/>
      <c r="AE223" s="90"/>
      <c r="AF223" s="90"/>
      <c r="AG223" s="90"/>
      <c r="AH223" s="90"/>
      <c r="AI223" s="90"/>
      <c r="AJ223" s="90"/>
      <c r="AK223" s="90"/>
      <c r="AL223" s="90"/>
      <c r="AM223" s="90"/>
      <c r="AN223" s="90"/>
      <c r="AO223" s="90"/>
      <c r="AP223" s="90"/>
      <c r="AQ223" s="90"/>
      <c r="AR223" s="90"/>
      <c r="AS223" s="90"/>
    </row>
    <row r="224" spans="22:45" x14ac:dyDescent="0.25">
      <c r="V224" s="90"/>
      <c r="W224" s="90"/>
      <c r="X224" s="90"/>
      <c r="Y224" s="90"/>
      <c r="Z224" s="90"/>
      <c r="AA224" s="90"/>
      <c r="AB224" s="90"/>
      <c r="AC224" s="90"/>
      <c r="AD224" s="90"/>
      <c r="AE224" s="90"/>
      <c r="AF224" s="90"/>
      <c r="AG224" s="90"/>
      <c r="AH224" s="90"/>
      <c r="AI224" s="90"/>
      <c r="AJ224" s="90"/>
      <c r="AK224" s="90"/>
      <c r="AL224" s="90"/>
      <c r="AM224" s="90"/>
      <c r="AN224" s="90"/>
      <c r="AO224" s="90"/>
      <c r="AP224" s="90"/>
      <c r="AQ224" s="90"/>
      <c r="AR224" s="90"/>
      <c r="AS224" s="90"/>
    </row>
    <row r="225" spans="22:45" x14ac:dyDescent="0.25">
      <c r="V225" s="90"/>
      <c r="W225" s="90"/>
      <c r="X225" s="90"/>
      <c r="Y225" s="90"/>
      <c r="Z225" s="90"/>
      <c r="AA225" s="90"/>
      <c r="AB225" s="90"/>
      <c r="AC225" s="90"/>
      <c r="AD225" s="90"/>
      <c r="AE225" s="90"/>
      <c r="AF225" s="90"/>
      <c r="AG225" s="90"/>
      <c r="AH225" s="90"/>
      <c r="AI225" s="90"/>
      <c r="AJ225" s="90"/>
      <c r="AK225" s="90"/>
      <c r="AL225" s="90"/>
      <c r="AM225" s="90"/>
      <c r="AN225" s="90"/>
      <c r="AO225" s="90"/>
      <c r="AP225" s="90"/>
      <c r="AQ225" s="90"/>
      <c r="AR225" s="90"/>
      <c r="AS225" s="90"/>
    </row>
    <row r="226" spans="22:45" x14ac:dyDescent="0.25">
      <c r="V226" s="90"/>
      <c r="W226" s="90"/>
      <c r="X226" s="90"/>
      <c r="Y226" s="90"/>
      <c r="Z226" s="90"/>
      <c r="AA226" s="90"/>
      <c r="AB226" s="90"/>
      <c r="AC226" s="90"/>
      <c r="AD226" s="90"/>
      <c r="AE226" s="90"/>
      <c r="AF226" s="90"/>
      <c r="AG226" s="90"/>
      <c r="AH226" s="90"/>
      <c r="AI226" s="90"/>
      <c r="AJ226" s="90"/>
      <c r="AK226" s="90"/>
      <c r="AL226" s="90"/>
      <c r="AM226" s="90"/>
      <c r="AN226" s="90"/>
      <c r="AO226" s="90"/>
      <c r="AP226" s="90"/>
      <c r="AQ226" s="90"/>
      <c r="AR226" s="90"/>
      <c r="AS226" s="90"/>
    </row>
    <row r="227" spans="22:45" x14ac:dyDescent="0.25">
      <c r="V227" s="90"/>
      <c r="W227" s="90"/>
      <c r="X227" s="90"/>
      <c r="Y227" s="90"/>
      <c r="Z227" s="90"/>
      <c r="AA227" s="90"/>
      <c r="AB227" s="90"/>
      <c r="AC227" s="90"/>
      <c r="AD227" s="90"/>
      <c r="AE227" s="90"/>
      <c r="AF227" s="90"/>
      <c r="AG227" s="90"/>
      <c r="AH227" s="90"/>
      <c r="AI227" s="90"/>
      <c r="AJ227" s="90"/>
      <c r="AK227" s="90"/>
      <c r="AL227" s="90"/>
      <c r="AM227" s="90"/>
      <c r="AN227" s="90"/>
      <c r="AO227" s="90"/>
      <c r="AP227" s="90"/>
      <c r="AQ227" s="90"/>
      <c r="AR227" s="90"/>
      <c r="AS227" s="90"/>
    </row>
    <row r="228" spans="22:45" x14ac:dyDescent="0.25">
      <c r="V228" s="90"/>
      <c r="W228" s="90"/>
      <c r="X228" s="90"/>
      <c r="Y228" s="90"/>
      <c r="Z228" s="90"/>
      <c r="AA228" s="90"/>
      <c r="AB228" s="90"/>
      <c r="AC228" s="90"/>
      <c r="AD228" s="90"/>
      <c r="AE228" s="90"/>
      <c r="AF228" s="90"/>
      <c r="AG228" s="90"/>
      <c r="AH228" s="90"/>
      <c r="AI228" s="90"/>
      <c r="AJ228" s="90"/>
      <c r="AK228" s="90"/>
      <c r="AL228" s="90"/>
      <c r="AM228" s="90"/>
      <c r="AN228" s="90"/>
      <c r="AO228" s="90"/>
      <c r="AP228" s="90"/>
      <c r="AQ228" s="90"/>
      <c r="AR228" s="90"/>
      <c r="AS228" s="90"/>
    </row>
    <row r="229" spans="22:45" x14ac:dyDescent="0.25">
      <c r="V229" s="90"/>
      <c r="W229" s="90"/>
      <c r="X229" s="90"/>
      <c r="Y229" s="90"/>
      <c r="Z229" s="90"/>
      <c r="AA229" s="90"/>
      <c r="AB229" s="90"/>
      <c r="AC229" s="90"/>
      <c r="AD229" s="90"/>
      <c r="AE229" s="90"/>
      <c r="AF229" s="90"/>
      <c r="AG229" s="90"/>
      <c r="AH229" s="90"/>
      <c r="AI229" s="90"/>
      <c r="AJ229" s="90"/>
      <c r="AK229" s="90"/>
      <c r="AL229" s="90"/>
      <c r="AM229" s="90"/>
      <c r="AN229" s="90"/>
      <c r="AO229" s="90"/>
      <c r="AP229" s="90"/>
      <c r="AQ229" s="90"/>
      <c r="AR229" s="90"/>
      <c r="AS229" s="90"/>
    </row>
    <row r="230" spans="22:45" x14ac:dyDescent="0.25">
      <c r="V230" s="90"/>
      <c r="W230" s="90"/>
      <c r="X230" s="90"/>
      <c r="Y230" s="90"/>
      <c r="Z230" s="90"/>
      <c r="AA230" s="90"/>
      <c r="AB230" s="90"/>
      <c r="AC230" s="90"/>
      <c r="AD230" s="90"/>
      <c r="AE230" s="90"/>
      <c r="AF230" s="90"/>
      <c r="AG230" s="90"/>
      <c r="AH230" s="90"/>
      <c r="AI230" s="90"/>
      <c r="AJ230" s="90"/>
      <c r="AK230" s="90"/>
      <c r="AL230" s="90"/>
      <c r="AM230" s="90"/>
      <c r="AN230" s="90"/>
      <c r="AO230" s="90"/>
      <c r="AP230" s="90"/>
      <c r="AQ230" s="90"/>
      <c r="AR230" s="90"/>
      <c r="AS230" s="90"/>
    </row>
    <row r="231" spans="22:45" x14ac:dyDescent="0.25">
      <c r="V231" s="90"/>
      <c r="W231" s="90"/>
      <c r="X231" s="90"/>
      <c r="Y231" s="90"/>
      <c r="Z231" s="90"/>
      <c r="AA231" s="90"/>
      <c r="AB231" s="90"/>
      <c r="AC231" s="90"/>
      <c r="AD231" s="90"/>
      <c r="AE231" s="90"/>
      <c r="AF231" s="90"/>
      <c r="AG231" s="90"/>
      <c r="AH231" s="90"/>
      <c r="AI231" s="90"/>
      <c r="AJ231" s="90"/>
      <c r="AK231" s="90"/>
      <c r="AL231" s="90"/>
      <c r="AM231" s="90"/>
      <c r="AN231" s="90"/>
      <c r="AO231" s="90"/>
      <c r="AP231" s="90"/>
      <c r="AQ231" s="90"/>
      <c r="AR231" s="90"/>
      <c r="AS231" s="90"/>
    </row>
    <row r="232" spans="22:45" x14ac:dyDescent="0.25">
      <c r="V232" s="90"/>
      <c r="W232" s="90"/>
      <c r="X232" s="90"/>
      <c r="Y232" s="90"/>
      <c r="Z232" s="90"/>
      <c r="AA232" s="90"/>
      <c r="AB232" s="90"/>
      <c r="AC232" s="90"/>
      <c r="AD232" s="90"/>
      <c r="AE232" s="90"/>
      <c r="AF232" s="90"/>
      <c r="AG232" s="90"/>
      <c r="AH232" s="90"/>
      <c r="AI232" s="90"/>
      <c r="AJ232" s="90"/>
      <c r="AK232" s="90"/>
      <c r="AL232" s="90"/>
      <c r="AM232" s="90"/>
      <c r="AN232" s="90"/>
      <c r="AO232" s="90"/>
      <c r="AP232" s="90"/>
      <c r="AQ232" s="90"/>
      <c r="AR232" s="90"/>
      <c r="AS232" s="90"/>
    </row>
    <row r="233" spans="22:45" x14ac:dyDescent="0.25">
      <c r="V233" s="90"/>
      <c r="W233" s="90"/>
      <c r="X233" s="90"/>
      <c r="Y233" s="90"/>
      <c r="Z233" s="90"/>
      <c r="AA233" s="90"/>
      <c r="AB233" s="90"/>
      <c r="AC233" s="90"/>
      <c r="AD233" s="90"/>
      <c r="AE233" s="90"/>
      <c r="AF233" s="90"/>
      <c r="AG233" s="90"/>
      <c r="AH233" s="90"/>
      <c r="AI233" s="90"/>
      <c r="AJ233" s="90"/>
      <c r="AK233" s="90"/>
      <c r="AL233" s="90"/>
      <c r="AM233" s="90"/>
      <c r="AN233" s="90"/>
      <c r="AO233" s="90"/>
      <c r="AP233" s="90"/>
      <c r="AQ233" s="90"/>
      <c r="AR233" s="90"/>
      <c r="AS233" s="90"/>
    </row>
    <row r="234" spans="22:45" x14ac:dyDescent="0.25">
      <c r="V234" s="90"/>
      <c r="W234" s="90"/>
      <c r="X234" s="90"/>
      <c r="Y234" s="90"/>
      <c r="Z234" s="90"/>
      <c r="AA234" s="90"/>
      <c r="AB234" s="90"/>
      <c r="AC234" s="90"/>
      <c r="AD234" s="90"/>
      <c r="AE234" s="90"/>
      <c r="AF234" s="90"/>
      <c r="AG234" s="90"/>
      <c r="AH234" s="90"/>
      <c r="AI234" s="90"/>
      <c r="AJ234" s="90"/>
      <c r="AK234" s="90"/>
      <c r="AL234" s="90"/>
      <c r="AM234" s="90"/>
      <c r="AN234" s="90"/>
      <c r="AO234" s="90"/>
      <c r="AP234" s="90"/>
      <c r="AQ234" s="90"/>
      <c r="AR234" s="90"/>
      <c r="AS234" s="90"/>
    </row>
    <row r="235" spans="22:45" x14ac:dyDescent="0.25">
      <c r="V235" s="90"/>
      <c r="W235" s="90"/>
      <c r="X235" s="90"/>
      <c r="Y235" s="90"/>
      <c r="Z235" s="90"/>
      <c r="AA235" s="90"/>
      <c r="AB235" s="90"/>
      <c r="AC235" s="90"/>
      <c r="AD235" s="90"/>
      <c r="AE235" s="90"/>
      <c r="AF235" s="90"/>
      <c r="AG235" s="90"/>
      <c r="AH235" s="90"/>
      <c r="AI235" s="90"/>
      <c r="AJ235" s="90"/>
      <c r="AK235" s="90"/>
      <c r="AL235" s="90"/>
      <c r="AM235" s="90"/>
      <c r="AN235" s="90"/>
      <c r="AO235" s="90"/>
      <c r="AP235" s="90"/>
      <c r="AQ235" s="90"/>
      <c r="AR235" s="90"/>
      <c r="AS235" s="90"/>
    </row>
    <row r="236" spans="22:45" x14ac:dyDescent="0.25">
      <c r="V236" s="90"/>
      <c r="W236" s="90"/>
      <c r="X236" s="90"/>
      <c r="Y236" s="90"/>
      <c r="Z236" s="90"/>
      <c r="AA236" s="90"/>
      <c r="AB236" s="90"/>
      <c r="AC236" s="90"/>
      <c r="AD236" s="90"/>
      <c r="AE236" s="90"/>
      <c r="AF236" s="90"/>
      <c r="AG236" s="90"/>
      <c r="AH236" s="90"/>
      <c r="AI236" s="90"/>
      <c r="AJ236" s="90"/>
      <c r="AK236" s="90"/>
      <c r="AL236" s="90"/>
      <c r="AM236" s="90"/>
      <c r="AN236" s="90"/>
      <c r="AO236" s="90"/>
      <c r="AP236" s="90"/>
      <c r="AQ236" s="90"/>
      <c r="AR236" s="90"/>
      <c r="AS236" s="90"/>
    </row>
    <row r="237" spans="22:45" x14ac:dyDescent="0.25">
      <c r="V237" s="90"/>
      <c r="W237" s="90"/>
      <c r="X237" s="90"/>
      <c r="Y237" s="90"/>
      <c r="Z237" s="90"/>
      <c r="AA237" s="90"/>
      <c r="AB237" s="90"/>
      <c r="AC237" s="90"/>
      <c r="AD237" s="90"/>
      <c r="AE237" s="90"/>
      <c r="AF237" s="90"/>
      <c r="AG237" s="90"/>
      <c r="AH237" s="90"/>
      <c r="AI237" s="90"/>
      <c r="AJ237" s="90"/>
      <c r="AK237" s="90"/>
      <c r="AL237" s="90"/>
      <c r="AM237" s="90"/>
      <c r="AN237" s="90"/>
      <c r="AO237" s="90"/>
      <c r="AP237" s="90"/>
      <c r="AQ237" s="90"/>
      <c r="AR237" s="90"/>
      <c r="AS237" s="90"/>
    </row>
    <row r="238" spans="22:45" x14ac:dyDescent="0.25">
      <c r="V238" s="90"/>
      <c r="W238" s="90"/>
      <c r="X238" s="90"/>
      <c r="Y238" s="90"/>
      <c r="Z238" s="90"/>
      <c r="AA238" s="90"/>
      <c r="AB238" s="90"/>
      <c r="AC238" s="90"/>
      <c r="AD238" s="90"/>
      <c r="AE238" s="90"/>
      <c r="AF238" s="90"/>
      <c r="AG238" s="90"/>
      <c r="AH238" s="90"/>
      <c r="AI238" s="90"/>
      <c r="AJ238" s="90"/>
      <c r="AK238" s="90"/>
      <c r="AL238" s="90"/>
      <c r="AM238" s="90"/>
      <c r="AN238" s="90"/>
      <c r="AO238" s="90"/>
      <c r="AP238" s="90"/>
      <c r="AQ238" s="90"/>
      <c r="AR238" s="90"/>
      <c r="AS238" s="90"/>
    </row>
    <row r="239" spans="22:45" x14ac:dyDescent="0.25">
      <c r="V239" s="90"/>
      <c r="W239" s="90"/>
      <c r="X239" s="90"/>
      <c r="Y239" s="90"/>
      <c r="Z239" s="90"/>
      <c r="AA239" s="90"/>
      <c r="AB239" s="90"/>
      <c r="AC239" s="90"/>
      <c r="AD239" s="90"/>
      <c r="AE239" s="90"/>
      <c r="AF239" s="90"/>
      <c r="AG239" s="90"/>
      <c r="AH239" s="90"/>
      <c r="AI239" s="90"/>
      <c r="AJ239" s="90"/>
      <c r="AK239" s="90"/>
      <c r="AL239" s="90"/>
      <c r="AM239" s="90"/>
      <c r="AN239" s="90"/>
      <c r="AO239" s="90"/>
      <c r="AP239" s="90"/>
      <c r="AQ239" s="90"/>
      <c r="AR239" s="90"/>
      <c r="AS239" s="90"/>
    </row>
    <row r="240" spans="22:45" x14ac:dyDescent="0.25">
      <c r="V240" s="90"/>
      <c r="W240" s="90"/>
      <c r="X240" s="90"/>
      <c r="Y240" s="90"/>
      <c r="Z240" s="90"/>
      <c r="AA240" s="90"/>
      <c r="AB240" s="90"/>
      <c r="AC240" s="90"/>
      <c r="AD240" s="90"/>
      <c r="AE240" s="90"/>
      <c r="AF240" s="90"/>
      <c r="AG240" s="90"/>
      <c r="AH240" s="90"/>
      <c r="AI240" s="90"/>
      <c r="AJ240" s="90"/>
      <c r="AK240" s="90"/>
      <c r="AL240" s="90"/>
      <c r="AM240" s="90"/>
      <c r="AN240" s="90"/>
      <c r="AO240" s="90"/>
      <c r="AP240" s="90"/>
      <c r="AQ240" s="90"/>
      <c r="AR240" s="90"/>
      <c r="AS240" s="90"/>
    </row>
    <row r="241" spans="22:45" x14ac:dyDescent="0.25">
      <c r="V241" s="90"/>
      <c r="W241" s="90"/>
      <c r="X241" s="90"/>
      <c r="Y241" s="90"/>
      <c r="Z241" s="90"/>
      <c r="AA241" s="90"/>
      <c r="AB241" s="90"/>
      <c r="AC241" s="90"/>
      <c r="AD241" s="90"/>
      <c r="AE241" s="90"/>
      <c r="AF241" s="90"/>
      <c r="AG241" s="90"/>
      <c r="AH241" s="90"/>
      <c r="AI241" s="90"/>
      <c r="AJ241" s="90"/>
      <c r="AK241" s="90"/>
      <c r="AL241" s="90"/>
      <c r="AM241" s="90"/>
      <c r="AN241" s="90"/>
      <c r="AO241" s="90"/>
      <c r="AP241" s="90"/>
      <c r="AQ241" s="90"/>
      <c r="AR241" s="90"/>
      <c r="AS241" s="90"/>
    </row>
    <row r="242" spans="22:45" x14ac:dyDescent="0.25">
      <c r="V242" s="90"/>
      <c r="W242" s="90"/>
      <c r="X242" s="90"/>
      <c r="Y242" s="90"/>
      <c r="Z242" s="90"/>
      <c r="AA242" s="90"/>
      <c r="AB242" s="90"/>
      <c r="AC242" s="90"/>
      <c r="AD242" s="90"/>
      <c r="AE242" s="90"/>
      <c r="AF242" s="90"/>
      <c r="AG242" s="90"/>
      <c r="AH242" s="90"/>
      <c r="AI242" s="90"/>
      <c r="AJ242" s="90"/>
      <c r="AK242" s="90"/>
      <c r="AL242" s="90"/>
      <c r="AM242" s="90"/>
      <c r="AN242" s="90"/>
      <c r="AO242" s="90"/>
      <c r="AP242" s="90"/>
      <c r="AQ242" s="90"/>
      <c r="AR242" s="90"/>
      <c r="AS242" s="90"/>
    </row>
    <row r="243" spans="22:45" x14ac:dyDescent="0.25">
      <c r="V243" s="90"/>
      <c r="W243" s="90"/>
      <c r="X243" s="90"/>
      <c r="Y243" s="90"/>
      <c r="Z243" s="90"/>
      <c r="AA243" s="90"/>
      <c r="AB243" s="90"/>
      <c r="AC243" s="90"/>
      <c r="AD243" s="90"/>
      <c r="AE243" s="90"/>
      <c r="AF243" s="90"/>
      <c r="AG243" s="90"/>
      <c r="AH243" s="90"/>
      <c r="AI243" s="90"/>
      <c r="AJ243" s="90"/>
      <c r="AK243" s="90"/>
      <c r="AL243" s="90"/>
      <c r="AM243" s="90"/>
      <c r="AN243" s="90"/>
      <c r="AO243" s="90"/>
      <c r="AP243" s="90"/>
      <c r="AQ243" s="90"/>
      <c r="AR243" s="90"/>
      <c r="AS243" s="90"/>
    </row>
    <row r="244" spans="22:45" x14ac:dyDescent="0.25">
      <c r="V244" s="90"/>
      <c r="W244" s="90"/>
      <c r="X244" s="90"/>
      <c r="Y244" s="90"/>
      <c r="Z244" s="90"/>
      <c r="AA244" s="90"/>
      <c r="AB244" s="90"/>
      <c r="AC244" s="90"/>
      <c r="AD244" s="90"/>
      <c r="AE244" s="90"/>
      <c r="AF244" s="90"/>
      <c r="AG244" s="90"/>
      <c r="AH244" s="90"/>
      <c r="AI244" s="90"/>
      <c r="AJ244" s="90"/>
      <c r="AK244" s="90"/>
      <c r="AL244" s="90"/>
      <c r="AM244" s="90"/>
      <c r="AN244" s="90"/>
      <c r="AO244" s="90"/>
      <c r="AP244" s="90"/>
      <c r="AQ244" s="90"/>
      <c r="AR244" s="90"/>
      <c r="AS244" s="90"/>
    </row>
    <row r="245" spans="22:45" x14ac:dyDescent="0.25">
      <c r="V245" s="90"/>
      <c r="W245" s="90"/>
      <c r="X245" s="90"/>
      <c r="Y245" s="90"/>
      <c r="Z245" s="90"/>
      <c r="AA245" s="90"/>
      <c r="AB245" s="90"/>
      <c r="AC245" s="90"/>
      <c r="AD245" s="90"/>
      <c r="AE245" s="90"/>
      <c r="AF245" s="90"/>
      <c r="AG245" s="90"/>
      <c r="AH245" s="90"/>
      <c r="AI245" s="90"/>
      <c r="AJ245" s="90"/>
      <c r="AK245" s="90"/>
      <c r="AL245" s="90"/>
      <c r="AM245" s="90"/>
      <c r="AN245" s="90"/>
      <c r="AO245" s="90"/>
      <c r="AP245" s="90"/>
      <c r="AQ245" s="90"/>
      <c r="AR245" s="90"/>
      <c r="AS245" s="90"/>
    </row>
    <row r="246" spans="22:45" x14ac:dyDescent="0.25">
      <c r="V246" s="90"/>
      <c r="W246" s="90"/>
      <c r="X246" s="90"/>
      <c r="Y246" s="90"/>
      <c r="Z246" s="90"/>
      <c r="AA246" s="90"/>
      <c r="AB246" s="90"/>
      <c r="AC246" s="90"/>
      <c r="AD246" s="90"/>
      <c r="AE246" s="90"/>
      <c r="AF246" s="90"/>
      <c r="AG246" s="90"/>
      <c r="AH246" s="90"/>
      <c r="AI246" s="90"/>
      <c r="AJ246" s="90"/>
      <c r="AK246" s="90"/>
      <c r="AL246" s="90"/>
      <c r="AM246" s="90"/>
      <c r="AN246" s="90"/>
      <c r="AO246" s="90"/>
      <c r="AP246" s="90"/>
      <c r="AQ246" s="90"/>
      <c r="AR246" s="90"/>
      <c r="AS246" s="90"/>
    </row>
    <row r="247" spans="22:45" x14ac:dyDescent="0.25">
      <c r="V247" s="90"/>
      <c r="W247" s="90"/>
      <c r="X247" s="90"/>
      <c r="Y247" s="90"/>
      <c r="Z247" s="90"/>
      <c r="AA247" s="90"/>
      <c r="AB247" s="90"/>
      <c r="AC247" s="90"/>
      <c r="AD247" s="90"/>
      <c r="AE247" s="90"/>
      <c r="AF247" s="90"/>
      <c r="AG247" s="90"/>
      <c r="AH247" s="90"/>
      <c r="AI247" s="90"/>
      <c r="AJ247" s="90"/>
      <c r="AK247" s="90"/>
      <c r="AL247" s="90"/>
      <c r="AM247" s="90"/>
      <c r="AN247" s="90"/>
      <c r="AO247" s="90"/>
      <c r="AP247" s="90"/>
      <c r="AQ247" s="90"/>
      <c r="AR247" s="90"/>
      <c r="AS247" s="90"/>
    </row>
    <row r="248" spans="22:45" x14ac:dyDescent="0.25">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row>
    <row r="249" spans="22:45" x14ac:dyDescent="0.25">
      <c r="V249" s="90"/>
      <c r="W249" s="90"/>
      <c r="X249" s="90"/>
      <c r="Y249" s="90"/>
      <c r="Z249" s="90"/>
      <c r="AA249" s="90"/>
      <c r="AB249" s="90"/>
      <c r="AC249" s="90"/>
      <c r="AD249" s="90"/>
      <c r="AE249" s="90"/>
      <c r="AF249" s="90"/>
      <c r="AG249" s="90"/>
      <c r="AH249" s="90"/>
      <c r="AI249" s="90"/>
      <c r="AJ249" s="90"/>
      <c r="AK249" s="90"/>
      <c r="AL249" s="90"/>
      <c r="AM249" s="90"/>
      <c r="AN249" s="90"/>
      <c r="AO249" s="90"/>
      <c r="AP249" s="90"/>
      <c r="AQ249" s="90"/>
      <c r="AR249" s="90"/>
      <c r="AS249" s="90"/>
    </row>
    <row r="250" spans="22:45" x14ac:dyDescent="0.25">
      <c r="V250" s="90"/>
      <c r="W250" s="90"/>
      <c r="X250" s="90"/>
      <c r="Y250" s="90"/>
      <c r="Z250" s="90"/>
      <c r="AA250" s="90"/>
      <c r="AB250" s="90"/>
      <c r="AC250" s="90"/>
      <c r="AD250" s="90"/>
      <c r="AE250" s="90"/>
      <c r="AF250" s="90"/>
      <c r="AG250" s="90"/>
      <c r="AH250" s="90"/>
      <c r="AI250" s="90"/>
      <c r="AJ250" s="90"/>
      <c r="AK250" s="90"/>
      <c r="AL250" s="90"/>
      <c r="AM250" s="90"/>
      <c r="AN250" s="90"/>
      <c r="AO250" s="90"/>
      <c r="AP250" s="90"/>
      <c r="AQ250" s="90"/>
      <c r="AR250" s="90"/>
      <c r="AS250" s="90"/>
    </row>
    <row r="251" spans="22:45" x14ac:dyDescent="0.25">
      <c r="V251" s="90"/>
      <c r="W251" s="90"/>
      <c r="X251" s="90"/>
      <c r="Y251" s="90"/>
      <c r="Z251" s="90"/>
      <c r="AA251" s="90"/>
      <c r="AB251" s="90"/>
      <c r="AC251" s="90"/>
      <c r="AD251" s="90"/>
      <c r="AE251" s="90"/>
      <c r="AF251" s="90"/>
      <c r="AG251" s="90"/>
      <c r="AH251" s="90"/>
      <c r="AI251" s="90"/>
      <c r="AJ251" s="90"/>
      <c r="AK251" s="90"/>
      <c r="AL251" s="90"/>
      <c r="AM251" s="90"/>
      <c r="AN251" s="90"/>
      <c r="AO251" s="90"/>
      <c r="AP251" s="90"/>
      <c r="AQ251" s="90"/>
      <c r="AR251" s="90"/>
      <c r="AS251" s="90"/>
    </row>
    <row r="252" spans="22:45" x14ac:dyDescent="0.25">
      <c r="V252" s="90"/>
      <c r="W252" s="90"/>
      <c r="X252" s="90"/>
      <c r="Y252" s="90"/>
      <c r="Z252" s="90"/>
      <c r="AA252" s="90"/>
      <c r="AB252" s="90"/>
      <c r="AC252" s="90"/>
      <c r="AD252" s="90"/>
      <c r="AE252" s="90"/>
      <c r="AF252" s="90"/>
      <c r="AG252" s="90"/>
      <c r="AH252" s="90"/>
      <c r="AI252" s="90"/>
      <c r="AJ252" s="90"/>
      <c r="AK252" s="90"/>
      <c r="AL252" s="90"/>
      <c r="AM252" s="90"/>
      <c r="AN252" s="90"/>
      <c r="AO252" s="90"/>
      <c r="AP252" s="90"/>
      <c r="AQ252" s="90"/>
      <c r="AR252" s="90"/>
      <c r="AS252" s="90"/>
    </row>
    <row r="253" spans="22:45" x14ac:dyDescent="0.25">
      <c r="V253" s="90"/>
      <c r="W253" s="90"/>
      <c r="X253" s="90"/>
      <c r="Y253" s="90"/>
      <c r="Z253" s="90"/>
      <c r="AA253" s="90"/>
      <c r="AB253" s="90"/>
      <c r="AC253" s="90"/>
      <c r="AD253" s="90"/>
      <c r="AE253" s="90"/>
      <c r="AF253" s="90"/>
      <c r="AG253" s="90"/>
      <c r="AH253" s="90"/>
      <c r="AI253" s="90"/>
      <c r="AJ253" s="90"/>
      <c r="AK253" s="90"/>
      <c r="AL253" s="90"/>
      <c r="AM253" s="90"/>
      <c r="AN253" s="90"/>
      <c r="AO253" s="90"/>
      <c r="AP253" s="90"/>
      <c r="AQ253" s="90"/>
      <c r="AR253" s="90"/>
      <c r="AS253" s="90"/>
    </row>
    <row r="254" spans="22:45" x14ac:dyDescent="0.25">
      <c r="V254" s="90"/>
      <c r="W254" s="90"/>
      <c r="X254" s="90"/>
      <c r="Y254" s="90"/>
      <c r="Z254" s="90"/>
      <c r="AA254" s="90"/>
      <c r="AB254" s="90"/>
      <c r="AC254" s="90"/>
      <c r="AD254" s="90"/>
      <c r="AE254" s="90"/>
      <c r="AF254" s="90"/>
      <c r="AG254" s="90"/>
      <c r="AH254" s="90"/>
      <c r="AI254" s="90"/>
      <c r="AJ254" s="90"/>
      <c r="AK254" s="90"/>
      <c r="AL254" s="90"/>
      <c r="AM254" s="90"/>
      <c r="AN254" s="90"/>
      <c r="AO254" s="90"/>
      <c r="AP254" s="90"/>
      <c r="AQ254" s="90"/>
      <c r="AR254" s="90"/>
      <c r="AS254" s="90"/>
    </row>
    <row r="255" spans="22:45" x14ac:dyDescent="0.25">
      <c r="V255" s="90"/>
      <c r="W255" s="90"/>
      <c r="X255" s="90"/>
      <c r="Y255" s="90"/>
      <c r="Z255" s="90"/>
      <c r="AA255" s="90"/>
      <c r="AB255" s="90"/>
      <c r="AC255" s="90"/>
      <c r="AD255" s="90"/>
      <c r="AE255" s="90"/>
      <c r="AF255" s="90"/>
      <c r="AG255" s="90"/>
      <c r="AH255" s="90"/>
      <c r="AI255" s="90"/>
      <c r="AJ255" s="90"/>
      <c r="AK255" s="90"/>
      <c r="AL255" s="90"/>
      <c r="AM255" s="90"/>
      <c r="AN255" s="90"/>
      <c r="AO255" s="90"/>
      <c r="AP255" s="90"/>
      <c r="AQ255" s="90"/>
      <c r="AR255" s="90"/>
      <c r="AS255" s="90"/>
    </row>
    <row r="256" spans="22:45" x14ac:dyDescent="0.25">
      <c r="V256" s="90"/>
      <c r="W256" s="90"/>
      <c r="X256" s="90"/>
      <c r="Y256" s="90"/>
      <c r="Z256" s="90"/>
      <c r="AA256" s="90"/>
      <c r="AB256" s="90"/>
      <c r="AC256" s="90"/>
      <c r="AD256" s="90"/>
      <c r="AE256" s="90"/>
      <c r="AF256" s="90"/>
      <c r="AG256" s="90"/>
      <c r="AH256" s="90"/>
      <c r="AI256" s="90"/>
      <c r="AJ256" s="90"/>
      <c r="AK256" s="90"/>
      <c r="AL256" s="90"/>
      <c r="AM256" s="90"/>
      <c r="AN256" s="90"/>
      <c r="AO256" s="90"/>
      <c r="AP256" s="90"/>
      <c r="AQ256" s="90"/>
      <c r="AR256" s="90"/>
      <c r="AS256" s="90"/>
    </row>
    <row r="257" spans="22:45" x14ac:dyDescent="0.25">
      <c r="V257" s="90"/>
      <c r="W257" s="90"/>
      <c r="X257" s="90"/>
      <c r="Y257" s="90"/>
      <c r="Z257" s="90"/>
      <c r="AA257" s="90"/>
      <c r="AB257" s="90"/>
      <c r="AC257" s="90"/>
      <c r="AD257" s="90"/>
      <c r="AE257" s="90"/>
      <c r="AF257" s="90"/>
      <c r="AG257" s="90"/>
      <c r="AH257" s="90"/>
      <c r="AI257" s="90"/>
      <c r="AJ257" s="90"/>
      <c r="AK257" s="90"/>
      <c r="AL257" s="90"/>
      <c r="AM257" s="90"/>
      <c r="AN257" s="90"/>
      <c r="AO257" s="90"/>
      <c r="AP257" s="90"/>
      <c r="AQ257" s="90"/>
      <c r="AR257" s="90"/>
      <c r="AS257" s="90"/>
    </row>
    <row r="258" spans="22:45" x14ac:dyDescent="0.25">
      <c r="V258" s="90"/>
      <c r="W258" s="90"/>
      <c r="X258" s="90"/>
      <c r="Y258" s="90"/>
      <c r="Z258" s="90"/>
      <c r="AA258" s="90"/>
      <c r="AB258" s="90"/>
      <c r="AC258" s="90"/>
      <c r="AD258" s="90"/>
      <c r="AE258" s="90"/>
      <c r="AF258" s="90"/>
      <c r="AG258" s="90"/>
      <c r="AH258" s="90"/>
      <c r="AI258" s="90"/>
      <c r="AJ258" s="90"/>
      <c r="AK258" s="90"/>
      <c r="AL258" s="90"/>
      <c r="AM258" s="90"/>
      <c r="AN258" s="90"/>
      <c r="AO258" s="90"/>
      <c r="AP258" s="90"/>
      <c r="AQ258" s="90"/>
      <c r="AR258" s="90"/>
      <c r="AS258" s="90"/>
    </row>
    <row r="259" spans="22:45" x14ac:dyDescent="0.25">
      <c r="V259" s="90"/>
      <c r="W259" s="90"/>
      <c r="X259" s="90"/>
      <c r="Y259" s="90"/>
      <c r="Z259" s="90"/>
      <c r="AA259" s="90"/>
      <c r="AB259" s="90"/>
      <c r="AC259" s="90"/>
      <c r="AD259" s="90"/>
      <c r="AE259" s="90"/>
      <c r="AF259" s="90"/>
      <c r="AG259" s="90"/>
      <c r="AH259" s="90"/>
      <c r="AI259" s="90"/>
      <c r="AJ259" s="90"/>
      <c r="AK259" s="90"/>
      <c r="AL259" s="90"/>
      <c r="AM259" s="90"/>
      <c r="AN259" s="90"/>
      <c r="AO259" s="90"/>
      <c r="AP259" s="90"/>
      <c r="AQ259" s="90"/>
      <c r="AR259" s="90"/>
      <c r="AS259" s="90"/>
    </row>
    <row r="260" spans="22:45" x14ac:dyDescent="0.25">
      <c r="V260" s="90"/>
      <c r="W260" s="90"/>
      <c r="X260" s="90"/>
      <c r="Y260" s="90"/>
      <c r="Z260" s="90"/>
      <c r="AA260" s="90"/>
      <c r="AB260" s="90"/>
      <c r="AC260" s="90"/>
      <c r="AD260" s="90"/>
      <c r="AE260" s="90"/>
      <c r="AF260" s="90"/>
      <c r="AG260" s="90"/>
      <c r="AH260" s="90"/>
      <c r="AI260" s="90"/>
      <c r="AJ260" s="90"/>
      <c r="AK260" s="90"/>
      <c r="AL260" s="90"/>
      <c r="AM260" s="90"/>
      <c r="AN260" s="90"/>
      <c r="AO260" s="90"/>
      <c r="AP260" s="90"/>
      <c r="AQ260" s="90"/>
      <c r="AR260" s="90"/>
      <c r="AS260" s="90"/>
    </row>
    <row r="261" spans="22:45" x14ac:dyDescent="0.25">
      <c r="V261" s="90"/>
      <c r="W261" s="90"/>
      <c r="X261" s="90"/>
      <c r="Y261" s="90"/>
      <c r="Z261" s="90"/>
      <c r="AA261" s="90"/>
      <c r="AB261" s="90"/>
      <c r="AC261" s="90"/>
      <c r="AD261" s="90"/>
      <c r="AE261" s="90"/>
      <c r="AF261" s="90"/>
      <c r="AG261" s="90"/>
      <c r="AH261" s="90"/>
      <c r="AI261" s="90"/>
      <c r="AJ261" s="90"/>
      <c r="AK261" s="90"/>
      <c r="AL261" s="90"/>
      <c r="AM261" s="90"/>
      <c r="AN261" s="90"/>
      <c r="AO261" s="90"/>
      <c r="AP261" s="90"/>
      <c r="AQ261" s="90"/>
      <c r="AR261" s="90"/>
      <c r="AS261" s="90"/>
    </row>
    <row r="262" spans="22:45" x14ac:dyDescent="0.25">
      <c r="V262" s="90"/>
      <c r="W262" s="90"/>
      <c r="X262" s="90"/>
      <c r="Y262" s="90"/>
      <c r="Z262" s="90"/>
      <c r="AA262" s="90"/>
      <c r="AB262" s="90"/>
      <c r="AC262" s="90"/>
      <c r="AD262" s="90"/>
      <c r="AE262" s="90"/>
      <c r="AF262" s="90"/>
      <c r="AG262" s="90"/>
      <c r="AH262" s="90"/>
      <c r="AI262" s="90"/>
      <c r="AJ262" s="90"/>
      <c r="AK262" s="90"/>
      <c r="AL262" s="90"/>
      <c r="AM262" s="90"/>
      <c r="AN262" s="90"/>
      <c r="AO262" s="90"/>
      <c r="AP262" s="90"/>
      <c r="AQ262" s="90"/>
      <c r="AR262" s="90"/>
      <c r="AS262" s="90"/>
    </row>
    <row r="263" spans="22:45" x14ac:dyDescent="0.25">
      <c r="V263" s="90"/>
      <c r="W263" s="90"/>
      <c r="X263" s="90"/>
      <c r="Y263" s="90"/>
      <c r="Z263" s="90"/>
      <c r="AA263" s="90"/>
      <c r="AB263" s="90"/>
      <c r="AC263" s="90"/>
      <c r="AD263" s="90"/>
      <c r="AE263" s="90"/>
      <c r="AF263" s="90"/>
      <c r="AG263" s="90"/>
      <c r="AH263" s="90"/>
      <c r="AI263" s="90"/>
      <c r="AJ263" s="90"/>
      <c r="AK263" s="90"/>
      <c r="AL263" s="90"/>
      <c r="AM263" s="90"/>
      <c r="AN263" s="90"/>
      <c r="AO263" s="90"/>
      <c r="AP263" s="90"/>
      <c r="AQ263" s="90"/>
      <c r="AR263" s="90"/>
      <c r="AS263" s="90"/>
    </row>
    <row r="264" spans="22:45" x14ac:dyDescent="0.25">
      <c r="V264" s="90"/>
      <c r="W264" s="90"/>
      <c r="X264" s="90"/>
      <c r="Y264" s="90"/>
      <c r="Z264" s="90"/>
      <c r="AA264" s="90"/>
      <c r="AB264" s="90"/>
      <c r="AC264" s="90"/>
      <c r="AD264" s="90"/>
      <c r="AE264" s="90"/>
      <c r="AF264" s="90"/>
      <c r="AG264" s="90"/>
      <c r="AH264" s="90"/>
      <c r="AI264" s="90"/>
      <c r="AJ264" s="90"/>
      <c r="AK264" s="90"/>
      <c r="AL264" s="90"/>
      <c r="AM264" s="90"/>
      <c r="AN264" s="90"/>
      <c r="AO264" s="90"/>
      <c r="AP264" s="90"/>
      <c r="AQ264" s="90"/>
      <c r="AR264" s="90"/>
      <c r="AS264" s="90"/>
    </row>
    <row r="265" spans="22:45" x14ac:dyDescent="0.25">
      <c r="V265" s="90"/>
      <c r="W265" s="90"/>
      <c r="X265" s="90"/>
      <c r="Y265" s="90"/>
      <c r="Z265" s="90"/>
      <c r="AA265" s="90"/>
      <c r="AB265" s="90"/>
      <c r="AC265" s="90"/>
      <c r="AD265" s="90"/>
      <c r="AE265" s="90"/>
      <c r="AF265" s="90"/>
      <c r="AG265" s="90"/>
      <c r="AH265" s="90"/>
      <c r="AI265" s="90"/>
      <c r="AJ265" s="90"/>
      <c r="AK265" s="90"/>
      <c r="AL265" s="90"/>
      <c r="AM265" s="90"/>
      <c r="AN265" s="90"/>
      <c r="AO265" s="90"/>
      <c r="AP265" s="90"/>
      <c r="AQ265" s="90"/>
      <c r="AR265" s="90"/>
      <c r="AS265" s="90"/>
    </row>
    <row r="266" spans="22:45" x14ac:dyDescent="0.25">
      <c r="V266" s="90"/>
      <c r="W266" s="90"/>
      <c r="X266" s="90"/>
      <c r="Y266" s="90"/>
      <c r="Z266" s="90"/>
      <c r="AA266" s="90"/>
      <c r="AB266" s="90"/>
      <c r="AC266" s="90"/>
      <c r="AD266" s="90"/>
      <c r="AE266" s="90"/>
      <c r="AF266" s="90"/>
      <c r="AG266" s="90"/>
      <c r="AH266" s="90"/>
      <c r="AI266" s="90"/>
      <c r="AJ266" s="90"/>
      <c r="AK266" s="90"/>
      <c r="AL266" s="90"/>
      <c r="AM266" s="90"/>
      <c r="AN266" s="90"/>
      <c r="AO266" s="90"/>
      <c r="AP266" s="90"/>
      <c r="AQ266" s="90"/>
      <c r="AR266" s="90"/>
      <c r="AS266" s="90"/>
    </row>
    <row r="267" spans="22:45" x14ac:dyDescent="0.25">
      <c r="V267" s="90"/>
      <c r="W267" s="90"/>
      <c r="X267" s="90"/>
      <c r="Y267" s="90"/>
      <c r="Z267" s="90"/>
      <c r="AA267" s="90"/>
      <c r="AB267" s="90"/>
      <c r="AC267" s="90"/>
      <c r="AD267" s="90"/>
      <c r="AE267" s="90"/>
      <c r="AF267" s="90"/>
      <c r="AG267" s="90"/>
      <c r="AH267" s="90"/>
      <c r="AI267" s="90"/>
      <c r="AJ267" s="90"/>
      <c r="AK267" s="90"/>
      <c r="AL267" s="90"/>
      <c r="AM267" s="90"/>
      <c r="AN267" s="90"/>
      <c r="AO267" s="90"/>
      <c r="AP267" s="90"/>
      <c r="AQ267" s="90"/>
      <c r="AR267" s="90"/>
      <c r="AS267" s="90"/>
    </row>
    <row r="268" spans="22:45" x14ac:dyDescent="0.25">
      <c r="V268" s="90"/>
      <c r="W268" s="90"/>
      <c r="X268" s="90"/>
      <c r="Y268" s="90"/>
      <c r="Z268" s="90"/>
      <c r="AA268" s="90"/>
      <c r="AB268" s="90"/>
      <c r="AC268" s="90"/>
      <c r="AD268" s="90"/>
      <c r="AE268" s="90"/>
      <c r="AF268" s="90"/>
      <c r="AG268" s="90"/>
      <c r="AH268" s="90"/>
      <c r="AI268" s="90"/>
      <c r="AJ268" s="90"/>
      <c r="AK268" s="90"/>
      <c r="AL268" s="90"/>
      <c r="AM268" s="90"/>
      <c r="AN268" s="90"/>
      <c r="AO268" s="90"/>
      <c r="AP268" s="90"/>
      <c r="AQ268" s="90"/>
      <c r="AR268" s="90"/>
      <c r="AS268" s="90"/>
    </row>
    <row r="269" spans="22:45" x14ac:dyDescent="0.25">
      <c r="V269" s="90"/>
      <c r="W269" s="90"/>
      <c r="X269" s="90"/>
      <c r="Y269" s="90"/>
      <c r="Z269" s="90"/>
      <c r="AA269" s="90"/>
      <c r="AB269" s="90"/>
      <c r="AC269" s="90"/>
      <c r="AD269" s="90"/>
      <c r="AE269" s="90"/>
      <c r="AF269" s="90"/>
      <c r="AG269" s="90"/>
      <c r="AH269" s="90"/>
      <c r="AI269" s="90"/>
      <c r="AJ269" s="90"/>
      <c r="AK269" s="90"/>
      <c r="AL269" s="90"/>
      <c r="AM269" s="90"/>
      <c r="AN269" s="90"/>
      <c r="AO269" s="90"/>
      <c r="AP269" s="90"/>
      <c r="AQ269" s="90"/>
      <c r="AR269" s="90"/>
      <c r="AS269" s="90"/>
    </row>
    <row r="270" spans="22:45" x14ac:dyDescent="0.25">
      <c r="V270" s="90"/>
      <c r="W270" s="90"/>
      <c r="X270" s="90"/>
      <c r="Y270" s="90"/>
      <c r="Z270" s="90"/>
      <c r="AA270" s="90"/>
      <c r="AB270" s="90"/>
      <c r="AC270" s="90"/>
      <c r="AD270" s="90"/>
      <c r="AE270" s="90"/>
      <c r="AF270" s="90"/>
      <c r="AG270" s="90"/>
      <c r="AH270" s="90"/>
      <c r="AI270" s="90"/>
      <c r="AJ270" s="90"/>
      <c r="AK270" s="90"/>
      <c r="AL270" s="90"/>
      <c r="AM270" s="90"/>
      <c r="AN270" s="90"/>
      <c r="AO270" s="90"/>
      <c r="AP270" s="90"/>
      <c r="AQ270" s="90"/>
      <c r="AR270" s="90"/>
      <c r="AS270" s="90"/>
    </row>
    <row r="271" spans="22:45" x14ac:dyDescent="0.25">
      <c r="V271" s="90"/>
      <c r="W271" s="90"/>
      <c r="X271" s="90"/>
      <c r="Y271" s="90"/>
      <c r="Z271" s="90"/>
      <c r="AA271" s="90"/>
      <c r="AB271" s="90"/>
      <c r="AC271" s="90"/>
      <c r="AD271" s="90"/>
      <c r="AE271" s="90"/>
      <c r="AF271" s="90"/>
      <c r="AG271" s="90"/>
      <c r="AH271" s="90"/>
      <c r="AI271" s="90"/>
      <c r="AJ271" s="90"/>
      <c r="AK271" s="90"/>
      <c r="AL271" s="90"/>
      <c r="AM271" s="90"/>
      <c r="AN271" s="90"/>
      <c r="AO271" s="90"/>
      <c r="AP271" s="90"/>
      <c r="AQ271" s="90"/>
      <c r="AR271" s="90"/>
      <c r="AS271" s="90"/>
    </row>
    <row r="272" spans="22:45" x14ac:dyDescent="0.25">
      <c r="V272" s="90"/>
      <c r="W272" s="90"/>
      <c r="X272" s="90"/>
      <c r="Y272" s="90"/>
      <c r="Z272" s="90"/>
      <c r="AA272" s="90"/>
      <c r="AB272" s="90"/>
      <c r="AC272" s="90"/>
      <c r="AD272" s="90"/>
      <c r="AE272" s="90"/>
      <c r="AF272" s="90"/>
      <c r="AG272" s="90"/>
      <c r="AH272" s="90"/>
      <c r="AI272" s="90"/>
      <c r="AJ272" s="90"/>
      <c r="AK272" s="90"/>
      <c r="AL272" s="90"/>
      <c r="AM272" s="90"/>
      <c r="AN272" s="90"/>
      <c r="AO272" s="90"/>
      <c r="AP272" s="90"/>
      <c r="AQ272" s="90"/>
      <c r="AR272" s="90"/>
      <c r="AS272" s="90"/>
    </row>
    <row r="273" spans="22:45" x14ac:dyDescent="0.25">
      <c r="V273" s="90"/>
      <c r="W273" s="90"/>
      <c r="X273" s="90"/>
      <c r="Y273" s="90"/>
      <c r="Z273" s="90"/>
      <c r="AA273" s="90"/>
      <c r="AB273" s="90"/>
      <c r="AC273" s="90"/>
      <c r="AD273" s="90"/>
      <c r="AE273" s="90"/>
      <c r="AF273" s="90"/>
      <c r="AG273" s="90"/>
      <c r="AH273" s="90"/>
      <c r="AI273" s="90"/>
      <c r="AJ273" s="90"/>
      <c r="AK273" s="90"/>
      <c r="AL273" s="90"/>
      <c r="AM273" s="90"/>
      <c r="AN273" s="90"/>
      <c r="AO273" s="90"/>
      <c r="AP273" s="90"/>
      <c r="AQ273" s="90"/>
      <c r="AR273" s="90"/>
      <c r="AS273" s="90"/>
    </row>
    <row r="274" spans="22:45" x14ac:dyDescent="0.25">
      <c r="V274" s="90"/>
      <c r="W274" s="90"/>
      <c r="X274" s="90"/>
      <c r="Y274" s="90"/>
      <c r="Z274" s="90"/>
      <c r="AA274" s="90"/>
      <c r="AB274" s="90"/>
      <c r="AC274" s="90"/>
      <c r="AD274" s="90"/>
      <c r="AE274" s="90"/>
      <c r="AF274" s="90"/>
      <c r="AG274" s="90"/>
      <c r="AH274" s="90"/>
      <c r="AI274" s="90"/>
      <c r="AJ274" s="90"/>
      <c r="AK274" s="90"/>
      <c r="AL274" s="90"/>
      <c r="AM274" s="90"/>
      <c r="AN274" s="90"/>
      <c r="AO274" s="90"/>
      <c r="AP274" s="90"/>
      <c r="AQ274" s="90"/>
      <c r="AR274" s="90"/>
      <c r="AS274" s="90"/>
    </row>
    <row r="275" spans="22:45" x14ac:dyDescent="0.25">
      <c r="V275" s="90"/>
      <c r="W275" s="90"/>
      <c r="X275" s="90"/>
      <c r="Y275" s="90"/>
      <c r="Z275" s="90"/>
      <c r="AA275" s="90"/>
      <c r="AB275" s="90"/>
      <c r="AC275" s="90"/>
      <c r="AD275" s="90"/>
      <c r="AE275" s="90"/>
      <c r="AF275" s="90"/>
      <c r="AG275" s="90"/>
      <c r="AH275" s="90"/>
      <c r="AI275" s="90"/>
      <c r="AJ275" s="90"/>
      <c r="AK275" s="90"/>
      <c r="AL275" s="90"/>
      <c r="AM275" s="90"/>
      <c r="AN275" s="90"/>
      <c r="AO275" s="90"/>
      <c r="AP275" s="90"/>
      <c r="AQ275" s="90"/>
      <c r="AR275" s="90"/>
      <c r="AS275" s="90"/>
    </row>
    <row r="276" spans="22:45" x14ac:dyDescent="0.25">
      <c r="V276" s="90"/>
      <c r="W276" s="90"/>
      <c r="X276" s="90"/>
      <c r="Y276" s="90"/>
      <c r="Z276" s="90"/>
      <c r="AA276" s="90"/>
      <c r="AB276" s="90"/>
      <c r="AC276" s="90"/>
      <c r="AD276" s="90"/>
      <c r="AE276" s="90"/>
      <c r="AF276" s="90"/>
      <c r="AG276" s="90"/>
      <c r="AH276" s="90"/>
      <c r="AI276" s="90"/>
      <c r="AJ276" s="90"/>
      <c r="AK276" s="90"/>
      <c r="AL276" s="90"/>
      <c r="AM276" s="90"/>
      <c r="AN276" s="90"/>
      <c r="AO276" s="90"/>
      <c r="AP276" s="90"/>
      <c r="AQ276" s="90"/>
      <c r="AR276" s="90"/>
      <c r="AS276" s="90"/>
    </row>
    <row r="277" spans="22:45" x14ac:dyDescent="0.25">
      <c r="V277" s="90"/>
      <c r="W277" s="90"/>
      <c r="X277" s="90"/>
      <c r="Y277" s="90"/>
      <c r="Z277" s="90"/>
      <c r="AA277" s="90"/>
      <c r="AB277" s="90"/>
      <c r="AC277" s="90"/>
      <c r="AD277" s="90"/>
      <c r="AE277" s="90"/>
      <c r="AF277" s="90"/>
      <c r="AG277" s="90"/>
      <c r="AH277" s="90"/>
      <c r="AI277" s="90"/>
      <c r="AJ277" s="90"/>
      <c r="AK277" s="90"/>
      <c r="AL277" s="90"/>
      <c r="AM277" s="90"/>
      <c r="AN277" s="90"/>
      <c r="AO277" s="90"/>
      <c r="AP277" s="90"/>
      <c r="AQ277" s="90"/>
      <c r="AR277" s="90"/>
      <c r="AS277" s="90"/>
    </row>
    <row r="278" spans="22:45" x14ac:dyDescent="0.25">
      <c r="V278" s="90"/>
      <c r="W278" s="90"/>
      <c r="X278" s="90"/>
      <c r="Y278" s="90"/>
      <c r="Z278" s="90"/>
      <c r="AA278" s="90"/>
      <c r="AB278" s="90"/>
      <c r="AC278" s="90"/>
      <c r="AD278" s="90"/>
      <c r="AE278" s="90"/>
      <c r="AF278" s="90"/>
      <c r="AG278" s="90"/>
      <c r="AH278" s="90"/>
      <c r="AI278" s="90"/>
      <c r="AJ278" s="90"/>
      <c r="AK278" s="90"/>
      <c r="AL278" s="90"/>
      <c r="AM278" s="90"/>
      <c r="AN278" s="90"/>
      <c r="AO278" s="90"/>
      <c r="AP278" s="90"/>
      <c r="AQ278" s="90"/>
      <c r="AR278" s="90"/>
      <c r="AS278" s="90"/>
    </row>
    <row r="279" spans="22:45" x14ac:dyDescent="0.25">
      <c r="V279" s="90"/>
      <c r="W279" s="90"/>
      <c r="X279" s="90"/>
      <c r="Y279" s="90"/>
      <c r="Z279" s="90"/>
      <c r="AA279" s="90"/>
      <c r="AB279" s="90"/>
      <c r="AC279" s="90"/>
      <c r="AD279" s="90"/>
      <c r="AE279" s="90"/>
      <c r="AF279" s="90"/>
      <c r="AG279" s="90"/>
      <c r="AH279" s="90"/>
      <c r="AI279" s="90"/>
      <c r="AJ279" s="90"/>
      <c r="AK279" s="90"/>
      <c r="AL279" s="90"/>
      <c r="AM279" s="90"/>
      <c r="AN279" s="90"/>
      <c r="AO279" s="90"/>
      <c r="AP279" s="90"/>
      <c r="AQ279" s="90"/>
      <c r="AR279" s="90"/>
      <c r="AS279" s="90"/>
    </row>
    <row r="280" spans="22:45" x14ac:dyDescent="0.25">
      <c r="V280" s="90"/>
      <c r="W280" s="90"/>
      <c r="X280" s="90"/>
      <c r="Y280" s="90"/>
      <c r="Z280" s="90"/>
      <c r="AA280" s="90"/>
      <c r="AB280" s="90"/>
      <c r="AC280" s="90"/>
      <c r="AD280" s="90"/>
      <c r="AE280" s="90"/>
      <c r="AF280" s="90"/>
      <c r="AG280" s="90"/>
      <c r="AH280" s="90"/>
      <c r="AI280" s="90"/>
      <c r="AJ280" s="90"/>
      <c r="AK280" s="90"/>
      <c r="AL280" s="90"/>
      <c r="AM280" s="90"/>
      <c r="AN280" s="90"/>
      <c r="AO280" s="90"/>
      <c r="AP280" s="90"/>
      <c r="AQ280" s="90"/>
      <c r="AR280" s="90"/>
      <c r="AS280" s="90"/>
    </row>
    <row r="281" spans="22:45" x14ac:dyDescent="0.25">
      <c r="V281" s="90"/>
      <c r="W281" s="90"/>
      <c r="X281" s="90"/>
      <c r="Y281" s="90"/>
      <c r="Z281" s="90"/>
      <c r="AA281" s="90"/>
      <c r="AB281" s="90"/>
      <c r="AC281" s="90"/>
      <c r="AD281" s="90"/>
      <c r="AE281" s="90"/>
      <c r="AF281" s="90"/>
      <c r="AG281" s="90"/>
      <c r="AH281" s="90"/>
      <c r="AI281" s="90"/>
      <c r="AJ281" s="90"/>
      <c r="AK281" s="90"/>
      <c r="AL281" s="90"/>
      <c r="AM281" s="90"/>
      <c r="AN281" s="90"/>
      <c r="AO281" s="90"/>
      <c r="AP281" s="90"/>
      <c r="AQ281" s="90"/>
      <c r="AR281" s="90"/>
      <c r="AS281" s="90"/>
    </row>
    <row r="282" spans="22:45" x14ac:dyDescent="0.25">
      <c r="V282" s="90"/>
      <c r="W282" s="90"/>
      <c r="X282" s="90"/>
      <c r="Y282" s="90"/>
      <c r="Z282" s="90"/>
      <c r="AA282" s="90"/>
      <c r="AB282" s="90"/>
      <c r="AC282" s="90"/>
      <c r="AD282" s="90"/>
      <c r="AE282" s="90"/>
      <c r="AF282" s="90"/>
      <c r="AG282" s="90"/>
      <c r="AH282" s="90"/>
      <c r="AI282" s="90"/>
      <c r="AJ282" s="90"/>
      <c r="AK282" s="90"/>
      <c r="AL282" s="90"/>
      <c r="AM282" s="90"/>
      <c r="AN282" s="90"/>
      <c r="AO282" s="90"/>
      <c r="AP282" s="90"/>
      <c r="AQ282" s="90"/>
      <c r="AR282" s="90"/>
      <c r="AS282" s="90"/>
    </row>
    <row r="283" spans="22:45" x14ac:dyDescent="0.25">
      <c r="V283" s="90"/>
      <c r="W283" s="90"/>
      <c r="X283" s="90"/>
      <c r="Y283" s="90"/>
      <c r="Z283" s="90"/>
      <c r="AA283" s="90"/>
      <c r="AB283" s="90"/>
      <c r="AC283" s="90"/>
      <c r="AD283" s="90"/>
      <c r="AE283" s="90"/>
      <c r="AF283" s="90"/>
      <c r="AG283" s="90"/>
      <c r="AH283" s="90"/>
      <c r="AI283" s="90"/>
      <c r="AJ283" s="90"/>
      <c r="AK283" s="90"/>
      <c r="AL283" s="90"/>
      <c r="AM283" s="90"/>
      <c r="AN283" s="90"/>
      <c r="AO283" s="90"/>
      <c r="AP283" s="90"/>
      <c r="AQ283" s="90"/>
      <c r="AR283" s="90"/>
      <c r="AS283" s="90"/>
    </row>
    <row r="284" spans="22:45" x14ac:dyDescent="0.25">
      <c r="V284" s="90"/>
      <c r="W284" s="90"/>
      <c r="X284" s="90"/>
      <c r="Y284" s="90"/>
      <c r="Z284" s="90"/>
      <c r="AA284" s="90"/>
      <c r="AB284" s="90"/>
      <c r="AC284" s="90"/>
      <c r="AD284" s="90"/>
      <c r="AE284" s="90"/>
      <c r="AF284" s="90"/>
      <c r="AG284" s="90"/>
      <c r="AH284" s="90"/>
      <c r="AI284" s="90"/>
      <c r="AJ284" s="90"/>
      <c r="AK284" s="90"/>
      <c r="AL284" s="90"/>
      <c r="AM284" s="90"/>
      <c r="AN284" s="90"/>
      <c r="AO284" s="90"/>
      <c r="AP284" s="90"/>
      <c r="AQ284" s="90"/>
      <c r="AR284" s="90"/>
      <c r="AS284" s="90"/>
    </row>
    <row r="285" spans="22:45" x14ac:dyDescent="0.25">
      <c r="V285" s="90"/>
      <c r="W285" s="90"/>
      <c r="X285" s="90"/>
      <c r="Y285" s="90"/>
      <c r="Z285" s="90"/>
      <c r="AA285" s="90"/>
      <c r="AB285" s="90"/>
      <c r="AC285" s="90"/>
      <c r="AD285" s="90"/>
      <c r="AE285" s="90"/>
      <c r="AF285" s="90"/>
      <c r="AG285" s="90"/>
      <c r="AH285" s="90"/>
      <c r="AI285" s="90"/>
      <c r="AJ285" s="90"/>
      <c r="AK285" s="90"/>
      <c r="AL285" s="90"/>
      <c r="AM285" s="90"/>
      <c r="AN285" s="90"/>
      <c r="AO285" s="90"/>
      <c r="AP285" s="90"/>
      <c r="AQ285" s="90"/>
      <c r="AR285" s="90"/>
      <c r="AS285" s="90"/>
    </row>
    <row r="286" spans="22:45" x14ac:dyDescent="0.25">
      <c r="V286" s="90"/>
      <c r="W286" s="90"/>
      <c r="X286" s="90"/>
      <c r="Y286" s="90"/>
      <c r="Z286" s="90"/>
      <c r="AA286" s="90"/>
      <c r="AB286" s="90"/>
      <c r="AC286" s="90"/>
      <c r="AD286" s="90"/>
      <c r="AE286" s="90"/>
      <c r="AF286" s="90"/>
      <c r="AG286" s="90"/>
      <c r="AH286" s="90"/>
      <c r="AI286" s="90"/>
      <c r="AJ286" s="90"/>
      <c r="AK286" s="90"/>
      <c r="AL286" s="90"/>
      <c r="AM286" s="90"/>
      <c r="AN286" s="90"/>
      <c r="AO286" s="90"/>
      <c r="AP286" s="90"/>
      <c r="AQ286" s="90"/>
      <c r="AR286" s="90"/>
      <c r="AS286" s="90"/>
    </row>
    <row r="287" spans="22:45" x14ac:dyDescent="0.25">
      <c r="V287" s="90"/>
      <c r="W287" s="90"/>
      <c r="X287" s="90"/>
      <c r="Y287" s="90"/>
      <c r="Z287" s="90"/>
      <c r="AA287" s="90"/>
      <c r="AB287" s="90"/>
      <c r="AC287" s="90"/>
      <c r="AD287" s="90"/>
      <c r="AE287" s="90"/>
      <c r="AF287" s="90"/>
      <c r="AG287" s="90"/>
      <c r="AH287" s="90"/>
      <c r="AI287" s="90"/>
      <c r="AJ287" s="90"/>
      <c r="AK287" s="90"/>
      <c r="AL287" s="90"/>
      <c r="AM287" s="90"/>
      <c r="AN287" s="90"/>
      <c r="AO287" s="90"/>
      <c r="AP287" s="90"/>
      <c r="AQ287" s="90"/>
      <c r="AR287" s="90"/>
      <c r="AS287" s="90"/>
    </row>
    <row r="288" spans="22:45" x14ac:dyDescent="0.25">
      <c r="V288" s="90"/>
      <c r="W288" s="90"/>
      <c r="X288" s="90"/>
      <c r="Y288" s="90"/>
      <c r="Z288" s="90"/>
      <c r="AA288" s="90"/>
      <c r="AB288" s="90"/>
      <c r="AC288" s="90"/>
      <c r="AD288" s="90"/>
      <c r="AE288" s="90"/>
      <c r="AF288" s="90"/>
      <c r="AG288" s="90"/>
      <c r="AH288" s="90"/>
      <c r="AI288" s="90"/>
      <c r="AJ288" s="90"/>
      <c r="AK288" s="90"/>
      <c r="AL288" s="90"/>
      <c r="AM288" s="90"/>
      <c r="AN288" s="90"/>
      <c r="AO288" s="90"/>
      <c r="AP288" s="90"/>
      <c r="AQ288" s="90"/>
      <c r="AR288" s="90"/>
      <c r="AS288" s="90"/>
    </row>
    <row r="289" spans="22:45" x14ac:dyDescent="0.25">
      <c r="V289" s="90"/>
      <c r="W289" s="90"/>
      <c r="X289" s="90"/>
      <c r="Y289" s="90"/>
      <c r="Z289" s="90"/>
      <c r="AA289" s="90"/>
      <c r="AB289" s="90"/>
      <c r="AC289" s="90"/>
      <c r="AD289" s="90"/>
      <c r="AE289" s="90"/>
      <c r="AF289" s="90"/>
      <c r="AG289" s="90"/>
      <c r="AH289" s="90"/>
      <c r="AI289" s="90"/>
      <c r="AJ289" s="90"/>
      <c r="AK289" s="90"/>
      <c r="AL289" s="90"/>
      <c r="AM289" s="90"/>
      <c r="AN289" s="90"/>
      <c r="AO289" s="90"/>
      <c r="AP289" s="90"/>
      <c r="AQ289" s="90"/>
      <c r="AR289" s="90"/>
      <c r="AS289" s="90"/>
    </row>
    <row r="290" spans="22:45" x14ac:dyDescent="0.25">
      <c r="V290" s="90"/>
      <c r="W290" s="90"/>
      <c r="X290" s="90"/>
      <c r="Y290" s="90"/>
      <c r="Z290" s="90"/>
      <c r="AA290" s="90"/>
      <c r="AB290" s="90"/>
      <c r="AC290" s="90"/>
      <c r="AD290" s="90"/>
      <c r="AE290" s="90"/>
      <c r="AF290" s="90"/>
      <c r="AG290" s="90"/>
      <c r="AH290" s="90"/>
      <c r="AI290" s="90"/>
      <c r="AJ290" s="90"/>
      <c r="AK290" s="90"/>
      <c r="AL290" s="90"/>
      <c r="AM290" s="90"/>
      <c r="AN290" s="90"/>
      <c r="AO290" s="90"/>
      <c r="AP290" s="90"/>
      <c r="AQ290" s="90"/>
      <c r="AR290" s="90"/>
      <c r="AS290" s="90"/>
    </row>
    <row r="291" spans="22:45" x14ac:dyDescent="0.25">
      <c r="V291" s="90"/>
      <c r="W291" s="90"/>
      <c r="X291" s="90"/>
      <c r="Y291" s="90"/>
      <c r="Z291" s="90"/>
      <c r="AA291" s="90"/>
      <c r="AB291" s="90"/>
      <c r="AC291" s="90"/>
      <c r="AD291" s="90"/>
      <c r="AE291" s="90"/>
      <c r="AF291" s="90"/>
      <c r="AG291" s="90"/>
      <c r="AH291" s="90"/>
      <c r="AI291" s="90"/>
      <c r="AJ291" s="90"/>
      <c r="AK291" s="90"/>
      <c r="AL291" s="90"/>
      <c r="AM291" s="90"/>
      <c r="AN291" s="90"/>
      <c r="AO291" s="90"/>
      <c r="AP291" s="90"/>
      <c r="AQ291" s="90"/>
      <c r="AR291" s="90"/>
      <c r="AS291" s="90"/>
    </row>
    <row r="292" spans="22:45" x14ac:dyDescent="0.25">
      <c r="V292" s="90"/>
      <c r="W292" s="90"/>
      <c r="X292" s="90"/>
      <c r="Y292" s="90"/>
      <c r="Z292" s="90"/>
      <c r="AA292" s="90"/>
      <c r="AB292" s="90"/>
      <c r="AC292" s="90"/>
      <c r="AD292" s="90"/>
      <c r="AE292" s="90"/>
      <c r="AF292" s="90"/>
      <c r="AG292" s="90"/>
      <c r="AH292" s="90"/>
      <c r="AI292" s="90"/>
      <c r="AJ292" s="90"/>
      <c r="AK292" s="90"/>
      <c r="AL292" s="90"/>
      <c r="AM292" s="90"/>
      <c r="AN292" s="90"/>
      <c r="AO292" s="90"/>
      <c r="AP292" s="90"/>
      <c r="AQ292" s="90"/>
      <c r="AR292" s="90"/>
      <c r="AS292" s="90"/>
    </row>
    <row r="293" spans="22:45" x14ac:dyDescent="0.25">
      <c r="V293" s="90"/>
      <c r="W293" s="90"/>
      <c r="X293" s="90"/>
      <c r="Y293" s="90"/>
      <c r="Z293" s="90"/>
      <c r="AA293" s="90"/>
      <c r="AB293" s="90"/>
      <c r="AC293" s="90"/>
      <c r="AD293" s="90"/>
      <c r="AE293" s="90"/>
      <c r="AF293" s="90"/>
      <c r="AG293" s="90"/>
      <c r="AH293" s="90"/>
      <c r="AI293" s="90"/>
      <c r="AJ293" s="90"/>
      <c r="AK293" s="90"/>
      <c r="AL293" s="90"/>
      <c r="AM293" s="90"/>
      <c r="AN293" s="90"/>
      <c r="AO293" s="90"/>
      <c r="AP293" s="90"/>
      <c r="AQ293" s="90"/>
      <c r="AR293" s="90"/>
      <c r="AS293" s="90"/>
    </row>
    <row r="294" spans="22:45" x14ac:dyDescent="0.25">
      <c r="V294" s="90"/>
      <c r="W294" s="90"/>
      <c r="X294" s="90"/>
      <c r="Y294" s="90"/>
      <c r="Z294" s="90"/>
      <c r="AA294" s="90"/>
      <c r="AB294" s="90"/>
      <c r="AC294" s="90"/>
      <c r="AD294" s="90"/>
      <c r="AE294" s="90"/>
      <c r="AF294" s="90"/>
      <c r="AG294" s="90"/>
      <c r="AH294" s="90"/>
      <c r="AI294" s="90"/>
      <c r="AJ294" s="90"/>
      <c r="AK294" s="90"/>
      <c r="AL294" s="90"/>
      <c r="AM294" s="90"/>
      <c r="AN294" s="90"/>
      <c r="AO294" s="90"/>
      <c r="AP294" s="90"/>
      <c r="AQ294" s="90"/>
      <c r="AR294" s="90"/>
      <c r="AS294" s="90"/>
    </row>
    <row r="295" spans="22:45" x14ac:dyDescent="0.25">
      <c r="V295" s="90"/>
      <c r="W295" s="90"/>
      <c r="X295" s="90"/>
      <c r="Y295" s="90"/>
      <c r="Z295" s="90"/>
      <c r="AA295" s="90"/>
      <c r="AB295" s="90"/>
      <c r="AC295" s="90"/>
      <c r="AD295" s="90"/>
      <c r="AE295" s="90"/>
      <c r="AF295" s="90"/>
      <c r="AG295" s="90"/>
      <c r="AH295" s="90"/>
      <c r="AI295" s="90"/>
      <c r="AJ295" s="90"/>
      <c r="AK295" s="90"/>
      <c r="AL295" s="90"/>
      <c r="AM295" s="90"/>
      <c r="AN295" s="90"/>
      <c r="AO295" s="90"/>
      <c r="AP295" s="90"/>
      <c r="AQ295" s="90"/>
      <c r="AR295" s="90"/>
      <c r="AS295" s="90"/>
    </row>
    <row r="296" spans="22:45" x14ac:dyDescent="0.25">
      <c r="V296" s="90"/>
      <c r="W296" s="90"/>
      <c r="X296" s="90"/>
      <c r="Y296" s="90"/>
      <c r="Z296" s="90"/>
      <c r="AA296" s="90"/>
      <c r="AB296" s="90"/>
      <c r="AC296" s="90"/>
      <c r="AD296" s="90"/>
      <c r="AE296" s="90"/>
      <c r="AF296" s="90"/>
      <c r="AG296" s="90"/>
      <c r="AH296" s="90"/>
      <c r="AI296" s="90"/>
      <c r="AJ296" s="90"/>
      <c r="AK296" s="90"/>
      <c r="AL296" s="90"/>
      <c r="AM296" s="90"/>
      <c r="AN296" s="90"/>
      <c r="AO296" s="90"/>
      <c r="AP296" s="90"/>
      <c r="AQ296" s="90"/>
      <c r="AR296" s="90"/>
      <c r="AS296" s="90"/>
    </row>
    <row r="297" spans="22:45" x14ac:dyDescent="0.25">
      <c r="V297" s="90"/>
      <c r="W297" s="90"/>
      <c r="X297" s="90"/>
      <c r="Y297" s="90"/>
      <c r="Z297" s="90"/>
      <c r="AA297" s="90"/>
      <c r="AB297" s="90"/>
      <c r="AC297" s="90"/>
      <c r="AD297" s="90"/>
      <c r="AE297" s="90"/>
      <c r="AF297" s="90"/>
      <c r="AG297" s="90"/>
      <c r="AH297" s="90"/>
      <c r="AI297" s="90"/>
      <c r="AJ297" s="90"/>
      <c r="AK297" s="90"/>
      <c r="AL297" s="90"/>
      <c r="AM297" s="90"/>
      <c r="AN297" s="90"/>
      <c r="AO297" s="90"/>
      <c r="AP297" s="90"/>
      <c r="AQ297" s="90"/>
      <c r="AR297" s="90"/>
      <c r="AS297" s="90"/>
    </row>
    <row r="298" spans="22:45" x14ac:dyDescent="0.25">
      <c r="V298" s="90"/>
      <c r="W298" s="90"/>
      <c r="X298" s="90"/>
      <c r="Y298" s="90"/>
      <c r="Z298" s="90"/>
      <c r="AA298" s="90"/>
      <c r="AB298" s="90"/>
      <c r="AC298" s="90"/>
      <c r="AD298" s="90"/>
      <c r="AE298" s="90"/>
      <c r="AF298" s="90"/>
      <c r="AG298" s="90"/>
      <c r="AH298" s="90"/>
      <c r="AI298" s="90"/>
      <c r="AJ298" s="90"/>
      <c r="AK298" s="90"/>
      <c r="AL298" s="90"/>
      <c r="AM298" s="90"/>
      <c r="AN298" s="90"/>
      <c r="AO298" s="90"/>
      <c r="AP298" s="90"/>
      <c r="AQ298" s="90"/>
      <c r="AR298" s="90"/>
      <c r="AS298" s="90"/>
    </row>
    <row r="299" spans="22:45" x14ac:dyDescent="0.25">
      <c r="V299" s="90"/>
      <c r="W299" s="90"/>
      <c r="X299" s="90"/>
      <c r="Y299" s="90"/>
      <c r="Z299" s="90"/>
      <c r="AA299" s="90"/>
      <c r="AB299" s="90"/>
      <c r="AC299" s="90"/>
      <c r="AD299" s="90"/>
      <c r="AE299" s="90"/>
      <c r="AF299" s="90"/>
      <c r="AG299" s="90"/>
      <c r="AH299" s="90"/>
      <c r="AI299" s="90"/>
      <c r="AJ299" s="90"/>
      <c r="AK299" s="90"/>
      <c r="AL299" s="90"/>
      <c r="AM299" s="90"/>
      <c r="AN299" s="90"/>
      <c r="AO299" s="90"/>
      <c r="AP299" s="90"/>
      <c r="AQ299" s="90"/>
      <c r="AR299" s="90"/>
      <c r="AS299" s="90"/>
    </row>
    <row r="300" spans="22:45" x14ac:dyDescent="0.25">
      <c r="V300" s="90"/>
      <c r="W300" s="90"/>
      <c r="X300" s="90"/>
      <c r="Y300" s="90"/>
      <c r="Z300" s="90"/>
      <c r="AA300" s="90"/>
      <c r="AB300" s="90"/>
      <c r="AC300" s="90"/>
      <c r="AD300" s="90"/>
      <c r="AE300" s="90"/>
      <c r="AF300" s="90"/>
      <c r="AG300" s="90"/>
      <c r="AH300" s="90"/>
      <c r="AI300" s="90"/>
      <c r="AJ300" s="90"/>
      <c r="AK300" s="90"/>
      <c r="AL300" s="90"/>
      <c r="AM300" s="90"/>
      <c r="AN300" s="90"/>
      <c r="AO300" s="90"/>
      <c r="AP300" s="90"/>
      <c r="AQ300" s="90"/>
      <c r="AR300" s="90"/>
      <c r="AS300" s="90"/>
    </row>
    <row r="301" spans="22:45" x14ac:dyDescent="0.25">
      <c r="V301" s="90"/>
      <c r="W301" s="90"/>
      <c r="X301" s="90"/>
      <c r="Y301" s="90"/>
      <c r="Z301" s="90"/>
      <c r="AA301" s="90"/>
      <c r="AB301" s="90"/>
      <c r="AC301" s="90"/>
      <c r="AD301" s="90"/>
      <c r="AE301" s="90"/>
      <c r="AF301" s="90"/>
      <c r="AG301" s="90"/>
      <c r="AH301" s="90"/>
      <c r="AI301" s="90"/>
      <c r="AJ301" s="90"/>
      <c r="AK301" s="90"/>
      <c r="AL301" s="90"/>
      <c r="AM301" s="90"/>
      <c r="AN301" s="90"/>
      <c r="AO301" s="90"/>
      <c r="AP301" s="90"/>
      <c r="AQ301" s="90"/>
      <c r="AR301" s="90"/>
      <c r="AS301" s="90"/>
    </row>
    <row r="302" spans="22:45" x14ac:dyDescent="0.25">
      <c r="V302" s="90"/>
      <c r="W302" s="90"/>
      <c r="X302" s="90"/>
      <c r="Y302" s="90"/>
      <c r="Z302" s="90"/>
      <c r="AA302" s="90"/>
      <c r="AB302" s="90"/>
      <c r="AC302" s="90"/>
      <c r="AD302" s="90"/>
      <c r="AE302" s="90"/>
      <c r="AF302" s="90"/>
      <c r="AG302" s="90"/>
      <c r="AH302" s="90"/>
      <c r="AI302" s="90"/>
      <c r="AJ302" s="90"/>
      <c r="AK302" s="90"/>
      <c r="AL302" s="90"/>
      <c r="AM302" s="90"/>
      <c r="AN302" s="90"/>
      <c r="AO302" s="90"/>
      <c r="AP302" s="90"/>
      <c r="AQ302" s="90"/>
      <c r="AR302" s="90"/>
      <c r="AS302" s="90"/>
    </row>
    <row r="303" spans="22:45" x14ac:dyDescent="0.25">
      <c r="V303" s="90"/>
      <c r="W303" s="90"/>
      <c r="X303" s="90"/>
      <c r="Y303" s="90"/>
      <c r="Z303" s="90"/>
      <c r="AA303" s="90"/>
      <c r="AB303" s="90"/>
      <c r="AC303" s="90"/>
      <c r="AD303" s="90"/>
      <c r="AE303" s="90"/>
      <c r="AF303" s="90"/>
      <c r="AG303" s="90"/>
      <c r="AH303" s="90"/>
      <c r="AI303" s="90"/>
      <c r="AJ303" s="90"/>
      <c r="AK303" s="90"/>
      <c r="AL303" s="90"/>
      <c r="AM303" s="90"/>
      <c r="AN303" s="90"/>
      <c r="AO303" s="90"/>
      <c r="AP303" s="90"/>
      <c r="AQ303" s="90"/>
      <c r="AR303" s="90"/>
      <c r="AS303" s="90"/>
    </row>
    <row r="304" spans="22:45" x14ac:dyDescent="0.25">
      <c r="V304" s="90"/>
      <c r="W304" s="90"/>
      <c r="X304" s="90"/>
      <c r="Y304" s="90"/>
      <c r="Z304" s="90"/>
      <c r="AA304" s="90"/>
      <c r="AB304" s="90"/>
      <c r="AC304" s="90"/>
      <c r="AD304" s="90"/>
      <c r="AE304" s="90"/>
      <c r="AF304" s="90"/>
      <c r="AG304" s="90"/>
      <c r="AH304" s="90"/>
      <c r="AI304" s="90"/>
      <c r="AJ304" s="90"/>
      <c r="AK304" s="90"/>
      <c r="AL304" s="90"/>
      <c r="AM304" s="90"/>
      <c r="AN304" s="90"/>
      <c r="AO304" s="90"/>
      <c r="AP304" s="90"/>
      <c r="AQ304" s="90"/>
      <c r="AR304" s="90"/>
      <c r="AS304" s="90"/>
    </row>
    <row r="305" spans="22:45" x14ac:dyDescent="0.25">
      <c r="V305" s="90"/>
      <c r="W305" s="90"/>
      <c r="X305" s="90"/>
      <c r="Y305" s="90"/>
      <c r="Z305" s="90"/>
      <c r="AA305" s="90"/>
      <c r="AB305" s="90"/>
      <c r="AC305" s="90"/>
      <c r="AD305" s="90"/>
      <c r="AE305" s="90"/>
      <c r="AF305" s="90"/>
      <c r="AG305" s="90"/>
      <c r="AH305" s="90"/>
      <c r="AI305" s="90"/>
      <c r="AJ305" s="90"/>
      <c r="AK305" s="90"/>
      <c r="AL305" s="90"/>
      <c r="AM305" s="90"/>
      <c r="AN305" s="90"/>
      <c r="AO305" s="90"/>
      <c r="AP305" s="90"/>
      <c r="AQ305" s="90"/>
      <c r="AR305" s="90"/>
      <c r="AS305" s="90"/>
    </row>
    <row r="306" spans="22:45" x14ac:dyDescent="0.25">
      <c r="V306" s="90"/>
      <c r="W306" s="90"/>
      <c r="X306" s="90"/>
      <c r="Y306" s="90"/>
      <c r="Z306" s="90"/>
      <c r="AA306" s="90"/>
      <c r="AB306" s="90"/>
      <c r="AC306" s="90"/>
      <c r="AD306" s="90"/>
      <c r="AE306" s="90"/>
      <c r="AF306" s="90"/>
      <c r="AG306" s="90"/>
      <c r="AH306" s="90"/>
      <c r="AI306" s="90"/>
      <c r="AJ306" s="90"/>
      <c r="AK306" s="90"/>
      <c r="AL306" s="90"/>
      <c r="AM306" s="90"/>
      <c r="AN306" s="90"/>
      <c r="AO306" s="90"/>
      <c r="AP306" s="90"/>
      <c r="AQ306" s="90"/>
      <c r="AR306" s="90"/>
      <c r="AS306" s="90"/>
    </row>
    <row r="307" spans="22:45" x14ac:dyDescent="0.25">
      <c r="V307" s="90"/>
      <c r="W307" s="90"/>
      <c r="X307" s="90"/>
      <c r="Y307" s="90"/>
      <c r="Z307" s="90"/>
      <c r="AA307" s="90"/>
      <c r="AB307" s="90"/>
      <c r="AC307" s="90"/>
      <c r="AD307" s="90"/>
      <c r="AE307" s="90"/>
      <c r="AF307" s="90"/>
      <c r="AG307" s="90"/>
      <c r="AH307" s="90"/>
      <c r="AI307" s="90"/>
      <c r="AJ307" s="90"/>
      <c r="AK307" s="90"/>
      <c r="AL307" s="90"/>
      <c r="AM307" s="90"/>
      <c r="AN307" s="90"/>
      <c r="AO307" s="90"/>
      <c r="AP307" s="90"/>
      <c r="AQ307" s="90"/>
      <c r="AR307" s="90"/>
      <c r="AS307" s="90"/>
    </row>
    <row r="308" spans="22:45" x14ac:dyDescent="0.25">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row>
    <row r="309" spans="22:45" x14ac:dyDescent="0.25">
      <c r="V309" s="90"/>
      <c r="W309" s="90"/>
      <c r="X309" s="90"/>
      <c r="Y309" s="90"/>
      <c r="Z309" s="90"/>
      <c r="AA309" s="90"/>
      <c r="AB309" s="90"/>
      <c r="AC309" s="90"/>
      <c r="AD309" s="90"/>
      <c r="AE309" s="90"/>
      <c r="AF309" s="90"/>
      <c r="AG309" s="90"/>
      <c r="AH309" s="90"/>
      <c r="AI309" s="90"/>
      <c r="AJ309" s="90"/>
      <c r="AK309" s="90"/>
      <c r="AL309" s="90"/>
      <c r="AM309" s="90"/>
      <c r="AN309" s="90"/>
      <c r="AO309" s="90"/>
      <c r="AP309" s="90"/>
      <c r="AQ309" s="90"/>
      <c r="AR309" s="90"/>
      <c r="AS309" s="90"/>
    </row>
    <row r="310" spans="22:45" x14ac:dyDescent="0.25">
      <c r="V310" s="90"/>
      <c r="W310" s="90"/>
      <c r="X310" s="90"/>
      <c r="Y310" s="90"/>
      <c r="Z310" s="90"/>
      <c r="AA310" s="90"/>
      <c r="AB310" s="90"/>
      <c r="AC310" s="90"/>
      <c r="AD310" s="90"/>
      <c r="AE310" s="90"/>
      <c r="AF310" s="90"/>
      <c r="AG310" s="90"/>
      <c r="AH310" s="90"/>
      <c r="AI310" s="90"/>
      <c r="AJ310" s="90"/>
      <c r="AK310" s="90"/>
      <c r="AL310" s="90"/>
      <c r="AM310" s="90"/>
      <c r="AN310" s="90"/>
      <c r="AO310" s="90"/>
      <c r="AP310" s="90"/>
      <c r="AQ310" s="90"/>
      <c r="AR310" s="90"/>
      <c r="AS310" s="90"/>
    </row>
    <row r="311" spans="22:45" x14ac:dyDescent="0.25">
      <c r="V311" s="90"/>
      <c r="W311" s="90"/>
      <c r="X311" s="90"/>
      <c r="Y311" s="90"/>
      <c r="Z311" s="90"/>
      <c r="AA311" s="90"/>
      <c r="AB311" s="90"/>
      <c r="AC311" s="90"/>
      <c r="AD311" s="90"/>
      <c r="AE311" s="90"/>
      <c r="AF311" s="90"/>
      <c r="AG311" s="90"/>
      <c r="AH311" s="90"/>
      <c r="AI311" s="90"/>
      <c r="AJ311" s="90"/>
      <c r="AK311" s="90"/>
      <c r="AL311" s="90"/>
      <c r="AM311" s="90"/>
      <c r="AN311" s="90"/>
      <c r="AO311" s="90"/>
      <c r="AP311" s="90"/>
      <c r="AQ311" s="90"/>
      <c r="AR311" s="90"/>
      <c r="AS311" s="90"/>
    </row>
    <row r="312" spans="22:45" x14ac:dyDescent="0.25">
      <c r="V312" s="90"/>
      <c r="W312" s="90"/>
      <c r="X312" s="90"/>
      <c r="Y312" s="90"/>
      <c r="Z312" s="90"/>
      <c r="AA312" s="90"/>
      <c r="AB312" s="90"/>
      <c r="AC312" s="90"/>
      <c r="AD312" s="90"/>
      <c r="AE312" s="90"/>
      <c r="AF312" s="90"/>
      <c r="AG312" s="90"/>
      <c r="AH312" s="90"/>
      <c r="AI312" s="90"/>
      <c r="AJ312" s="90"/>
      <c r="AK312" s="90"/>
      <c r="AL312" s="90"/>
      <c r="AM312" s="90"/>
      <c r="AN312" s="90"/>
      <c r="AO312" s="90"/>
      <c r="AP312" s="90"/>
      <c r="AQ312" s="90"/>
      <c r="AR312" s="90"/>
      <c r="AS312" s="90"/>
    </row>
    <row r="313" spans="22:45" x14ac:dyDescent="0.25">
      <c r="V313" s="90"/>
      <c r="W313" s="90"/>
      <c r="X313" s="90"/>
      <c r="Y313" s="90"/>
      <c r="Z313" s="90"/>
      <c r="AA313" s="90"/>
      <c r="AB313" s="90"/>
      <c r="AC313" s="90"/>
      <c r="AD313" s="90"/>
      <c r="AE313" s="90"/>
      <c r="AF313" s="90"/>
      <c r="AG313" s="90"/>
      <c r="AH313" s="90"/>
      <c r="AI313" s="90"/>
      <c r="AJ313" s="90"/>
      <c r="AK313" s="90"/>
      <c r="AL313" s="90"/>
      <c r="AM313" s="90"/>
      <c r="AN313" s="90"/>
      <c r="AO313" s="90"/>
      <c r="AP313" s="90"/>
      <c r="AQ313" s="90"/>
      <c r="AR313" s="90"/>
      <c r="AS313" s="90"/>
    </row>
    <row r="314" spans="22:45" x14ac:dyDescent="0.25">
      <c r="V314" s="90"/>
      <c r="W314" s="90"/>
      <c r="X314" s="90"/>
      <c r="Y314" s="90"/>
      <c r="Z314" s="90"/>
      <c r="AA314" s="90"/>
      <c r="AB314" s="90"/>
      <c r="AC314" s="90"/>
      <c r="AD314" s="90"/>
      <c r="AE314" s="90"/>
      <c r="AF314" s="90"/>
      <c r="AG314" s="90"/>
      <c r="AH314" s="90"/>
      <c r="AI314" s="90"/>
      <c r="AJ314" s="90"/>
      <c r="AK314" s="90"/>
      <c r="AL314" s="90"/>
      <c r="AM314" s="90"/>
      <c r="AN314" s="90"/>
      <c r="AO314" s="90"/>
      <c r="AP314" s="90"/>
      <c r="AQ314" s="90"/>
      <c r="AR314" s="90"/>
      <c r="AS314" s="90"/>
    </row>
    <row r="315" spans="22:45" x14ac:dyDescent="0.25">
      <c r="V315" s="90"/>
      <c r="W315" s="90"/>
      <c r="X315" s="90"/>
      <c r="Y315" s="90"/>
      <c r="Z315" s="90"/>
      <c r="AA315" s="90"/>
      <c r="AB315" s="90"/>
      <c r="AC315" s="90"/>
      <c r="AD315" s="90"/>
      <c r="AE315" s="90"/>
      <c r="AF315" s="90"/>
      <c r="AG315" s="90"/>
      <c r="AH315" s="90"/>
      <c r="AI315" s="90"/>
      <c r="AJ315" s="90"/>
      <c r="AK315" s="90"/>
      <c r="AL315" s="90"/>
      <c r="AM315" s="90"/>
      <c r="AN315" s="90"/>
      <c r="AO315" s="90"/>
      <c r="AP315" s="90"/>
      <c r="AQ315" s="90"/>
      <c r="AR315" s="90"/>
      <c r="AS315" s="90"/>
    </row>
    <row r="316" spans="22:45" x14ac:dyDescent="0.25">
      <c r="V316" s="90"/>
      <c r="W316" s="90"/>
      <c r="X316" s="90"/>
      <c r="Y316" s="90"/>
      <c r="Z316" s="90"/>
      <c r="AA316" s="90"/>
      <c r="AB316" s="90"/>
      <c r="AC316" s="90"/>
      <c r="AD316" s="90"/>
      <c r="AE316" s="90"/>
      <c r="AF316" s="90"/>
      <c r="AG316" s="90"/>
      <c r="AH316" s="90"/>
      <c r="AI316" s="90"/>
      <c r="AJ316" s="90"/>
      <c r="AK316" s="90"/>
      <c r="AL316" s="90"/>
      <c r="AM316" s="90"/>
      <c r="AN316" s="90"/>
      <c r="AO316" s="90"/>
      <c r="AP316" s="90"/>
      <c r="AQ316" s="90"/>
      <c r="AR316" s="90"/>
      <c r="AS316" s="90"/>
    </row>
    <row r="317" spans="22:45" x14ac:dyDescent="0.25">
      <c r="V317" s="90"/>
      <c r="W317" s="90"/>
      <c r="X317" s="90"/>
      <c r="Y317" s="90"/>
      <c r="Z317" s="90"/>
      <c r="AA317" s="90"/>
      <c r="AB317" s="90"/>
      <c r="AC317" s="90"/>
      <c r="AD317" s="90"/>
      <c r="AE317" s="90"/>
      <c r="AF317" s="90"/>
      <c r="AG317" s="90"/>
      <c r="AH317" s="90"/>
      <c r="AI317" s="90"/>
      <c r="AJ317" s="90"/>
      <c r="AK317" s="90"/>
      <c r="AL317" s="90"/>
      <c r="AM317" s="90"/>
      <c r="AN317" s="90"/>
      <c r="AO317" s="90"/>
      <c r="AP317" s="90"/>
      <c r="AQ317" s="90"/>
      <c r="AR317" s="90"/>
      <c r="AS317" s="90"/>
    </row>
    <row r="318" spans="22:45" x14ac:dyDescent="0.25">
      <c r="V318" s="90"/>
      <c r="W318" s="90"/>
      <c r="X318" s="90"/>
      <c r="Y318" s="90"/>
      <c r="Z318" s="90"/>
      <c r="AA318" s="90"/>
      <c r="AB318" s="90"/>
      <c r="AC318" s="90"/>
      <c r="AD318" s="90"/>
      <c r="AE318" s="90"/>
      <c r="AF318" s="90"/>
      <c r="AG318" s="90"/>
      <c r="AH318" s="90"/>
      <c r="AI318" s="90"/>
      <c r="AJ318" s="90"/>
      <c r="AK318" s="90"/>
      <c r="AL318" s="90"/>
      <c r="AM318" s="90"/>
      <c r="AN318" s="90"/>
      <c r="AO318" s="90"/>
      <c r="AP318" s="90"/>
      <c r="AQ318" s="90"/>
      <c r="AR318" s="90"/>
      <c r="AS318" s="90"/>
    </row>
    <row r="319" spans="22:45" x14ac:dyDescent="0.25">
      <c r="V319" s="90"/>
      <c r="W319" s="90"/>
      <c r="X319" s="90"/>
      <c r="Y319" s="90"/>
      <c r="Z319" s="90"/>
      <c r="AA319" s="90"/>
      <c r="AB319" s="90"/>
      <c r="AC319" s="90"/>
      <c r="AD319" s="90"/>
      <c r="AE319" s="90"/>
      <c r="AF319" s="90"/>
      <c r="AG319" s="90"/>
      <c r="AH319" s="90"/>
      <c r="AI319" s="90"/>
      <c r="AJ319" s="90"/>
      <c r="AK319" s="90"/>
      <c r="AL319" s="90"/>
      <c r="AM319" s="90"/>
      <c r="AN319" s="90"/>
      <c r="AO319" s="90"/>
      <c r="AP319" s="90"/>
      <c r="AQ319" s="90"/>
      <c r="AR319" s="90"/>
      <c r="AS319" s="90"/>
    </row>
    <row r="320" spans="22:45" x14ac:dyDescent="0.25">
      <c r="V320" s="90"/>
      <c r="W320" s="90"/>
      <c r="X320" s="90"/>
      <c r="Y320" s="90"/>
      <c r="Z320" s="90"/>
      <c r="AA320" s="90"/>
      <c r="AB320" s="90"/>
      <c r="AC320" s="90"/>
      <c r="AD320" s="90"/>
      <c r="AE320" s="90"/>
      <c r="AF320" s="90"/>
      <c r="AG320" s="90"/>
      <c r="AH320" s="90"/>
      <c r="AI320" s="90"/>
      <c r="AJ320" s="90"/>
      <c r="AK320" s="90"/>
      <c r="AL320" s="90"/>
      <c r="AM320" s="90"/>
      <c r="AN320" s="90"/>
      <c r="AO320" s="90"/>
      <c r="AP320" s="90"/>
      <c r="AQ320" s="90"/>
      <c r="AR320" s="90"/>
      <c r="AS320" s="90"/>
    </row>
    <row r="321" spans="22:45" x14ac:dyDescent="0.25">
      <c r="V321" s="90"/>
      <c r="W321" s="90"/>
      <c r="X321" s="90"/>
      <c r="Y321" s="90"/>
      <c r="Z321" s="90"/>
      <c r="AA321" s="90"/>
      <c r="AB321" s="90"/>
      <c r="AC321" s="90"/>
      <c r="AD321" s="90"/>
      <c r="AE321" s="90"/>
      <c r="AF321" s="90"/>
      <c r="AG321" s="90"/>
      <c r="AH321" s="90"/>
      <c r="AI321" s="90"/>
      <c r="AJ321" s="90"/>
      <c r="AK321" s="90"/>
      <c r="AL321" s="90"/>
      <c r="AM321" s="90"/>
      <c r="AN321" s="90"/>
      <c r="AO321" s="90"/>
      <c r="AP321" s="90"/>
      <c r="AQ321" s="90"/>
      <c r="AR321" s="90"/>
      <c r="AS321" s="90"/>
    </row>
    <row r="322" spans="22:45" x14ac:dyDescent="0.25">
      <c r="V322" s="90"/>
      <c r="W322" s="90"/>
      <c r="X322" s="90"/>
      <c r="Y322" s="90"/>
      <c r="Z322" s="90"/>
      <c r="AA322" s="90"/>
      <c r="AB322" s="90"/>
      <c r="AC322" s="90"/>
      <c r="AD322" s="90"/>
      <c r="AE322" s="90"/>
      <c r="AF322" s="90"/>
      <c r="AG322" s="90"/>
      <c r="AH322" s="90"/>
      <c r="AI322" s="90"/>
      <c r="AJ322" s="90"/>
      <c r="AK322" s="90"/>
      <c r="AL322" s="90"/>
      <c r="AM322" s="90"/>
      <c r="AN322" s="90"/>
      <c r="AO322" s="90"/>
      <c r="AP322" s="90"/>
      <c r="AQ322" s="90"/>
      <c r="AR322" s="90"/>
      <c r="AS322" s="90"/>
    </row>
    <row r="323" spans="22:45" x14ac:dyDescent="0.25">
      <c r="V323" s="90"/>
      <c r="W323" s="90"/>
      <c r="X323" s="90"/>
      <c r="Y323" s="90"/>
      <c r="Z323" s="90"/>
      <c r="AA323" s="90"/>
      <c r="AB323" s="90"/>
      <c r="AC323" s="90"/>
      <c r="AD323" s="90"/>
      <c r="AE323" s="90"/>
      <c r="AF323" s="90"/>
      <c r="AG323" s="90"/>
      <c r="AH323" s="90"/>
      <c r="AI323" s="90"/>
      <c r="AJ323" s="90"/>
      <c r="AK323" s="90"/>
      <c r="AL323" s="90"/>
      <c r="AM323" s="90"/>
      <c r="AN323" s="90"/>
      <c r="AO323" s="90"/>
      <c r="AP323" s="90"/>
      <c r="AQ323" s="90"/>
      <c r="AR323" s="90"/>
      <c r="AS323" s="90"/>
    </row>
    <row r="324" spans="22:45" x14ac:dyDescent="0.25">
      <c r="V324" s="90"/>
      <c r="W324" s="90"/>
      <c r="X324" s="90"/>
      <c r="Y324" s="90"/>
      <c r="Z324" s="90"/>
      <c r="AA324" s="90"/>
      <c r="AB324" s="90"/>
      <c r="AC324" s="90"/>
      <c r="AD324" s="90"/>
      <c r="AE324" s="90"/>
      <c r="AF324" s="90"/>
      <c r="AG324" s="90"/>
      <c r="AH324" s="90"/>
      <c r="AI324" s="90"/>
      <c r="AJ324" s="90"/>
      <c r="AK324" s="90"/>
      <c r="AL324" s="90"/>
      <c r="AM324" s="90"/>
      <c r="AN324" s="90"/>
      <c r="AO324" s="90"/>
      <c r="AP324" s="90"/>
      <c r="AQ324" s="90"/>
      <c r="AR324" s="90"/>
      <c r="AS324" s="90"/>
    </row>
    <row r="325" spans="22:45" x14ac:dyDescent="0.25">
      <c r="V325" s="90"/>
      <c r="W325" s="90"/>
      <c r="X325" s="90"/>
      <c r="Y325" s="90"/>
      <c r="Z325" s="90"/>
      <c r="AA325" s="90"/>
      <c r="AB325" s="90"/>
      <c r="AC325" s="90"/>
      <c r="AD325" s="90"/>
      <c r="AE325" s="90"/>
      <c r="AF325" s="90"/>
      <c r="AG325" s="90"/>
      <c r="AH325" s="90"/>
      <c r="AI325" s="90"/>
      <c r="AJ325" s="90"/>
      <c r="AK325" s="90"/>
      <c r="AL325" s="90"/>
      <c r="AM325" s="90"/>
      <c r="AN325" s="90"/>
      <c r="AO325" s="90"/>
      <c r="AP325" s="90"/>
      <c r="AQ325" s="90"/>
      <c r="AR325" s="90"/>
      <c r="AS325" s="90"/>
    </row>
    <row r="326" spans="22:45" x14ac:dyDescent="0.25">
      <c r="V326" s="90"/>
      <c r="W326" s="90"/>
      <c r="X326" s="90"/>
      <c r="Y326" s="90"/>
      <c r="Z326" s="90"/>
      <c r="AA326" s="90"/>
      <c r="AB326" s="90"/>
      <c r="AC326" s="90"/>
      <c r="AD326" s="90"/>
      <c r="AE326" s="90"/>
      <c r="AF326" s="90"/>
      <c r="AG326" s="90"/>
      <c r="AH326" s="90"/>
      <c r="AI326" s="90"/>
      <c r="AJ326" s="90"/>
      <c r="AK326" s="90"/>
      <c r="AL326" s="90"/>
      <c r="AM326" s="90"/>
      <c r="AN326" s="90"/>
      <c r="AO326" s="90"/>
      <c r="AP326" s="90"/>
      <c r="AQ326" s="90"/>
      <c r="AR326" s="90"/>
      <c r="AS326" s="90"/>
    </row>
    <row r="327" spans="22:45" x14ac:dyDescent="0.25">
      <c r="V327" s="90"/>
      <c r="W327" s="90"/>
      <c r="X327" s="90"/>
      <c r="Y327" s="90"/>
      <c r="Z327" s="90"/>
      <c r="AA327" s="90"/>
      <c r="AB327" s="90"/>
      <c r="AC327" s="90"/>
      <c r="AD327" s="90"/>
      <c r="AE327" s="90"/>
      <c r="AF327" s="90"/>
      <c r="AG327" s="90"/>
      <c r="AH327" s="90"/>
      <c r="AI327" s="90"/>
      <c r="AJ327" s="90"/>
      <c r="AK327" s="90"/>
      <c r="AL327" s="90"/>
      <c r="AM327" s="90"/>
      <c r="AN327" s="90"/>
      <c r="AO327" s="90"/>
      <c r="AP327" s="90"/>
      <c r="AQ327" s="90"/>
      <c r="AR327" s="90"/>
      <c r="AS327" s="90"/>
    </row>
    <row r="328" spans="22:45" x14ac:dyDescent="0.25">
      <c r="V328" s="90"/>
      <c r="W328" s="90"/>
      <c r="X328" s="90"/>
      <c r="Y328" s="90"/>
      <c r="Z328" s="90"/>
      <c r="AA328" s="90"/>
      <c r="AB328" s="90"/>
      <c r="AC328" s="90"/>
      <c r="AD328" s="90"/>
      <c r="AE328" s="90"/>
      <c r="AF328" s="90"/>
      <c r="AG328" s="90"/>
      <c r="AH328" s="90"/>
      <c r="AI328" s="90"/>
      <c r="AJ328" s="90"/>
      <c r="AK328" s="90"/>
      <c r="AL328" s="90"/>
      <c r="AM328" s="90"/>
      <c r="AN328" s="90"/>
      <c r="AO328" s="90"/>
      <c r="AP328" s="90"/>
      <c r="AQ328" s="90"/>
      <c r="AR328" s="90"/>
      <c r="AS328" s="90"/>
    </row>
    <row r="329" spans="22:45" x14ac:dyDescent="0.25">
      <c r="V329" s="90"/>
      <c r="W329" s="90"/>
      <c r="X329" s="90"/>
      <c r="Y329" s="90"/>
      <c r="Z329" s="90"/>
      <c r="AA329" s="90"/>
      <c r="AB329" s="90"/>
      <c r="AC329" s="90"/>
      <c r="AD329" s="90"/>
      <c r="AE329" s="90"/>
      <c r="AF329" s="90"/>
      <c r="AG329" s="90"/>
      <c r="AH329" s="90"/>
      <c r="AI329" s="90"/>
      <c r="AJ329" s="90"/>
      <c r="AK329" s="90"/>
      <c r="AL329" s="90"/>
      <c r="AM329" s="90"/>
      <c r="AN329" s="90"/>
      <c r="AO329" s="90"/>
      <c r="AP329" s="90"/>
      <c r="AQ329" s="90"/>
      <c r="AR329" s="90"/>
      <c r="AS329" s="90"/>
    </row>
    <row r="330" spans="22:45" x14ac:dyDescent="0.25">
      <c r="V330" s="90"/>
      <c r="W330" s="90"/>
      <c r="X330" s="90"/>
      <c r="Y330" s="90"/>
      <c r="Z330" s="90"/>
      <c r="AA330" s="90"/>
      <c r="AB330" s="90"/>
      <c r="AC330" s="90"/>
      <c r="AD330" s="90"/>
      <c r="AE330" s="90"/>
      <c r="AF330" s="90"/>
      <c r="AG330" s="90"/>
      <c r="AH330" s="90"/>
      <c r="AI330" s="90"/>
      <c r="AJ330" s="90"/>
      <c r="AK330" s="90"/>
      <c r="AL330" s="90"/>
      <c r="AM330" s="90"/>
      <c r="AN330" s="90"/>
      <c r="AO330" s="90"/>
      <c r="AP330" s="90"/>
      <c r="AQ330" s="90"/>
      <c r="AR330" s="90"/>
      <c r="AS330" s="90"/>
    </row>
    <row r="331" spans="22:45" x14ac:dyDescent="0.25">
      <c r="V331" s="90"/>
      <c r="W331" s="90"/>
      <c r="X331" s="90"/>
      <c r="Y331" s="90"/>
      <c r="Z331" s="90"/>
      <c r="AA331" s="90"/>
      <c r="AB331" s="90"/>
      <c r="AC331" s="90"/>
      <c r="AD331" s="90"/>
      <c r="AE331" s="90"/>
      <c r="AF331" s="90"/>
      <c r="AG331" s="90"/>
      <c r="AH331" s="90"/>
      <c r="AI331" s="90"/>
      <c r="AJ331" s="90"/>
      <c r="AK331" s="90"/>
      <c r="AL331" s="90"/>
      <c r="AM331" s="90"/>
      <c r="AN331" s="90"/>
      <c r="AO331" s="90"/>
      <c r="AP331" s="90"/>
      <c r="AQ331" s="90"/>
      <c r="AR331" s="90"/>
      <c r="AS331" s="90"/>
    </row>
    <row r="332" spans="22:45" x14ac:dyDescent="0.25">
      <c r="V332" s="90"/>
      <c r="W332" s="90"/>
      <c r="X332" s="90"/>
      <c r="Y332" s="90"/>
      <c r="Z332" s="90"/>
      <c r="AA332" s="90"/>
      <c r="AB332" s="90"/>
      <c r="AC332" s="90"/>
      <c r="AD332" s="90"/>
      <c r="AE332" s="90"/>
      <c r="AF332" s="90"/>
      <c r="AG332" s="90"/>
      <c r="AH332" s="90"/>
      <c r="AI332" s="90"/>
      <c r="AJ332" s="90"/>
      <c r="AK332" s="90"/>
      <c r="AL332" s="90"/>
      <c r="AM332" s="90"/>
      <c r="AN332" s="90"/>
      <c r="AO332" s="90"/>
      <c r="AP332" s="90"/>
      <c r="AQ332" s="90"/>
      <c r="AR332" s="90"/>
      <c r="AS332" s="90"/>
    </row>
    <row r="333" spans="22:45" x14ac:dyDescent="0.25">
      <c r="V333" s="90"/>
      <c r="W333" s="90"/>
      <c r="X333" s="90"/>
      <c r="Y333" s="90"/>
      <c r="Z333" s="90"/>
      <c r="AA333" s="90"/>
      <c r="AB333" s="90"/>
      <c r="AC333" s="90"/>
      <c r="AD333" s="90"/>
      <c r="AE333" s="90"/>
      <c r="AF333" s="90"/>
      <c r="AG333" s="90"/>
      <c r="AH333" s="90"/>
      <c r="AI333" s="90"/>
      <c r="AJ333" s="90"/>
      <c r="AK333" s="90"/>
      <c r="AL333" s="90"/>
      <c r="AM333" s="90"/>
      <c r="AN333" s="90"/>
      <c r="AO333" s="90"/>
      <c r="AP333" s="90"/>
      <c r="AQ333" s="90"/>
      <c r="AR333" s="90"/>
      <c r="AS333" s="90"/>
    </row>
    <row r="334" spans="22:45" x14ac:dyDescent="0.25">
      <c r="V334" s="90"/>
      <c r="W334" s="90"/>
      <c r="X334" s="90"/>
      <c r="Y334" s="90"/>
      <c r="Z334" s="90"/>
      <c r="AA334" s="90"/>
      <c r="AB334" s="90"/>
      <c r="AC334" s="90"/>
      <c r="AD334" s="90"/>
      <c r="AE334" s="90"/>
      <c r="AF334" s="90"/>
      <c r="AG334" s="90"/>
      <c r="AH334" s="90"/>
      <c r="AI334" s="90"/>
      <c r="AJ334" s="90"/>
      <c r="AK334" s="90"/>
      <c r="AL334" s="90"/>
      <c r="AM334" s="90"/>
      <c r="AN334" s="90"/>
      <c r="AO334" s="90"/>
      <c r="AP334" s="90"/>
      <c r="AQ334" s="90"/>
      <c r="AR334" s="90"/>
      <c r="AS334" s="90"/>
    </row>
    <row r="335" spans="22:45" x14ac:dyDescent="0.25">
      <c r="V335" s="90"/>
      <c r="W335" s="90"/>
      <c r="X335" s="90"/>
      <c r="Y335" s="90"/>
      <c r="Z335" s="90"/>
      <c r="AA335" s="90"/>
      <c r="AB335" s="90"/>
      <c r="AC335" s="90"/>
      <c r="AD335" s="90"/>
      <c r="AE335" s="90"/>
      <c r="AF335" s="90"/>
      <c r="AG335" s="90"/>
      <c r="AH335" s="90"/>
      <c r="AI335" s="90"/>
      <c r="AJ335" s="90"/>
      <c r="AK335" s="90"/>
      <c r="AL335" s="90"/>
      <c r="AM335" s="90"/>
      <c r="AN335" s="90"/>
      <c r="AO335" s="90"/>
      <c r="AP335" s="90"/>
      <c r="AQ335" s="90"/>
      <c r="AR335" s="90"/>
      <c r="AS335" s="90"/>
    </row>
    <row r="336" spans="22:45" x14ac:dyDescent="0.25">
      <c r="V336" s="90"/>
      <c r="W336" s="90"/>
      <c r="X336" s="90"/>
      <c r="Y336" s="90"/>
      <c r="Z336" s="90"/>
      <c r="AA336" s="90"/>
      <c r="AB336" s="90"/>
      <c r="AC336" s="90"/>
      <c r="AD336" s="90"/>
      <c r="AE336" s="90"/>
      <c r="AF336" s="90"/>
      <c r="AG336" s="90"/>
      <c r="AH336" s="90"/>
      <c r="AI336" s="90"/>
      <c r="AJ336" s="90"/>
      <c r="AK336" s="90"/>
      <c r="AL336" s="90"/>
      <c r="AM336" s="90"/>
      <c r="AN336" s="90"/>
      <c r="AO336" s="90"/>
      <c r="AP336" s="90"/>
      <c r="AQ336" s="90"/>
      <c r="AR336" s="90"/>
      <c r="AS336" s="90"/>
    </row>
    <row r="337" spans="22:45" x14ac:dyDescent="0.25">
      <c r="V337" s="90"/>
      <c r="W337" s="90"/>
      <c r="X337" s="90"/>
      <c r="Y337" s="90"/>
      <c r="Z337" s="90"/>
      <c r="AA337" s="90"/>
      <c r="AB337" s="90"/>
      <c r="AC337" s="90"/>
      <c r="AD337" s="90"/>
      <c r="AE337" s="90"/>
      <c r="AF337" s="90"/>
      <c r="AG337" s="90"/>
      <c r="AH337" s="90"/>
      <c r="AI337" s="90"/>
      <c r="AJ337" s="90"/>
      <c r="AK337" s="90"/>
      <c r="AL337" s="90"/>
      <c r="AM337" s="90"/>
      <c r="AN337" s="90"/>
      <c r="AO337" s="90"/>
      <c r="AP337" s="90"/>
      <c r="AQ337" s="90"/>
      <c r="AR337" s="90"/>
      <c r="AS337" s="90"/>
    </row>
    <row r="338" spans="22:45" x14ac:dyDescent="0.25">
      <c r="V338" s="90"/>
      <c r="W338" s="90"/>
      <c r="X338" s="90"/>
      <c r="Y338" s="90"/>
      <c r="Z338" s="90"/>
      <c r="AA338" s="90"/>
      <c r="AB338" s="90"/>
      <c r="AC338" s="90"/>
      <c r="AD338" s="90"/>
      <c r="AE338" s="90"/>
      <c r="AF338" s="90"/>
      <c r="AG338" s="90"/>
      <c r="AH338" s="90"/>
      <c r="AI338" s="90"/>
      <c r="AJ338" s="90"/>
      <c r="AK338" s="90"/>
      <c r="AL338" s="90"/>
      <c r="AM338" s="90"/>
      <c r="AN338" s="90"/>
      <c r="AO338" s="90"/>
      <c r="AP338" s="90"/>
      <c r="AQ338" s="90"/>
      <c r="AR338" s="90"/>
      <c r="AS338" s="90"/>
    </row>
    <row r="339" spans="22:45" x14ac:dyDescent="0.25">
      <c r="V339" s="90"/>
      <c r="W339" s="90"/>
      <c r="X339" s="90"/>
      <c r="Y339" s="90"/>
      <c r="Z339" s="90"/>
      <c r="AA339" s="90"/>
      <c r="AB339" s="90"/>
      <c r="AC339" s="90"/>
      <c r="AD339" s="90"/>
      <c r="AE339" s="90"/>
      <c r="AF339" s="90"/>
      <c r="AG339" s="90"/>
      <c r="AH339" s="90"/>
      <c r="AI339" s="90"/>
      <c r="AJ339" s="90"/>
      <c r="AK339" s="90"/>
      <c r="AL339" s="90"/>
      <c r="AM339" s="90"/>
      <c r="AN339" s="90"/>
      <c r="AO339" s="90"/>
      <c r="AP339" s="90"/>
      <c r="AQ339" s="90"/>
      <c r="AR339" s="90"/>
      <c r="AS339" s="90"/>
    </row>
    <row r="340" spans="22:45" x14ac:dyDescent="0.25">
      <c r="V340" s="90"/>
      <c r="W340" s="90"/>
      <c r="X340" s="90"/>
      <c r="Y340" s="90"/>
      <c r="Z340" s="90"/>
      <c r="AA340" s="90"/>
      <c r="AB340" s="90"/>
      <c r="AC340" s="90"/>
      <c r="AD340" s="90"/>
      <c r="AE340" s="90"/>
      <c r="AF340" s="90"/>
      <c r="AG340" s="90"/>
      <c r="AH340" s="90"/>
      <c r="AI340" s="90"/>
      <c r="AJ340" s="90"/>
      <c r="AK340" s="90"/>
      <c r="AL340" s="90"/>
      <c r="AM340" s="90"/>
      <c r="AN340" s="90"/>
      <c r="AO340" s="90"/>
      <c r="AP340" s="90"/>
      <c r="AQ340" s="90"/>
      <c r="AR340" s="90"/>
      <c r="AS340" s="90"/>
    </row>
    <row r="341" spans="22:45" x14ac:dyDescent="0.25">
      <c r="V341" s="90"/>
      <c r="W341" s="90"/>
      <c r="X341" s="90"/>
      <c r="Y341" s="90"/>
      <c r="Z341" s="90"/>
      <c r="AA341" s="90"/>
      <c r="AB341" s="90"/>
      <c r="AC341" s="90"/>
      <c r="AD341" s="90"/>
      <c r="AE341" s="90"/>
      <c r="AF341" s="90"/>
      <c r="AG341" s="90"/>
      <c r="AH341" s="90"/>
      <c r="AI341" s="90"/>
      <c r="AJ341" s="90"/>
      <c r="AK341" s="90"/>
      <c r="AL341" s="90"/>
      <c r="AM341" s="90"/>
      <c r="AN341" s="90"/>
      <c r="AO341" s="90"/>
      <c r="AP341" s="90"/>
      <c r="AQ341" s="90"/>
      <c r="AR341" s="90"/>
      <c r="AS341" s="90"/>
    </row>
    <row r="342" spans="22:45" x14ac:dyDescent="0.25">
      <c r="V342" s="90"/>
      <c r="W342" s="90"/>
      <c r="X342" s="90"/>
      <c r="Y342" s="90"/>
      <c r="Z342" s="90"/>
      <c r="AA342" s="90"/>
      <c r="AB342" s="90"/>
      <c r="AC342" s="90"/>
      <c r="AD342" s="90"/>
      <c r="AE342" s="90"/>
      <c r="AF342" s="90"/>
      <c r="AG342" s="90"/>
      <c r="AH342" s="90"/>
      <c r="AI342" s="90"/>
      <c r="AJ342" s="90"/>
      <c r="AK342" s="90"/>
      <c r="AL342" s="90"/>
      <c r="AM342" s="90"/>
      <c r="AN342" s="90"/>
      <c r="AO342" s="90"/>
      <c r="AP342" s="90"/>
      <c r="AQ342" s="90"/>
      <c r="AR342" s="90"/>
      <c r="AS342" s="90"/>
    </row>
    <row r="343" spans="22:45" x14ac:dyDescent="0.25">
      <c r="V343" s="90"/>
      <c r="W343" s="90"/>
      <c r="X343" s="90"/>
      <c r="Y343" s="90"/>
      <c r="Z343" s="90"/>
      <c r="AA343" s="90"/>
      <c r="AB343" s="90"/>
      <c r="AC343" s="90"/>
      <c r="AD343" s="90"/>
      <c r="AE343" s="90"/>
      <c r="AF343" s="90"/>
      <c r="AG343" s="90"/>
      <c r="AH343" s="90"/>
      <c r="AI343" s="90"/>
      <c r="AJ343" s="90"/>
      <c r="AK343" s="90"/>
      <c r="AL343" s="90"/>
      <c r="AM343" s="90"/>
      <c r="AN343" s="90"/>
      <c r="AO343" s="90"/>
      <c r="AP343" s="90"/>
      <c r="AQ343" s="90"/>
      <c r="AR343" s="90"/>
      <c r="AS343" s="90"/>
    </row>
    <row r="344" spans="22:45" x14ac:dyDescent="0.25">
      <c r="V344" s="90"/>
      <c r="W344" s="90"/>
      <c r="X344" s="90"/>
      <c r="Y344" s="90"/>
      <c r="Z344" s="90"/>
      <c r="AA344" s="90"/>
      <c r="AB344" s="90"/>
      <c r="AC344" s="90"/>
      <c r="AD344" s="90"/>
      <c r="AE344" s="90"/>
      <c r="AF344" s="90"/>
      <c r="AG344" s="90"/>
      <c r="AH344" s="90"/>
      <c r="AI344" s="90"/>
      <c r="AJ344" s="90"/>
      <c r="AK344" s="90"/>
      <c r="AL344" s="90"/>
      <c r="AM344" s="90"/>
      <c r="AN344" s="90"/>
      <c r="AO344" s="90"/>
      <c r="AP344" s="90"/>
      <c r="AQ344" s="90"/>
      <c r="AR344" s="90"/>
      <c r="AS344" s="90"/>
    </row>
    <row r="345" spans="22:45" x14ac:dyDescent="0.25">
      <c r="V345" s="90"/>
      <c r="W345" s="90"/>
      <c r="X345" s="90"/>
      <c r="Y345" s="90"/>
      <c r="Z345" s="90"/>
      <c r="AA345" s="90"/>
      <c r="AB345" s="90"/>
      <c r="AC345" s="90"/>
      <c r="AD345" s="90"/>
      <c r="AE345" s="90"/>
      <c r="AF345" s="90"/>
      <c r="AG345" s="90"/>
      <c r="AH345" s="90"/>
      <c r="AI345" s="90"/>
      <c r="AJ345" s="90"/>
      <c r="AK345" s="90"/>
      <c r="AL345" s="90"/>
      <c r="AM345" s="90"/>
      <c r="AN345" s="90"/>
      <c r="AO345" s="90"/>
      <c r="AP345" s="90"/>
      <c r="AQ345" s="90"/>
      <c r="AR345" s="90"/>
      <c r="AS345" s="90"/>
    </row>
    <row r="346" spans="22:45" x14ac:dyDescent="0.25">
      <c r="V346" s="90"/>
      <c r="W346" s="90"/>
      <c r="X346" s="90"/>
      <c r="Y346" s="90"/>
      <c r="Z346" s="90"/>
      <c r="AA346" s="90"/>
      <c r="AB346" s="90"/>
      <c r="AC346" s="90"/>
      <c r="AD346" s="90"/>
      <c r="AE346" s="90"/>
      <c r="AF346" s="90"/>
      <c r="AG346" s="90"/>
      <c r="AH346" s="90"/>
      <c r="AI346" s="90"/>
      <c r="AJ346" s="90"/>
      <c r="AK346" s="90"/>
      <c r="AL346" s="90"/>
      <c r="AM346" s="90"/>
      <c r="AN346" s="90"/>
      <c r="AO346" s="90"/>
      <c r="AP346" s="90"/>
      <c r="AQ346" s="90"/>
      <c r="AR346" s="90"/>
      <c r="AS346" s="90"/>
    </row>
    <row r="347" spans="22:45" x14ac:dyDescent="0.25">
      <c r="V347" s="90"/>
      <c r="W347" s="90"/>
      <c r="X347" s="90"/>
      <c r="Y347" s="90"/>
      <c r="Z347" s="90"/>
      <c r="AA347" s="90"/>
      <c r="AB347" s="90"/>
      <c r="AC347" s="90"/>
      <c r="AD347" s="90"/>
      <c r="AE347" s="90"/>
      <c r="AF347" s="90"/>
      <c r="AG347" s="90"/>
      <c r="AH347" s="90"/>
      <c r="AI347" s="90"/>
      <c r="AJ347" s="90"/>
      <c r="AK347" s="90"/>
      <c r="AL347" s="90"/>
      <c r="AM347" s="90"/>
      <c r="AN347" s="90"/>
      <c r="AO347" s="90"/>
      <c r="AP347" s="90"/>
      <c r="AQ347" s="90"/>
      <c r="AR347" s="90"/>
      <c r="AS347" s="90"/>
    </row>
    <row r="348" spans="22:45" x14ac:dyDescent="0.25">
      <c r="V348" s="90"/>
      <c r="W348" s="90"/>
      <c r="X348" s="90"/>
      <c r="Y348" s="90"/>
      <c r="Z348" s="90"/>
      <c r="AA348" s="90"/>
      <c r="AB348" s="90"/>
      <c r="AC348" s="90"/>
      <c r="AD348" s="90"/>
      <c r="AE348" s="90"/>
      <c r="AF348" s="90"/>
      <c r="AG348" s="90"/>
      <c r="AH348" s="90"/>
      <c r="AI348" s="90"/>
      <c r="AJ348" s="90"/>
      <c r="AK348" s="90"/>
      <c r="AL348" s="90"/>
      <c r="AM348" s="90"/>
      <c r="AN348" s="90"/>
      <c r="AO348" s="90"/>
      <c r="AP348" s="90"/>
      <c r="AQ348" s="90"/>
      <c r="AR348" s="90"/>
      <c r="AS348" s="90"/>
    </row>
    <row r="349" spans="22:45" x14ac:dyDescent="0.25">
      <c r="V349" s="90"/>
      <c r="W349" s="90"/>
      <c r="X349" s="90"/>
      <c r="Y349" s="90"/>
      <c r="Z349" s="90"/>
      <c r="AA349" s="90"/>
      <c r="AB349" s="90"/>
      <c r="AC349" s="90"/>
      <c r="AD349" s="90"/>
      <c r="AE349" s="90"/>
      <c r="AF349" s="90"/>
      <c r="AG349" s="90"/>
      <c r="AH349" s="90"/>
      <c r="AI349" s="90"/>
      <c r="AJ349" s="90"/>
      <c r="AK349" s="90"/>
      <c r="AL349" s="90"/>
      <c r="AM349" s="90"/>
      <c r="AN349" s="90"/>
      <c r="AO349" s="90"/>
      <c r="AP349" s="90"/>
      <c r="AQ349" s="90"/>
      <c r="AR349" s="90"/>
      <c r="AS349" s="90"/>
    </row>
    <row r="350" spans="22:45" x14ac:dyDescent="0.25">
      <c r="V350" s="90"/>
      <c r="W350" s="90"/>
      <c r="X350" s="90"/>
      <c r="Y350" s="90"/>
      <c r="Z350" s="90"/>
      <c r="AA350" s="90"/>
      <c r="AB350" s="90"/>
      <c r="AC350" s="90"/>
      <c r="AD350" s="90"/>
      <c r="AE350" s="90"/>
      <c r="AF350" s="90"/>
      <c r="AG350" s="90"/>
      <c r="AH350" s="90"/>
      <c r="AI350" s="90"/>
      <c r="AJ350" s="90"/>
      <c r="AK350" s="90"/>
      <c r="AL350" s="90"/>
      <c r="AM350" s="90"/>
      <c r="AN350" s="90"/>
      <c r="AO350" s="90"/>
      <c r="AP350" s="90"/>
      <c r="AQ350" s="90"/>
      <c r="AR350" s="90"/>
      <c r="AS350" s="90"/>
    </row>
    <row r="351" spans="22:45" x14ac:dyDescent="0.25">
      <c r="V351" s="90"/>
      <c r="W351" s="90"/>
      <c r="X351" s="90"/>
      <c r="Y351" s="90"/>
      <c r="Z351" s="90"/>
      <c r="AA351" s="90"/>
      <c r="AB351" s="90"/>
      <c r="AC351" s="90"/>
      <c r="AD351" s="90"/>
      <c r="AE351" s="90"/>
      <c r="AF351" s="90"/>
      <c r="AG351" s="90"/>
      <c r="AH351" s="90"/>
      <c r="AI351" s="90"/>
      <c r="AJ351" s="90"/>
      <c r="AK351" s="90"/>
      <c r="AL351" s="90"/>
      <c r="AM351" s="90"/>
      <c r="AN351" s="90"/>
      <c r="AO351" s="90"/>
      <c r="AP351" s="90"/>
      <c r="AQ351" s="90"/>
      <c r="AR351" s="90"/>
      <c r="AS351" s="90"/>
    </row>
    <row r="352" spans="22:45" x14ac:dyDescent="0.25">
      <c r="V352" s="90"/>
      <c r="W352" s="90"/>
      <c r="X352" s="90"/>
      <c r="Y352" s="90"/>
      <c r="Z352" s="90"/>
      <c r="AA352" s="90"/>
      <c r="AB352" s="90"/>
      <c r="AC352" s="90"/>
      <c r="AD352" s="90"/>
      <c r="AE352" s="90"/>
      <c r="AF352" s="90"/>
      <c r="AG352" s="90"/>
      <c r="AH352" s="90"/>
      <c r="AI352" s="90"/>
      <c r="AJ352" s="90"/>
      <c r="AK352" s="90"/>
      <c r="AL352" s="90"/>
      <c r="AM352" s="90"/>
      <c r="AN352" s="90"/>
      <c r="AO352" s="90"/>
      <c r="AP352" s="90"/>
      <c r="AQ352" s="90"/>
      <c r="AR352" s="90"/>
      <c r="AS352" s="90"/>
    </row>
    <row r="353" spans="22:45" x14ac:dyDescent="0.25">
      <c r="V353" s="90"/>
      <c r="W353" s="90"/>
      <c r="X353" s="90"/>
      <c r="Y353" s="90"/>
      <c r="Z353" s="90"/>
      <c r="AA353" s="90"/>
      <c r="AB353" s="90"/>
      <c r="AC353" s="90"/>
      <c r="AD353" s="90"/>
      <c r="AE353" s="90"/>
      <c r="AF353" s="90"/>
      <c r="AG353" s="90"/>
      <c r="AH353" s="90"/>
      <c r="AI353" s="90"/>
      <c r="AJ353" s="90"/>
      <c r="AK353" s="90"/>
      <c r="AL353" s="90"/>
      <c r="AM353" s="90"/>
      <c r="AN353" s="90"/>
      <c r="AO353" s="90"/>
      <c r="AP353" s="90"/>
      <c r="AQ353" s="90"/>
      <c r="AR353" s="90"/>
      <c r="AS353" s="90"/>
    </row>
    <row r="354" spans="22:45" x14ac:dyDescent="0.25">
      <c r="V354" s="90"/>
      <c r="W354" s="90"/>
      <c r="X354" s="90"/>
      <c r="Y354" s="90"/>
      <c r="Z354" s="90"/>
      <c r="AA354" s="90"/>
      <c r="AB354" s="90"/>
      <c r="AC354" s="90"/>
      <c r="AD354" s="90"/>
      <c r="AE354" s="90"/>
      <c r="AF354" s="90"/>
      <c r="AG354" s="90"/>
      <c r="AH354" s="90"/>
      <c r="AI354" s="90"/>
      <c r="AJ354" s="90"/>
      <c r="AK354" s="90"/>
      <c r="AL354" s="90"/>
      <c r="AM354" s="90"/>
      <c r="AN354" s="90"/>
      <c r="AO354" s="90"/>
      <c r="AP354" s="90"/>
      <c r="AQ354" s="90"/>
      <c r="AR354" s="90"/>
      <c r="AS354" s="90"/>
    </row>
    <row r="355" spans="22:45" x14ac:dyDescent="0.25">
      <c r="V355" s="90"/>
      <c r="W355" s="90"/>
      <c r="X355" s="90"/>
      <c r="Y355" s="90"/>
      <c r="Z355" s="90"/>
      <c r="AA355" s="90"/>
      <c r="AB355" s="90"/>
      <c r="AC355" s="90"/>
      <c r="AD355" s="90"/>
      <c r="AE355" s="90"/>
      <c r="AF355" s="90"/>
      <c r="AG355" s="90"/>
      <c r="AH355" s="90"/>
      <c r="AI355" s="90"/>
      <c r="AJ355" s="90"/>
      <c r="AK355" s="90"/>
      <c r="AL355" s="90"/>
      <c r="AM355" s="90"/>
      <c r="AN355" s="90"/>
      <c r="AO355" s="90"/>
      <c r="AP355" s="90"/>
      <c r="AQ355" s="90"/>
      <c r="AR355" s="90"/>
      <c r="AS355" s="90"/>
    </row>
    <row r="356" spans="22:45" x14ac:dyDescent="0.25">
      <c r="V356" s="90"/>
      <c r="W356" s="90"/>
      <c r="X356" s="90"/>
      <c r="Y356" s="90"/>
      <c r="Z356" s="90"/>
      <c r="AA356" s="90"/>
      <c r="AB356" s="90"/>
      <c r="AC356" s="90"/>
      <c r="AD356" s="90"/>
      <c r="AE356" s="90"/>
      <c r="AF356" s="90"/>
      <c r="AG356" s="90"/>
      <c r="AH356" s="90"/>
      <c r="AI356" s="90"/>
      <c r="AJ356" s="90"/>
      <c r="AK356" s="90"/>
      <c r="AL356" s="90"/>
      <c r="AM356" s="90"/>
      <c r="AN356" s="90"/>
      <c r="AO356" s="90"/>
      <c r="AP356" s="90"/>
      <c r="AQ356" s="90"/>
      <c r="AR356" s="90"/>
      <c r="AS356" s="90"/>
    </row>
    <row r="357" spans="22:45" x14ac:dyDescent="0.25">
      <c r="V357" s="90"/>
      <c r="W357" s="90"/>
      <c r="X357" s="90"/>
      <c r="Y357" s="90"/>
      <c r="Z357" s="90"/>
      <c r="AA357" s="90"/>
      <c r="AB357" s="90"/>
      <c r="AC357" s="90"/>
      <c r="AD357" s="90"/>
      <c r="AE357" s="90"/>
      <c r="AF357" s="90"/>
      <c r="AG357" s="90"/>
      <c r="AH357" s="90"/>
      <c r="AI357" s="90"/>
      <c r="AJ357" s="90"/>
      <c r="AK357" s="90"/>
      <c r="AL357" s="90"/>
      <c r="AM357" s="90"/>
      <c r="AN357" s="90"/>
      <c r="AO357" s="90"/>
      <c r="AP357" s="90"/>
      <c r="AQ357" s="90"/>
      <c r="AR357" s="90"/>
      <c r="AS357" s="90"/>
    </row>
    <row r="358" spans="22:45" x14ac:dyDescent="0.25">
      <c r="V358" s="90"/>
      <c r="W358" s="90"/>
      <c r="X358" s="90"/>
      <c r="Y358" s="90"/>
      <c r="Z358" s="90"/>
      <c r="AA358" s="90"/>
      <c r="AB358" s="90"/>
      <c r="AC358" s="90"/>
      <c r="AD358" s="90"/>
      <c r="AE358" s="90"/>
      <c r="AF358" s="90"/>
      <c r="AG358" s="90"/>
      <c r="AH358" s="90"/>
      <c r="AI358" s="90"/>
      <c r="AJ358" s="90"/>
      <c r="AK358" s="90"/>
      <c r="AL358" s="90"/>
      <c r="AM358" s="90"/>
      <c r="AN358" s="90"/>
      <c r="AO358" s="90"/>
      <c r="AP358" s="90"/>
      <c r="AQ358" s="90"/>
      <c r="AR358" s="90"/>
      <c r="AS358" s="90"/>
    </row>
    <row r="359" spans="22:45" x14ac:dyDescent="0.25">
      <c r="V359" s="90"/>
      <c r="W359" s="90"/>
      <c r="X359" s="90"/>
      <c r="Y359" s="90"/>
      <c r="Z359" s="90"/>
      <c r="AA359" s="90"/>
      <c r="AB359" s="90"/>
      <c r="AC359" s="90"/>
      <c r="AD359" s="90"/>
      <c r="AE359" s="90"/>
      <c r="AF359" s="90"/>
      <c r="AG359" s="90"/>
      <c r="AH359" s="90"/>
      <c r="AI359" s="90"/>
      <c r="AJ359" s="90"/>
      <c r="AK359" s="90"/>
      <c r="AL359" s="90"/>
      <c r="AM359" s="90"/>
      <c r="AN359" s="90"/>
      <c r="AO359" s="90"/>
      <c r="AP359" s="90"/>
      <c r="AQ359" s="90"/>
      <c r="AR359" s="90"/>
      <c r="AS359" s="90"/>
    </row>
    <row r="360" spans="22:45" x14ac:dyDescent="0.25">
      <c r="V360" s="90"/>
      <c r="W360" s="90"/>
      <c r="X360" s="90"/>
      <c r="Y360" s="90"/>
      <c r="Z360" s="90"/>
      <c r="AA360" s="90"/>
      <c r="AB360" s="90"/>
      <c r="AC360" s="90"/>
      <c r="AD360" s="90"/>
      <c r="AE360" s="90"/>
      <c r="AF360" s="90"/>
      <c r="AG360" s="90"/>
      <c r="AH360" s="90"/>
      <c r="AI360" s="90"/>
      <c r="AJ360" s="90"/>
      <c r="AK360" s="90"/>
      <c r="AL360" s="90"/>
      <c r="AM360" s="90"/>
      <c r="AN360" s="90"/>
      <c r="AO360" s="90"/>
      <c r="AP360" s="90"/>
      <c r="AQ360" s="90"/>
      <c r="AR360" s="90"/>
      <c r="AS360" s="90"/>
    </row>
    <row r="361" spans="22:45" x14ac:dyDescent="0.25">
      <c r="V361" s="90"/>
      <c r="W361" s="90"/>
      <c r="X361" s="90"/>
      <c r="Y361" s="90"/>
      <c r="Z361" s="90"/>
      <c r="AA361" s="90"/>
      <c r="AB361" s="90"/>
      <c r="AC361" s="90"/>
      <c r="AD361" s="90"/>
      <c r="AE361" s="90"/>
      <c r="AF361" s="90"/>
      <c r="AG361" s="90"/>
      <c r="AH361" s="90"/>
      <c r="AI361" s="90"/>
      <c r="AJ361" s="90"/>
      <c r="AK361" s="90"/>
      <c r="AL361" s="90"/>
      <c r="AM361" s="90"/>
      <c r="AN361" s="90"/>
      <c r="AO361" s="90"/>
      <c r="AP361" s="90"/>
      <c r="AQ361" s="90"/>
      <c r="AR361" s="90"/>
      <c r="AS361" s="90"/>
    </row>
    <row r="362" spans="22:45" x14ac:dyDescent="0.25">
      <c r="V362" s="90"/>
      <c r="W362" s="90"/>
      <c r="X362" s="90"/>
      <c r="Y362" s="90"/>
      <c r="Z362" s="90"/>
      <c r="AA362" s="90"/>
      <c r="AB362" s="90"/>
      <c r="AC362" s="90"/>
      <c r="AD362" s="90"/>
      <c r="AE362" s="90"/>
      <c r="AF362" s="90"/>
      <c r="AG362" s="90"/>
      <c r="AH362" s="90"/>
      <c r="AI362" s="90"/>
      <c r="AJ362" s="90"/>
      <c r="AK362" s="90"/>
      <c r="AL362" s="90"/>
      <c r="AM362" s="90"/>
      <c r="AN362" s="90"/>
      <c r="AO362" s="90"/>
      <c r="AP362" s="90"/>
      <c r="AQ362" s="90"/>
      <c r="AR362" s="90"/>
      <c r="AS362" s="90"/>
    </row>
    <row r="363" spans="22:45" x14ac:dyDescent="0.25">
      <c r="V363" s="90"/>
      <c r="W363" s="90"/>
      <c r="X363" s="90"/>
      <c r="Y363" s="90"/>
      <c r="Z363" s="90"/>
      <c r="AA363" s="90"/>
      <c r="AB363" s="90"/>
      <c r="AC363" s="90"/>
      <c r="AD363" s="90"/>
      <c r="AE363" s="90"/>
      <c r="AF363" s="90"/>
      <c r="AG363" s="90"/>
      <c r="AH363" s="90"/>
      <c r="AI363" s="90"/>
      <c r="AJ363" s="90"/>
      <c r="AK363" s="90"/>
      <c r="AL363" s="90"/>
      <c r="AM363" s="90"/>
      <c r="AN363" s="90"/>
      <c r="AO363" s="90"/>
      <c r="AP363" s="90"/>
      <c r="AQ363" s="90"/>
      <c r="AR363" s="90"/>
      <c r="AS363" s="90"/>
    </row>
    <row r="364" spans="22:45" x14ac:dyDescent="0.25">
      <c r="V364" s="90"/>
      <c r="W364" s="90"/>
      <c r="X364" s="90"/>
      <c r="Y364" s="90"/>
      <c r="Z364" s="90"/>
      <c r="AA364" s="90"/>
      <c r="AB364" s="90"/>
      <c r="AC364" s="90"/>
      <c r="AD364" s="90"/>
      <c r="AE364" s="90"/>
      <c r="AF364" s="90"/>
      <c r="AG364" s="90"/>
      <c r="AH364" s="90"/>
      <c r="AI364" s="90"/>
      <c r="AJ364" s="90"/>
      <c r="AK364" s="90"/>
      <c r="AL364" s="90"/>
      <c r="AM364" s="90"/>
      <c r="AN364" s="90"/>
      <c r="AO364" s="90"/>
      <c r="AP364" s="90"/>
      <c r="AQ364" s="90"/>
      <c r="AR364" s="90"/>
      <c r="AS364" s="90"/>
    </row>
    <row r="365" spans="22:45" x14ac:dyDescent="0.25">
      <c r="V365" s="90"/>
      <c r="W365" s="90"/>
      <c r="X365" s="90"/>
      <c r="Y365" s="90"/>
      <c r="Z365" s="90"/>
      <c r="AA365" s="90"/>
      <c r="AB365" s="90"/>
      <c r="AC365" s="90"/>
      <c r="AD365" s="90"/>
      <c r="AE365" s="90"/>
      <c r="AF365" s="90"/>
      <c r="AG365" s="90"/>
      <c r="AH365" s="90"/>
      <c r="AI365" s="90"/>
      <c r="AJ365" s="90"/>
      <c r="AK365" s="90"/>
      <c r="AL365" s="90"/>
      <c r="AM365" s="90"/>
      <c r="AN365" s="90"/>
      <c r="AO365" s="90"/>
      <c r="AP365" s="90"/>
      <c r="AQ365" s="90"/>
      <c r="AR365" s="90"/>
      <c r="AS365" s="90"/>
    </row>
    <row r="366" spans="22:45" x14ac:dyDescent="0.25">
      <c r="V366" s="90"/>
      <c r="W366" s="90"/>
      <c r="X366" s="90"/>
      <c r="Y366" s="90"/>
      <c r="Z366" s="90"/>
      <c r="AA366" s="90"/>
      <c r="AB366" s="90"/>
      <c r="AC366" s="90"/>
      <c r="AD366" s="90"/>
      <c r="AE366" s="90"/>
      <c r="AF366" s="90"/>
      <c r="AG366" s="90"/>
      <c r="AH366" s="90"/>
      <c r="AI366" s="90"/>
      <c r="AJ366" s="90"/>
      <c r="AK366" s="90"/>
      <c r="AL366" s="90"/>
      <c r="AM366" s="90"/>
      <c r="AN366" s="90"/>
      <c r="AO366" s="90"/>
      <c r="AP366" s="90"/>
      <c r="AQ366" s="90"/>
      <c r="AR366" s="90"/>
      <c r="AS366" s="90"/>
    </row>
    <row r="367" spans="22:45" x14ac:dyDescent="0.25">
      <c r="V367" s="90"/>
      <c r="W367" s="90"/>
      <c r="X367" s="90"/>
      <c r="Y367" s="90"/>
      <c r="Z367" s="90"/>
      <c r="AA367" s="90"/>
      <c r="AB367" s="90"/>
      <c r="AC367" s="90"/>
      <c r="AD367" s="90"/>
      <c r="AE367" s="90"/>
      <c r="AF367" s="90"/>
      <c r="AG367" s="90"/>
      <c r="AH367" s="90"/>
      <c r="AI367" s="90"/>
      <c r="AJ367" s="90"/>
      <c r="AK367" s="90"/>
      <c r="AL367" s="90"/>
      <c r="AM367" s="90"/>
      <c r="AN367" s="90"/>
      <c r="AO367" s="90"/>
      <c r="AP367" s="90"/>
      <c r="AQ367" s="90"/>
      <c r="AR367" s="90"/>
      <c r="AS367" s="90"/>
    </row>
    <row r="368" spans="22:45" x14ac:dyDescent="0.25">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row>
    <row r="369" spans="22:45" x14ac:dyDescent="0.25">
      <c r="V369" s="90"/>
      <c r="W369" s="90"/>
      <c r="X369" s="90"/>
      <c r="Y369" s="90"/>
      <c r="Z369" s="90"/>
      <c r="AA369" s="90"/>
      <c r="AB369" s="90"/>
      <c r="AC369" s="90"/>
      <c r="AD369" s="90"/>
      <c r="AE369" s="90"/>
      <c r="AF369" s="90"/>
      <c r="AG369" s="90"/>
      <c r="AH369" s="90"/>
      <c r="AI369" s="90"/>
      <c r="AJ369" s="90"/>
      <c r="AK369" s="90"/>
      <c r="AL369" s="90"/>
      <c r="AM369" s="90"/>
      <c r="AN369" s="90"/>
      <c r="AO369" s="90"/>
      <c r="AP369" s="90"/>
      <c r="AQ369" s="90"/>
      <c r="AR369" s="90"/>
      <c r="AS369" s="90"/>
    </row>
    <row r="370" spans="22:45" x14ac:dyDescent="0.25">
      <c r="V370" s="90"/>
      <c r="W370" s="90"/>
      <c r="X370" s="90"/>
      <c r="Y370" s="90"/>
      <c r="Z370" s="90"/>
      <c r="AA370" s="90"/>
      <c r="AB370" s="90"/>
      <c r="AC370" s="90"/>
      <c r="AD370" s="90"/>
      <c r="AE370" s="90"/>
      <c r="AF370" s="90"/>
      <c r="AG370" s="90"/>
      <c r="AH370" s="90"/>
      <c r="AI370" s="90"/>
      <c r="AJ370" s="90"/>
      <c r="AK370" s="90"/>
      <c r="AL370" s="90"/>
      <c r="AM370" s="90"/>
      <c r="AN370" s="90"/>
      <c r="AO370" s="90"/>
      <c r="AP370" s="90"/>
      <c r="AQ370" s="90"/>
      <c r="AR370" s="90"/>
      <c r="AS370" s="90"/>
    </row>
    <row r="371" spans="22:45" x14ac:dyDescent="0.25">
      <c r="V371" s="90"/>
      <c r="W371" s="90"/>
      <c r="X371" s="90"/>
      <c r="Y371" s="90"/>
      <c r="Z371" s="90"/>
      <c r="AA371" s="90"/>
      <c r="AB371" s="90"/>
      <c r="AC371" s="90"/>
      <c r="AD371" s="90"/>
      <c r="AE371" s="90"/>
      <c r="AF371" s="90"/>
      <c r="AG371" s="90"/>
      <c r="AH371" s="90"/>
      <c r="AI371" s="90"/>
      <c r="AJ371" s="90"/>
      <c r="AK371" s="90"/>
      <c r="AL371" s="90"/>
      <c r="AM371" s="90"/>
      <c r="AN371" s="90"/>
      <c r="AO371" s="90"/>
      <c r="AP371" s="90"/>
      <c r="AQ371" s="90"/>
      <c r="AR371" s="90"/>
      <c r="AS371" s="90"/>
    </row>
    <row r="372" spans="22:45" x14ac:dyDescent="0.25">
      <c r="V372" s="90"/>
      <c r="W372" s="90"/>
      <c r="X372" s="90"/>
      <c r="Y372" s="90"/>
      <c r="Z372" s="90"/>
      <c r="AA372" s="90"/>
      <c r="AB372" s="90"/>
      <c r="AC372" s="90"/>
      <c r="AD372" s="90"/>
      <c r="AE372" s="90"/>
      <c r="AF372" s="90"/>
      <c r="AG372" s="90"/>
      <c r="AH372" s="90"/>
      <c r="AI372" s="90"/>
      <c r="AJ372" s="90"/>
      <c r="AK372" s="90"/>
      <c r="AL372" s="90"/>
      <c r="AM372" s="90"/>
      <c r="AN372" s="90"/>
      <c r="AO372" s="90"/>
      <c r="AP372" s="90"/>
      <c r="AQ372" s="90"/>
      <c r="AR372" s="90"/>
      <c r="AS372" s="90"/>
    </row>
    <row r="373" spans="22:45" x14ac:dyDescent="0.25">
      <c r="V373" s="90"/>
      <c r="W373" s="90"/>
      <c r="X373" s="90"/>
      <c r="Y373" s="90"/>
      <c r="Z373" s="90"/>
      <c r="AA373" s="90"/>
      <c r="AB373" s="90"/>
      <c r="AC373" s="90"/>
      <c r="AD373" s="90"/>
      <c r="AE373" s="90"/>
      <c r="AF373" s="90"/>
      <c r="AG373" s="90"/>
      <c r="AH373" s="90"/>
      <c r="AI373" s="90"/>
      <c r="AJ373" s="90"/>
      <c r="AK373" s="90"/>
      <c r="AL373" s="90"/>
      <c r="AM373" s="90"/>
      <c r="AN373" s="90"/>
      <c r="AO373" s="90"/>
      <c r="AP373" s="90"/>
      <c r="AQ373" s="90"/>
      <c r="AR373" s="90"/>
      <c r="AS373" s="90"/>
    </row>
    <row r="374" spans="22:45" x14ac:dyDescent="0.25">
      <c r="V374" s="90"/>
      <c r="W374" s="90"/>
      <c r="X374" s="90"/>
      <c r="Y374" s="90"/>
      <c r="Z374" s="90"/>
      <c r="AA374" s="90"/>
      <c r="AB374" s="90"/>
      <c r="AC374" s="90"/>
      <c r="AD374" s="90"/>
      <c r="AE374" s="90"/>
      <c r="AF374" s="90"/>
      <c r="AG374" s="90"/>
      <c r="AH374" s="90"/>
      <c r="AI374" s="90"/>
      <c r="AJ374" s="90"/>
      <c r="AK374" s="90"/>
      <c r="AL374" s="90"/>
      <c r="AM374" s="90"/>
      <c r="AN374" s="90"/>
      <c r="AO374" s="90"/>
      <c r="AP374" s="90"/>
      <c r="AQ374" s="90"/>
      <c r="AR374" s="90"/>
      <c r="AS374" s="90"/>
    </row>
    <row r="375" spans="22:45" x14ac:dyDescent="0.25">
      <c r="V375" s="90"/>
      <c r="W375" s="90"/>
      <c r="X375" s="90"/>
      <c r="Y375" s="90"/>
      <c r="Z375" s="90"/>
      <c r="AA375" s="90"/>
      <c r="AB375" s="90"/>
      <c r="AC375" s="90"/>
      <c r="AD375" s="90"/>
      <c r="AE375" s="90"/>
      <c r="AF375" s="90"/>
      <c r="AG375" s="90"/>
      <c r="AH375" s="90"/>
      <c r="AI375" s="90"/>
      <c r="AJ375" s="90"/>
      <c r="AK375" s="90"/>
      <c r="AL375" s="90"/>
      <c r="AM375" s="90"/>
      <c r="AN375" s="90"/>
      <c r="AO375" s="90"/>
      <c r="AP375" s="90"/>
      <c r="AQ375" s="90"/>
      <c r="AR375" s="90"/>
      <c r="AS375" s="90"/>
    </row>
    <row r="376" spans="22:45" x14ac:dyDescent="0.25">
      <c r="V376" s="90"/>
      <c r="W376" s="90"/>
      <c r="X376" s="90"/>
      <c r="Y376" s="90"/>
      <c r="Z376" s="90"/>
      <c r="AA376" s="90"/>
      <c r="AB376" s="90"/>
      <c r="AC376" s="90"/>
      <c r="AD376" s="90"/>
      <c r="AE376" s="90"/>
      <c r="AF376" s="90"/>
      <c r="AG376" s="90"/>
      <c r="AH376" s="90"/>
      <c r="AI376" s="90"/>
      <c r="AJ376" s="90"/>
      <c r="AK376" s="90"/>
      <c r="AL376" s="90"/>
      <c r="AM376" s="90"/>
      <c r="AN376" s="90"/>
      <c r="AO376" s="90"/>
      <c r="AP376" s="90"/>
      <c r="AQ376" s="90"/>
      <c r="AR376" s="90"/>
      <c r="AS376" s="90"/>
    </row>
    <row r="377" spans="22:45" x14ac:dyDescent="0.25">
      <c r="V377" s="90"/>
      <c r="W377" s="90"/>
      <c r="X377" s="90"/>
      <c r="Y377" s="90"/>
      <c r="Z377" s="90"/>
      <c r="AA377" s="90"/>
      <c r="AB377" s="90"/>
      <c r="AC377" s="90"/>
      <c r="AD377" s="90"/>
      <c r="AE377" s="90"/>
      <c r="AF377" s="90"/>
      <c r="AG377" s="90"/>
      <c r="AH377" s="90"/>
      <c r="AI377" s="90"/>
      <c r="AJ377" s="90"/>
      <c r="AK377" s="90"/>
      <c r="AL377" s="90"/>
      <c r="AM377" s="90"/>
      <c r="AN377" s="90"/>
      <c r="AO377" s="90"/>
      <c r="AP377" s="90"/>
      <c r="AQ377" s="90"/>
      <c r="AR377" s="90"/>
      <c r="AS377" s="90"/>
    </row>
    <row r="378" spans="22:45" x14ac:dyDescent="0.25">
      <c r="V378" s="90"/>
      <c r="W378" s="90"/>
      <c r="X378" s="90"/>
      <c r="Y378" s="90"/>
      <c r="Z378" s="90"/>
      <c r="AA378" s="90"/>
      <c r="AB378" s="90"/>
      <c r="AC378" s="90"/>
      <c r="AD378" s="90"/>
      <c r="AE378" s="90"/>
      <c r="AF378" s="90"/>
      <c r="AG378" s="90"/>
      <c r="AH378" s="90"/>
      <c r="AI378" s="90"/>
      <c r="AJ378" s="90"/>
      <c r="AK378" s="90"/>
      <c r="AL378" s="90"/>
      <c r="AM378" s="90"/>
      <c r="AN378" s="90"/>
      <c r="AO378" s="90"/>
      <c r="AP378" s="90"/>
      <c r="AQ378" s="90"/>
      <c r="AR378" s="90"/>
      <c r="AS378" s="90"/>
    </row>
    <row r="379" spans="22:45" x14ac:dyDescent="0.25">
      <c r="V379" s="90"/>
      <c r="W379" s="90"/>
      <c r="X379" s="90"/>
      <c r="Y379" s="90"/>
      <c r="Z379" s="90"/>
      <c r="AA379" s="90"/>
      <c r="AB379" s="90"/>
      <c r="AC379" s="90"/>
      <c r="AD379" s="90"/>
      <c r="AE379" s="90"/>
      <c r="AF379" s="90"/>
      <c r="AG379" s="90"/>
      <c r="AH379" s="90"/>
      <c r="AI379" s="90"/>
      <c r="AJ379" s="90"/>
      <c r="AK379" s="90"/>
      <c r="AL379" s="90"/>
      <c r="AM379" s="90"/>
      <c r="AN379" s="90"/>
      <c r="AO379" s="90"/>
      <c r="AP379" s="90"/>
      <c r="AQ379" s="90"/>
      <c r="AR379" s="90"/>
      <c r="AS379" s="90"/>
    </row>
    <row r="380" spans="22:45" x14ac:dyDescent="0.25">
      <c r="V380" s="90"/>
      <c r="W380" s="90"/>
      <c r="X380" s="90"/>
      <c r="Y380" s="90"/>
      <c r="Z380" s="90"/>
      <c r="AA380" s="90"/>
      <c r="AB380" s="90"/>
      <c r="AC380" s="90"/>
      <c r="AD380" s="90"/>
      <c r="AE380" s="90"/>
      <c r="AF380" s="90"/>
      <c r="AG380" s="90"/>
      <c r="AH380" s="90"/>
      <c r="AI380" s="90"/>
      <c r="AJ380" s="90"/>
      <c r="AK380" s="90"/>
      <c r="AL380" s="90"/>
      <c r="AM380" s="90"/>
      <c r="AN380" s="90"/>
      <c r="AO380" s="90"/>
      <c r="AP380" s="90"/>
      <c r="AQ380" s="90"/>
      <c r="AR380" s="90"/>
      <c r="AS380" s="90"/>
    </row>
    <row r="381" spans="22:45" x14ac:dyDescent="0.25">
      <c r="V381" s="90"/>
      <c r="W381" s="90"/>
      <c r="X381" s="90"/>
      <c r="Y381" s="90"/>
      <c r="Z381" s="90"/>
      <c r="AA381" s="90"/>
      <c r="AB381" s="90"/>
      <c r="AC381" s="90"/>
      <c r="AD381" s="90"/>
      <c r="AE381" s="90"/>
      <c r="AF381" s="90"/>
      <c r="AG381" s="90"/>
      <c r="AH381" s="90"/>
      <c r="AI381" s="90"/>
      <c r="AJ381" s="90"/>
      <c r="AK381" s="90"/>
      <c r="AL381" s="90"/>
      <c r="AM381" s="90"/>
      <c r="AN381" s="90"/>
      <c r="AO381" s="90"/>
      <c r="AP381" s="90"/>
      <c r="AQ381" s="90"/>
      <c r="AR381" s="90"/>
      <c r="AS381" s="90"/>
    </row>
    <row r="382" spans="22:45" x14ac:dyDescent="0.25">
      <c r="V382" s="90"/>
      <c r="W382" s="90"/>
      <c r="X382" s="90"/>
      <c r="Y382" s="90"/>
      <c r="Z382" s="90"/>
      <c r="AA382" s="90"/>
      <c r="AB382" s="90"/>
      <c r="AC382" s="90"/>
      <c r="AD382" s="90"/>
      <c r="AE382" s="90"/>
      <c r="AF382" s="90"/>
      <c r="AG382" s="90"/>
      <c r="AH382" s="90"/>
      <c r="AI382" s="90"/>
      <c r="AJ382" s="90"/>
      <c r="AK382" s="90"/>
      <c r="AL382" s="90"/>
      <c r="AM382" s="90"/>
      <c r="AN382" s="90"/>
      <c r="AO382" s="90"/>
      <c r="AP382" s="90"/>
      <c r="AQ382" s="90"/>
      <c r="AR382" s="90"/>
      <c r="AS382" s="90"/>
    </row>
    <row r="383" spans="22:45" x14ac:dyDescent="0.25">
      <c r="V383" s="90"/>
      <c r="W383" s="90"/>
      <c r="X383" s="90"/>
      <c r="Y383" s="90"/>
      <c r="Z383" s="90"/>
      <c r="AA383" s="90"/>
      <c r="AB383" s="90"/>
      <c r="AC383" s="90"/>
      <c r="AD383" s="90"/>
      <c r="AE383" s="90"/>
      <c r="AF383" s="90"/>
      <c r="AG383" s="90"/>
      <c r="AH383" s="90"/>
      <c r="AI383" s="90"/>
      <c r="AJ383" s="90"/>
      <c r="AK383" s="90"/>
      <c r="AL383" s="90"/>
      <c r="AM383" s="90"/>
      <c r="AN383" s="90"/>
      <c r="AO383" s="90"/>
      <c r="AP383" s="90"/>
      <c r="AQ383" s="90"/>
      <c r="AR383" s="90"/>
      <c r="AS383" s="90"/>
    </row>
    <row r="384" spans="22:45" x14ac:dyDescent="0.25">
      <c r="V384" s="90"/>
      <c r="W384" s="90"/>
      <c r="X384" s="90"/>
      <c r="Y384" s="90"/>
      <c r="Z384" s="90"/>
      <c r="AA384" s="90"/>
      <c r="AB384" s="90"/>
      <c r="AC384" s="90"/>
      <c r="AD384" s="90"/>
      <c r="AE384" s="90"/>
      <c r="AF384" s="90"/>
      <c r="AG384" s="90"/>
      <c r="AH384" s="90"/>
      <c r="AI384" s="90"/>
      <c r="AJ384" s="90"/>
      <c r="AK384" s="90"/>
      <c r="AL384" s="90"/>
      <c r="AM384" s="90"/>
      <c r="AN384" s="90"/>
      <c r="AO384" s="90"/>
      <c r="AP384" s="90"/>
      <c r="AQ384" s="90"/>
      <c r="AR384" s="90"/>
      <c r="AS384" s="90"/>
    </row>
    <row r="385" spans="22:45" x14ac:dyDescent="0.25">
      <c r="V385" s="90"/>
      <c r="W385" s="90"/>
      <c r="X385" s="90"/>
      <c r="Y385" s="90"/>
      <c r="Z385" s="90"/>
      <c r="AA385" s="90"/>
      <c r="AB385" s="90"/>
      <c r="AC385" s="90"/>
      <c r="AD385" s="90"/>
      <c r="AE385" s="90"/>
      <c r="AF385" s="90"/>
      <c r="AG385" s="90"/>
      <c r="AH385" s="90"/>
      <c r="AI385" s="90"/>
      <c r="AJ385" s="90"/>
      <c r="AK385" s="90"/>
      <c r="AL385" s="90"/>
      <c r="AM385" s="90"/>
      <c r="AN385" s="90"/>
      <c r="AO385" s="90"/>
      <c r="AP385" s="90"/>
      <c r="AQ385" s="90"/>
      <c r="AR385" s="90"/>
      <c r="AS385" s="90"/>
    </row>
    <row r="386" spans="22:45" x14ac:dyDescent="0.25">
      <c r="V386" s="90"/>
      <c r="W386" s="90"/>
      <c r="X386" s="90"/>
      <c r="Y386" s="90"/>
      <c r="Z386" s="90"/>
      <c r="AA386" s="90"/>
      <c r="AB386" s="90"/>
      <c r="AC386" s="90"/>
      <c r="AD386" s="90"/>
      <c r="AE386" s="90"/>
      <c r="AF386" s="90"/>
      <c r="AG386" s="90"/>
      <c r="AH386" s="90"/>
      <c r="AI386" s="90"/>
      <c r="AJ386" s="90"/>
      <c r="AK386" s="90"/>
      <c r="AL386" s="90"/>
      <c r="AM386" s="90"/>
      <c r="AN386" s="90"/>
      <c r="AO386" s="90"/>
      <c r="AP386" s="90"/>
      <c r="AQ386" s="90"/>
      <c r="AR386" s="90"/>
      <c r="AS386" s="90"/>
    </row>
    <row r="387" spans="22:45" x14ac:dyDescent="0.25">
      <c r="V387" s="90"/>
      <c r="W387" s="90"/>
      <c r="X387" s="90"/>
      <c r="Y387" s="90"/>
      <c r="Z387" s="90"/>
      <c r="AA387" s="90"/>
      <c r="AB387" s="90"/>
      <c r="AC387" s="90"/>
      <c r="AD387" s="90"/>
      <c r="AE387" s="90"/>
      <c r="AF387" s="90"/>
      <c r="AG387" s="90"/>
      <c r="AH387" s="90"/>
      <c r="AI387" s="90"/>
      <c r="AJ387" s="90"/>
      <c r="AK387" s="90"/>
      <c r="AL387" s="90"/>
      <c r="AM387" s="90"/>
      <c r="AN387" s="90"/>
      <c r="AO387" s="90"/>
      <c r="AP387" s="90"/>
      <c r="AQ387" s="90"/>
      <c r="AR387" s="90"/>
      <c r="AS387" s="90"/>
    </row>
    <row r="388" spans="22:45" x14ac:dyDescent="0.25">
      <c r="V388" s="90"/>
      <c r="W388" s="90"/>
      <c r="X388" s="90"/>
      <c r="Y388" s="90"/>
      <c r="Z388" s="90"/>
      <c r="AA388" s="90"/>
      <c r="AB388" s="90"/>
      <c r="AC388" s="90"/>
      <c r="AD388" s="90"/>
      <c r="AE388" s="90"/>
      <c r="AF388" s="90"/>
      <c r="AG388" s="90"/>
      <c r="AH388" s="90"/>
      <c r="AI388" s="90"/>
      <c r="AJ388" s="90"/>
      <c r="AK388" s="90"/>
      <c r="AL388" s="90"/>
      <c r="AM388" s="90"/>
      <c r="AN388" s="90"/>
      <c r="AO388" s="90"/>
      <c r="AP388" s="90"/>
      <c r="AQ388" s="90"/>
      <c r="AR388" s="90"/>
      <c r="AS388" s="90"/>
    </row>
    <row r="389" spans="22:45" x14ac:dyDescent="0.25">
      <c r="V389" s="90"/>
      <c r="W389" s="90"/>
      <c r="X389" s="90"/>
      <c r="Y389" s="90"/>
      <c r="Z389" s="90"/>
      <c r="AA389" s="90"/>
      <c r="AB389" s="90"/>
      <c r="AC389" s="90"/>
      <c r="AD389" s="90"/>
      <c r="AE389" s="90"/>
      <c r="AF389" s="90"/>
      <c r="AG389" s="90"/>
      <c r="AH389" s="90"/>
      <c r="AI389" s="90"/>
      <c r="AJ389" s="90"/>
      <c r="AK389" s="90"/>
      <c r="AL389" s="90"/>
      <c r="AM389" s="90"/>
      <c r="AN389" s="90"/>
      <c r="AO389" s="90"/>
      <c r="AP389" s="90"/>
      <c r="AQ389" s="90"/>
      <c r="AR389" s="90"/>
      <c r="AS389" s="90"/>
    </row>
    <row r="390" spans="22:45" x14ac:dyDescent="0.25">
      <c r="V390" s="90"/>
      <c r="W390" s="90"/>
      <c r="X390" s="90"/>
      <c r="Y390" s="90"/>
      <c r="Z390" s="90"/>
      <c r="AA390" s="90"/>
      <c r="AB390" s="90"/>
      <c r="AC390" s="90"/>
      <c r="AD390" s="90"/>
      <c r="AE390" s="90"/>
      <c r="AF390" s="90"/>
      <c r="AG390" s="90"/>
      <c r="AH390" s="90"/>
      <c r="AI390" s="90"/>
      <c r="AJ390" s="90"/>
      <c r="AK390" s="90"/>
      <c r="AL390" s="90"/>
      <c r="AM390" s="90"/>
      <c r="AN390" s="90"/>
      <c r="AO390" s="90"/>
      <c r="AP390" s="90"/>
      <c r="AQ390" s="90"/>
      <c r="AR390" s="90"/>
      <c r="AS390" s="90"/>
    </row>
    <row r="391" spans="22:45" x14ac:dyDescent="0.25">
      <c r="V391" s="90"/>
      <c r="W391" s="90"/>
      <c r="X391" s="90"/>
      <c r="Y391" s="90"/>
      <c r="Z391" s="90"/>
      <c r="AA391" s="90"/>
      <c r="AB391" s="90"/>
      <c r="AC391" s="90"/>
      <c r="AD391" s="90"/>
      <c r="AE391" s="90"/>
      <c r="AF391" s="90"/>
      <c r="AG391" s="90"/>
      <c r="AH391" s="90"/>
      <c r="AI391" s="90"/>
      <c r="AJ391" s="90"/>
      <c r="AK391" s="90"/>
      <c r="AL391" s="90"/>
      <c r="AM391" s="90"/>
      <c r="AN391" s="90"/>
      <c r="AO391" s="90"/>
      <c r="AP391" s="90"/>
      <c r="AQ391" s="90"/>
      <c r="AR391" s="90"/>
      <c r="AS391" s="90"/>
    </row>
    <row r="392" spans="22:45" x14ac:dyDescent="0.25">
      <c r="V392" s="90"/>
      <c r="W392" s="90"/>
      <c r="X392" s="90"/>
      <c r="Y392" s="90"/>
      <c r="Z392" s="90"/>
      <c r="AA392" s="90"/>
      <c r="AB392" s="90"/>
      <c r="AC392" s="90"/>
      <c r="AD392" s="90"/>
      <c r="AE392" s="90"/>
      <c r="AF392" s="90"/>
      <c r="AG392" s="90"/>
      <c r="AH392" s="90"/>
      <c r="AI392" s="90"/>
      <c r="AJ392" s="90"/>
      <c r="AK392" s="90"/>
      <c r="AL392" s="90"/>
      <c r="AM392" s="90"/>
      <c r="AN392" s="90"/>
      <c r="AO392" s="90"/>
      <c r="AP392" s="90"/>
      <c r="AQ392" s="90"/>
      <c r="AR392" s="90"/>
      <c r="AS392" s="90"/>
    </row>
    <row r="393" spans="22:45" x14ac:dyDescent="0.25">
      <c r="V393" s="90"/>
      <c r="W393" s="90"/>
      <c r="X393" s="90"/>
      <c r="Y393" s="90"/>
      <c r="Z393" s="90"/>
      <c r="AA393" s="90"/>
      <c r="AB393" s="90"/>
      <c r="AC393" s="90"/>
      <c r="AD393" s="90"/>
      <c r="AE393" s="90"/>
      <c r="AF393" s="90"/>
      <c r="AG393" s="90"/>
      <c r="AH393" s="90"/>
      <c r="AI393" s="90"/>
      <c r="AJ393" s="90"/>
      <c r="AK393" s="90"/>
      <c r="AL393" s="90"/>
      <c r="AM393" s="90"/>
      <c r="AN393" s="90"/>
      <c r="AO393" s="90"/>
      <c r="AP393" s="90"/>
      <c r="AQ393" s="90"/>
      <c r="AR393" s="90"/>
      <c r="AS393" s="90"/>
    </row>
    <row r="394" spans="22:45" x14ac:dyDescent="0.25">
      <c r="V394" s="90"/>
      <c r="W394" s="90"/>
      <c r="X394" s="90"/>
      <c r="Y394" s="90"/>
      <c r="Z394" s="90"/>
      <c r="AA394" s="90"/>
      <c r="AB394" s="90"/>
      <c r="AC394" s="90"/>
      <c r="AD394" s="90"/>
      <c r="AE394" s="90"/>
      <c r="AF394" s="90"/>
      <c r="AG394" s="90"/>
      <c r="AH394" s="90"/>
      <c r="AI394" s="90"/>
      <c r="AJ394" s="90"/>
      <c r="AK394" s="90"/>
      <c r="AL394" s="90"/>
      <c r="AM394" s="90"/>
      <c r="AN394" s="90"/>
      <c r="AO394" s="90"/>
      <c r="AP394" s="90"/>
      <c r="AQ394" s="90"/>
      <c r="AR394" s="90"/>
      <c r="AS394" s="90"/>
    </row>
    <row r="395" spans="22:45" x14ac:dyDescent="0.25">
      <c r="V395" s="90"/>
      <c r="W395" s="90"/>
      <c r="X395" s="90"/>
      <c r="Y395" s="90"/>
      <c r="Z395" s="90"/>
      <c r="AA395" s="90"/>
      <c r="AB395" s="90"/>
      <c r="AC395" s="90"/>
      <c r="AD395" s="90"/>
      <c r="AE395" s="90"/>
      <c r="AF395" s="90"/>
      <c r="AG395" s="90"/>
      <c r="AH395" s="90"/>
      <c r="AI395" s="90"/>
      <c r="AJ395" s="90"/>
      <c r="AK395" s="90"/>
      <c r="AL395" s="90"/>
      <c r="AM395" s="90"/>
      <c r="AN395" s="90"/>
      <c r="AO395" s="90"/>
      <c r="AP395" s="90"/>
      <c r="AQ395" s="90"/>
      <c r="AR395" s="90"/>
      <c r="AS395" s="90"/>
    </row>
    <row r="396" spans="22:45" x14ac:dyDescent="0.25">
      <c r="V396" s="90"/>
      <c r="W396" s="90"/>
      <c r="X396" s="90"/>
      <c r="Y396" s="90"/>
      <c r="Z396" s="90"/>
      <c r="AA396" s="90"/>
      <c r="AB396" s="90"/>
      <c r="AC396" s="90"/>
      <c r="AD396" s="90"/>
      <c r="AE396" s="90"/>
      <c r="AF396" s="90"/>
      <c r="AG396" s="90"/>
      <c r="AH396" s="90"/>
      <c r="AI396" s="90"/>
      <c r="AJ396" s="90"/>
      <c r="AK396" s="90"/>
      <c r="AL396" s="90"/>
      <c r="AM396" s="90"/>
      <c r="AN396" s="90"/>
      <c r="AO396" s="90"/>
      <c r="AP396" s="90"/>
      <c r="AQ396" s="90"/>
      <c r="AR396" s="90"/>
      <c r="AS396" s="90"/>
    </row>
    <row r="397" spans="22:45" x14ac:dyDescent="0.25">
      <c r="V397" s="90"/>
      <c r="W397" s="90"/>
      <c r="X397" s="90"/>
      <c r="Y397" s="90"/>
      <c r="Z397" s="90"/>
      <c r="AA397" s="90"/>
      <c r="AB397" s="90"/>
      <c r="AC397" s="90"/>
      <c r="AD397" s="90"/>
      <c r="AE397" s="90"/>
      <c r="AF397" s="90"/>
      <c r="AG397" s="90"/>
      <c r="AH397" s="90"/>
      <c r="AI397" s="90"/>
      <c r="AJ397" s="90"/>
      <c r="AK397" s="90"/>
      <c r="AL397" s="90"/>
      <c r="AM397" s="90"/>
      <c r="AN397" s="90"/>
      <c r="AO397" s="90"/>
      <c r="AP397" s="90"/>
      <c r="AQ397" s="90"/>
      <c r="AR397" s="90"/>
      <c r="AS397" s="90"/>
    </row>
    <row r="398" spans="22:45" x14ac:dyDescent="0.25">
      <c r="V398" s="90"/>
      <c r="W398" s="90"/>
      <c r="X398" s="90"/>
      <c r="Y398" s="90"/>
      <c r="Z398" s="90"/>
      <c r="AA398" s="90"/>
      <c r="AB398" s="90"/>
      <c r="AC398" s="90"/>
      <c r="AD398" s="90"/>
      <c r="AE398" s="90"/>
      <c r="AF398" s="90"/>
      <c r="AG398" s="90"/>
      <c r="AH398" s="90"/>
      <c r="AI398" s="90"/>
      <c r="AJ398" s="90"/>
      <c r="AK398" s="90"/>
      <c r="AL398" s="90"/>
      <c r="AM398" s="90"/>
      <c r="AN398" s="90"/>
      <c r="AO398" s="90"/>
      <c r="AP398" s="90"/>
      <c r="AQ398" s="90"/>
      <c r="AR398" s="90"/>
      <c r="AS398" s="90"/>
    </row>
    <row r="399" spans="22:45" x14ac:dyDescent="0.25">
      <c r="V399" s="90"/>
      <c r="W399" s="90"/>
      <c r="X399" s="90"/>
      <c r="Y399" s="90"/>
      <c r="Z399" s="90"/>
      <c r="AA399" s="90"/>
      <c r="AB399" s="90"/>
      <c r="AC399" s="90"/>
      <c r="AD399" s="90"/>
      <c r="AE399" s="90"/>
      <c r="AF399" s="90"/>
      <c r="AG399" s="90"/>
      <c r="AH399" s="90"/>
      <c r="AI399" s="90"/>
      <c r="AJ399" s="90"/>
      <c r="AK399" s="90"/>
      <c r="AL399" s="90"/>
      <c r="AM399" s="90"/>
      <c r="AN399" s="90"/>
      <c r="AO399" s="90"/>
      <c r="AP399" s="90"/>
      <c r="AQ399" s="90"/>
      <c r="AR399" s="90"/>
      <c r="AS399" s="90"/>
    </row>
    <row r="400" spans="22:45" x14ac:dyDescent="0.25">
      <c r="V400" s="90"/>
      <c r="W400" s="90"/>
      <c r="X400" s="90"/>
      <c r="Y400" s="90"/>
      <c r="Z400" s="90"/>
      <c r="AA400" s="90"/>
      <c r="AB400" s="90"/>
      <c r="AC400" s="90"/>
      <c r="AD400" s="90"/>
      <c r="AE400" s="90"/>
      <c r="AF400" s="90"/>
      <c r="AG400" s="90"/>
      <c r="AH400" s="90"/>
      <c r="AI400" s="90"/>
      <c r="AJ400" s="90"/>
      <c r="AK400" s="90"/>
      <c r="AL400" s="90"/>
      <c r="AM400" s="90"/>
      <c r="AN400" s="90"/>
      <c r="AO400" s="90"/>
      <c r="AP400" s="90"/>
      <c r="AQ400" s="90"/>
      <c r="AR400" s="90"/>
      <c r="AS400" s="90"/>
    </row>
    <row r="401" spans="22:45" x14ac:dyDescent="0.25">
      <c r="V401" s="90"/>
      <c r="W401" s="90"/>
      <c r="X401" s="90"/>
      <c r="Y401" s="90"/>
      <c r="Z401" s="90"/>
      <c r="AA401" s="90"/>
      <c r="AB401" s="90"/>
      <c r="AC401" s="90"/>
      <c r="AD401" s="90"/>
      <c r="AE401" s="90"/>
      <c r="AF401" s="90"/>
      <c r="AG401" s="90"/>
      <c r="AH401" s="90"/>
      <c r="AI401" s="90"/>
      <c r="AJ401" s="90"/>
      <c r="AK401" s="90"/>
      <c r="AL401" s="90"/>
      <c r="AM401" s="90"/>
      <c r="AN401" s="90"/>
      <c r="AO401" s="90"/>
      <c r="AP401" s="90"/>
      <c r="AQ401" s="90"/>
      <c r="AR401" s="90"/>
      <c r="AS401" s="90"/>
    </row>
    <row r="402" spans="22:45" x14ac:dyDescent="0.25">
      <c r="V402" s="90"/>
      <c r="W402" s="90"/>
      <c r="X402" s="90"/>
      <c r="Y402" s="90"/>
      <c r="Z402" s="90"/>
      <c r="AA402" s="90"/>
      <c r="AB402" s="90"/>
      <c r="AC402" s="90"/>
      <c r="AD402" s="90"/>
      <c r="AE402" s="90"/>
      <c r="AF402" s="90"/>
      <c r="AG402" s="90"/>
      <c r="AH402" s="90"/>
      <c r="AI402" s="90"/>
      <c r="AJ402" s="90"/>
      <c r="AK402" s="90"/>
      <c r="AL402" s="90"/>
      <c r="AM402" s="90"/>
      <c r="AN402" s="90"/>
      <c r="AO402" s="90"/>
      <c r="AP402" s="90"/>
      <c r="AQ402" s="90"/>
      <c r="AR402" s="90"/>
      <c r="AS402" s="90"/>
    </row>
    <row r="403" spans="22:45" x14ac:dyDescent="0.25">
      <c r="V403" s="90"/>
      <c r="W403" s="90"/>
      <c r="X403" s="90"/>
      <c r="Y403" s="90"/>
      <c r="Z403" s="90"/>
      <c r="AA403" s="90"/>
      <c r="AB403" s="90"/>
      <c r="AC403" s="90"/>
      <c r="AD403" s="90"/>
      <c r="AE403" s="90"/>
      <c r="AF403" s="90"/>
      <c r="AG403" s="90"/>
      <c r="AH403" s="90"/>
      <c r="AI403" s="90"/>
      <c r="AJ403" s="90"/>
      <c r="AK403" s="90"/>
      <c r="AL403" s="90"/>
      <c r="AM403" s="90"/>
      <c r="AN403" s="90"/>
      <c r="AO403" s="90"/>
      <c r="AP403" s="90"/>
      <c r="AQ403" s="90"/>
      <c r="AR403" s="90"/>
      <c r="AS403" s="90"/>
    </row>
    <row r="404" spans="22:45" x14ac:dyDescent="0.25">
      <c r="V404" s="90"/>
      <c r="W404" s="90"/>
      <c r="X404" s="90"/>
      <c r="Y404" s="90"/>
      <c r="Z404" s="90"/>
      <c r="AA404" s="90"/>
      <c r="AB404" s="90"/>
      <c r="AC404" s="90"/>
      <c r="AD404" s="90"/>
      <c r="AE404" s="90"/>
      <c r="AF404" s="90"/>
      <c r="AG404" s="90"/>
      <c r="AH404" s="90"/>
      <c r="AI404" s="90"/>
      <c r="AJ404" s="90"/>
      <c r="AK404" s="90"/>
      <c r="AL404" s="90"/>
      <c r="AM404" s="90"/>
      <c r="AN404" s="90"/>
      <c r="AO404" s="90"/>
      <c r="AP404" s="90"/>
      <c r="AQ404" s="90"/>
      <c r="AR404" s="90"/>
      <c r="AS404" s="90"/>
    </row>
    <row r="405" spans="22:45" x14ac:dyDescent="0.25">
      <c r="V405" s="90"/>
      <c r="W405" s="90"/>
      <c r="X405" s="90"/>
      <c r="Y405" s="90"/>
      <c r="Z405" s="90"/>
      <c r="AA405" s="90"/>
      <c r="AB405" s="90"/>
      <c r="AC405" s="90"/>
      <c r="AD405" s="90"/>
      <c r="AE405" s="90"/>
      <c r="AF405" s="90"/>
      <c r="AG405" s="90"/>
      <c r="AH405" s="90"/>
      <c r="AI405" s="90"/>
      <c r="AJ405" s="90"/>
      <c r="AK405" s="90"/>
      <c r="AL405" s="90"/>
      <c r="AM405" s="90"/>
      <c r="AN405" s="90"/>
      <c r="AO405" s="90"/>
      <c r="AP405" s="90"/>
      <c r="AQ405" s="90"/>
      <c r="AR405" s="90"/>
      <c r="AS405" s="90"/>
    </row>
    <row r="406" spans="22:45" x14ac:dyDescent="0.25">
      <c r="V406" s="90"/>
      <c r="W406" s="90"/>
      <c r="X406" s="90"/>
      <c r="Y406" s="90"/>
      <c r="Z406" s="90"/>
      <c r="AA406" s="90"/>
      <c r="AB406" s="90"/>
      <c r="AC406" s="90"/>
      <c r="AD406" s="90"/>
      <c r="AE406" s="90"/>
      <c r="AF406" s="90"/>
      <c r="AG406" s="90"/>
      <c r="AH406" s="90"/>
      <c r="AI406" s="90"/>
      <c r="AJ406" s="90"/>
      <c r="AK406" s="90"/>
      <c r="AL406" s="90"/>
      <c r="AM406" s="90"/>
      <c r="AN406" s="90"/>
      <c r="AO406" s="90"/>
      <c r="AP406" s="90"/>
      <c r="AQ406" s="90"/>
      <c r="AR406" s="90"/>
      <c r="AS406" s="90"/>
    </row>
    <row r="407" spans="22:45" x14ac:dyDescent="0.25">
      <c r="V407" s="90"/>
      <c r="W407" s="90"/>
      <c r="X407" s="90"/>
      <c r="Y407" s="90"/>
      <c r="Z407" s="90"/>
      <c r="AA407" s="90"/>
      <c r="AB407" s="90"/>
      <c r="AC407" s="90"/>
      <c r="AD407" s="90"/>
      <c r="AE407" s="90"/>
      <c r="AF407" s="90"/>
      <c r="AG407" s="90"/>
      <c r="AH407" s="90"/>
      <c r="AI407" s="90"/>
      <c r="AJ407" s="90"/>
      <c r="AK407" s="90"/>
      <c r="AL407" s="90"/>
      <c r="AM407" s="90"/>
      <c r="AN407" s="90"/>
      <c r="AO407" s="90"/>
      <c r="AP407" s="90"/>
      <c r="AQ407" s="90"/>
      <c r="AR407" s="90"/>
      <c r="AS407" s="90"/>
    </row>
    <row r="408" spans="22:45" x14ac:dyDescent="0.25">
      <c r="V408" s="90"/>
      <c r="W408" s="90"/>
      <c r="X408" s="90"/>
      <c r="Y408" s="90"/>
      <c r="Z408" s="90"/>
      <c r="AA408" s="90"/>
      <c r="AB408" s="90"/>
      <c r="AC408" s="90"/>
      <c r="AD408" s="90"/>
      <c r="AE408" s="90"/>
      <c r="AF408" s="90"/>
      <c r="AG408" s="90"/>
      <c r="AH408" s="90"/>
      <c r="AI408" s="90"/>
      <c r="AJ408" s="90"/>
      <c r="AK408" s="90"/>
      <c r="AL408" s="90"/>
      <c r="AM408" s="90"/>
      <c r="AN408" s="90"/>
      <c r="AO408" s="90"/>
      <c r="AP408" s="90"/>
      <c r="AQ408" s="90"/>
      <c r="AR408" s="90"/>
      <c r="AS408" s="90"/>
    </row>
    <row r="409" spans="22:45" x14ac:dyDescent="0.25">
      <c r="V409" s="90"/>
      <c r="W409" s="90"/>
      <c r="X409" s="90"/>
      <c r="Y409" s="90"/>
      <c r="Z409" s="90"/>
      <c r="AA409" s="90"/>
      <c r="AB409" s="90"/>
      <c r="AC409" s="90"/>
      <c r="AD409" s="90"/>
      <c r="AE409" s="90"/>
      <c r="AF409" s="90"/>
      <c r="AG409" s="90"/>
      <c r="AH409" s="90"/>
      <c r="AI409" s="90"/>
      <c r="AJ409" s="90"/>
      <c r="AK409" s="90"/>
      <c r="AL409" s="90"/>
      <c r="AM409" s="90"/>
      <c r="AN409" s="90"/>
      <c r="AO409" s="90"/>
      <c r="AP409" s="90"/>
      <c r="AQ409" s="90"/>
      <c r="AR409" s="90"/>
      <c r="AS409" s="90"/>
    </row>
    <row r="410" spans="22:45" x14ac:dyDescent="0.25">
      <c r="V410" s="90"/>
      <c r="W410" s="90"/>
      <c r="X410" s="90"/>
      <c r="Y410" s="90"/>
      <c r="Z410" s="90"/>
      <c r="AA410" s="90"/>
      <c r="AB410" s="90"/>
      <c r="AC410" s="90"/>
      <c r="AD410" s="90"/>
      <c r="AE410" s="90"/>
      <c r="AF410" s="90"/>
      <c r="AG410" s="90"/>
      <c r="AH410" s="90"/>
      <c r="AI410" s="90"/>
      <c r="AJ410" s="90"/>
      <c r="AK410" s="90"/>
      <c r="AL410" s="90"/>
      <c r="AM410" s="90"/>
      <c r="AN410" s="90"/>
      <c r="AO410" s="90"/>
      <c r="AP410" s="90"/>
      <c r="AQ410" s="90"/>
      <c r="AR410" s="90"/>
      <c r="AS410" s="90"/>
    </row>
    <row r="411" spans="22:45" x14ac:dyDescent="0.25">
      <c r="V411" s="90"/>
      <c r="W411" s="90"/>
      <c r="X411" s="90"/>
      <c r="Y411" s="90"/>
      <c r="Z411" s="90"/>
      <c r="AA411" s="90"/>
      <c r="AB411" s="90"/>
      <c r="AC411" s="90"/>
      <c r="AD411" s="90"/>
      <c r="AE411" s="90"/>
      <c r="AF411" s="90"/>
      <c r="AG411" s="90"/>
      <c r="AH411" s="90"/>
      <c r="AI411" s="90"/>
      <c r="AJ411" s="90"/>
      <c r="AK411" s="90"/>
      <c r="AL411" s="90"/>
      <c r="AM411" s="90"/>
      <c r="AN411" s="90"/>
      <c r="AO411" s="90"/>
      <c r="AP411" s="90"/>
      <c r="AQ411" s="90"/>
      <c r="AR411" s="90"/>
      <c r="AS411" s="90"/>
    </row>
    <row r="412" spans="22:45" x14ac:dyDescent="0.25">
      <c r="V412" s="90"/>
      <c r="W412" s="90"/>
      <c r="X412" s="90"/>
      <c r="Y412" s="90"/>
      <c r="Z412" s="90"/>
      <c r="AA412" s="90"/>
      <c r="AB412" s="90"/>
      <c r="AC412" s="90"/>
      <c r="AD412" s="90"/>
      <c r="AE412" s="90"/>
      <c r="AF412" s="90"/>
      <c r="AG412" s="90"/>
      <c r="AH412" s="90"/>
      <c r="AI412" s="90"/>
      <c r="AJ412" s="90"/>
      <c r="AK412" s="90"/>
      <c r="AL412" s="90"/>
      <c r="AM412" s="90"/>
      <c r="AN412" s="90"/>
      <c r="AO412" s="90"/>
      <c r="AP412" s="90"/>
      <c r="AQ412" s="90"/>
      <c r="AR412" s="90"/>
      <c r="AS412" s="90"/>
    </row>
    <row r="413" spans="22:45" x14ac:dyDescent="0.25">
      <c r="V413" s="90"/>
      <c r="W413" s="90"/>
      <c r="X413" s="90"/>
      <c r="Y413" s="90"/>
      <c r="Z413" s="90"/>
      <c r="AA413" s="90"/>
      <c r="AB413" s="90"/>
      <c r="AC413" s="90"/>
      <c r="AD413" s="90"/>
      <c r="AE413" s="90"/>
      <c r="AF413" s="90"/>
      <c r="AG413" s="90"/>
      <c r="AH413" s="90"/>
      <c r="AI413" s="90"/>
      <c r="AJ413" s="90"/>
      <c r="AK413" s="90"/>
      <c r="AL413" s="90"/>
      <c r="AM413" s="90"/>
      <c r="AN413" s="90"/>
      <c r="AO413" s="90"/>
      <c r="AP413" s="90"/>
      <c r="AQ413" s="90"/>
      <c r="AR413" s="90"/>
      <c r="AS413" s="90"/>
    </row>
    <row r="414" spans="22:45" x14ac:dyDescent="0.25">
      <c r="V414" s="90"/>
      <c r="W414" s="90"/>
      <c r="X414" s="90"/>
      <c r="Y414" s="90"/>
      <c r="Z414" s="90"/>
      <c r="AA414" s="90"/>
      <c r="AB414" s="90"/>
      <c r="AC414" s="90"/>
      <c r="AD414" s="90"/>
      <c r="AE414" s="90"/>
      <c r="AF414" s="90"/>
      <c r="AG414" s="90"/>
      <c r="AH414" s="90"/>
      <c r="AI414" s="90"/>
      <c r="AJ414" s="90"/>
      <c r="AK414" s="90"/>
      <c r="AL414" s="90"/>
      <c r="AM414" s="90"/>
      <c r="AN414" s="90"/>
      <c r="AO414" s="90"/>
      <c r="AP414" s="90"/>
      <c r="AQ414" s="90"/>
      <c r="AR414" s="90"/>
      <c r="AS414" s="90"/>
    </row>
    <row r="415" spans="22:45" x14ac:dyDescent="0.25">
      <c r="V415" s="90"/>
      <c r="W415" s="90"/>
      <c r="X415" s="90"/>
      <c r="Y415" s="90"/>
      <c r="Z415" s="90"/>
      <c r="AA415" s="90"/>
      <c r="AB415" s="90"/>
      <c r="AC415" s="90"/>
      <c r="AD415" s="90"/>
      <c r="AE415" s="90"/>
      <c r="AF415" s="90"/>
      <c r="AG415" s="90"/>
      <c r="AH415" s="90"/>
      <c r="AI415" s="90"/>
      <c r="AJ415" s="90"/>
      <c r="AK415" s="90"/>
      <c r="AL415" s="90"/>
      <c r="AM415" s="90"/>
      <c r="AN415" s="90"/>
      <c r="AO415" s="90"/>
      <c r="AP415" s="90"/>
      <c r="AQ415" s="90"/>
      <c r="AR415" s="90"/>
      <c r="AS415" s="90"/>
    </row>
    <row r="416" spans="22:45" x14ac:dyDescent="0.25">
      <c r="V416" s="90"/>
      <c r="W416" s="90"/>
      <c r="X416" s="90"/>
      <c r="Y416" s="90"/>
      <c r="Z416" s="90"/>
      <c r="AA416" s="90"/>
      <c r="AB416" s="90"/>
      <c r="AC416" s="90"/>
      <c r="AD416" s="90"/>
      <c r="AE416" s="90"/>
      <c r="AF416" s="90"/>
      <c r="AG416" s="90"/>
      <c r="AH416" s="90"/>
      <c r="AI416" s="90"/>
      <c r="AJ416" s="90"/>
      <c r="AK416" s="90"/>
      <c r="AL416" s="90"/>
      <c r="AM416" s="90"/>
      <c r="AN416" s="90"/>
      <c r="AO416" s="90"/>
      <c r="AP416" s="90"/>
      <c r="AQ416" s="90"/>
      <c r="AR416" s="90"/>
      <c r="AS416" s="90"/>
    </row>
    <row r="417" spans="22:45" x14ac:dyDescent="0.25">
      <c r="V417" s="90"/>
      <c r="W417" s="90"/>
      <c r="X417" s="90"/>
      <c r="Y417" s="90"/>
      <c r="Z417" s="90"/>
      <c r="AA417" s="90"/>
      <c r="AB417" s="90"/>
      <c r="AC417" s="90"/>
      <c r="AD417" s="90"/>
      <c r="AE417" s="90"/>
      <c r="AF417" s="90"/>
      <c r="AG417" s="90"/>
      <c r="AH417" s="90"/>
      <c r="AI417" s="90"/>
      <c r="AJ417" s="90"/>
      <c r="AK417" s="90"/>
      <c r="AL417" s="90"/>
      <c r="AM417" s="90"/>
      <c r="AN417" s="90"/>
      <c r="AO417" s="90"/>
      <c r="AP417" s="90"/>
      <c r="AQ417" s="90"/>
      <c r="AR417" s="90"/>
      <c r="AS417" s="90"/>
    </row>
    <row r="418" spans="22:45" x14ac:dyDescent="0.25">
      <c r="V418" s="90"/>
      <c r="W418" s="90"/>
      <c r="X418" s="90"/>
      <c r="Y418" s="90"/>
      <c r="Z418" s="90"/>
      <c r="AA418" s="90"/>
      <c r="AB418" s="90"/>
      <c r="AC418" s="90"/>
      <c r="AD418" s="90"/>
      <c r="AE418" s="90"/>
      <c r="AF418" s="90"/>
      <c r="AG418" s="90"/>
      <c r="AH418" s="90"/>
      <c r="AI418" s="90"/>
      <c r="AJ418" s="90"/>
      <c r="AK418" s="90"/>
      <c r="AL418" s="90"/>
      <c r="AM418" s="90"/>
      <c r="AN418" s="90"/>
      <c r="AO418" s="90"/>
      <c r="AP418" s="90"/>
      <c r="AQ418" s="90"/>
      <c r="AR418" s="90"/>
      <c r="AS418" s="90"/>
    </row>
    <row r="419" spans="22:45" x14ac:dyDescent="0.25">
      <c r="V419" s="90"/>
      <c r="W419" s="90"/>
      <c r="X419" s="90"/>
      <c r="Y419" s="90"/>
      <c r="Z419" s="90"/>
      <c r="AA419" s="90"/>
      <c r="AB419" s="90"/>
      <c r="AC419" s="90"/>
      <c r="AD419" s="90"/>
      <c r="AE419" s="90"/>
      <c r="AF419" s="90"/>
      <c r="AG419" s="90"/>
      <c r="AH419" s="90"/>
      <c r="AI419" s="90"/>
      <c r="AJ419" s="90"/>
      <c r="AK419" s="90"/>
      <c r="AL419" s="90"/>
      <c r="AM419" s="90"/>
      <c r="AN419" s="90"/>
      <c r="AO419" s="90"/>
      <c r="AP419" s="90"/>
      <c r="AQ419" s="90"/>
      <c r="AR419" s="90"/>
      <c r="AS419" s="90"/>
    </row>
    <row r="420" spans="22:45" x14ac:dyDescent="0.25">
      <c r="V420" s="90"/>
      <c r="W420" s="90"/>
      <c r="X420" s="90"/>
      <c r="Y420" s="90"/>
      <c r="Z420" s="90"/>
      <c r="AA420" s="90"/>
      <c r="AB420" s="90"/>
      <c r="AC420" s="90"/>
      <c r="AD420" s="90"/>
      <c r="AE420" s="90"/>
      <c r="AF420" s="90"/>
      <c r="AG420" s="90"/>
      <c r="AH420" s="90"/>
      <c r="AI420" s="90"/>
      <c r="AJ420" s="90"/>
      <c r="AK420" s="90"/>
      <c r="AL420" s="90"/>
      <c r="AM420" s="90"/>
      <c r="AN420" s="90"/>
      <c r="AO420" s="90"/>
      <c r="AP420" s="90"/>
      <c r="AQ420" s="90"/>
      <c r="AR420" s="90"/>
      <c r="AS420" s="90"/>
    </row>
    <row r="421" spans="22:45" x14ac:dyDescent="0.25">
      <c r="V421" s="90"/>
      <c r="W421" s="90"/>
      <c r="X421" s="90"/>
      <c r="Y421" s="90"/>
      <c r="Z421" s="90"/>
      <c r="AA421" s="90"/>
      <c r="AB421" s="90"/>
      <c r="AC421" s="90"/>
      <c r="AD421" s="90"/>
      <c r="AE421" s="90"/>
      <c r="AF421" s="90"/>
      <c r="AG421" s="90"/>
      <c r="AH421" s="90"/>
      <c r="AI421" s="90"/>
      <c r="AJ421" s="90"/>
      <c r="AK421" s="90"/>
      <c r="AL421" s="90"/>
      <c r="AM421" s="90"/>
      <c r="AN421" s="90"/>
      <c r="AO421" s="90"/>
      <c r="AP421" s="90"/>
      <c r="AQ421" s="90"/>
      <c r="AR421" s="90"/>
      <c r="AS421" s="90"/>
    </row>
    <row r="422" spans="22:45" x14ac:dyDescent="0.25">
      <c r="V422" s="90"/>
      <c r="W422" s="90"/>
      <c r="X422" s="90"/>
      <c r="Y422" s="90"/>
      <c r="Z422" s="90"/>
      <c r="AA422" s="90"/>
      <c r="AB422" s="90"/>
      <c r="AC422" s="90"/>
      <c r="AD422" s="90"/>
      <c r="AE422" s="90"/>
      <c r="AF422" s="90"/>
      <c r="AG422" s="90"/>
      <c r="AH422" s="90"/>
      <c r="AI422" s="90"/>
      <c r="AJ422" s="90"/>
      <c r="AK422" s="90"/>
      <c r="AL422" s="90"/>
      <c r="AM422" s="90"/>
      <c r="AN422" s="90"/>
      <c r="AO422" s="90"/>
      <c r="AP422" s="90"/>
      <c r="AQ422" s="90"/>
      <c r="AR422" s="90"/>
      <c r="AS422" s="90"/>
    </row>
    <row r="423" spans="22:45" x14ac:dyDescent="0.25">
      <c r="V423" s="90"/>
      <c r="W423" s="90"/>
      <c r="X423" s="90"/>
      <c r="Y423" s="90"/>
      <c r="Z423" s="90"/>
      <c r="AA423" s="90"/>
      <c r="AB423" s="90"/>
      <c r="AC423" s="90"/>
      <c r="AD423" s="90"/>
      <c r="AE423" s="90"/>
      <c r="AF423" s="90"/>
      <c r="AG423" s="90"/>
      <c r="AH423" s="90"/>
      <c r="AI423" s="90"/>
      <c r="AJ423" s="90"/>
      <c r="AK423" s="90"/>
      <c r="AL423" s="90"/>
      <c r="AM423" s="90"/>
      <c r="AN423" s="90"/>
      <c r="AO423" s="90"/>
      <c r="AP423" s="90"/>
      <c r="AQ423" s="90"/>
      <c r="AR423" s="90"/>
      <c r="AS423" s="90"/>
    </row>
    <row r="424" spans="22:45" x14ac:dyDescent="0.25">
      <c r="V424" s="90"/>
      <c r="W424" s="90"/>
      <c r="X424" s="90"/>
      <c r="Y424" s="90"/>
      <c r="Z424" s="90"/>
      <c r="AA424" s="90"/>
      <c r="AB424" s="90"/>
      <c r="AC424" s="90"/>
      <c r="AD424" s="90"/>
      <c r="AE424" s="90"/>
      <c r="AF424" s="90"/>
      <c r="AG424" s="90"/>
      <c r="AH424" s="90"/>
      <c r="AI424" s="90"/>
      <c r="AJ424" s="90"/>
      <c r="AK424" s="90"/>
      <c r="AL424" s="90"/>
      <c r="AM424" s="90"/>
      <c r="AN424" s="90"/>
      <c r="AO424" s="90"/>
      <c r="AP424" s="90"/>
      <c r="AQ424" s="90"/>
      <c r="AR424" s="90"/>
      <c r="AS424" s="90"/>
    </row>
    <row r="425" spans="22:45" x14ac:dyDescent="0.25">
      <c r="V425" s="90"/>
      <c r="W425" s="90"/>
      <c r="X425" s="90"/>
      <c r="Y425" s="90"/>
      <c r="Z425" s="90"/>
      <c r="AA425" s="90"/>
      <c r="AB425" s="90"/>
      <c r="AC425" s="90"/>
      <c r="AD425" s="90"/>
      <c r="AE425" s="90"/>
      <c r="AF425" s="90"/>
      <c r="AG425" s="90"/>
      <c r="AH425" s="90"/>
      <c r="AI425" s="90"/>
      <c r="AJ425" s="90"/>
      <c r="AK425" s="90"/>
      <c r="AL425" s="90"/>
      <c r="AM425" s="90"/>
      <c r="AN425" s="90"/>
      <c r="AO425" s="90"/>
      <c r="AP425" s="90"/>
      <c r="AQ425" s="90"/>
      <c r="AR425" s="90"/>
      <c r="AS425" s="90"/>
    </row>
    <row r="426" spans="22:45" x14ac:dyDescent="0.25">
      <c r="V426" s="90"/>
      <c r="W426" s="90"/>
      <c r="X426" s="90"/>
      <c r="Y426" s="90"/>
      <c r="Z426" s="90"/>
      <c r="AA426" s="90"/>
      <c r="AB426" s="90"/>
      <c r="AC426" s="90"/>
      <c r="AD426" s="90"/>
      <c r="AE426" s="90"/>
      <c r="AF426" s="90"/>
      <c r="AG426" s="90"/>
      <c r="AH426" s="90"/>
      <c r="AI426" s="90"/>
      <c r="AJ426" s="90"/>
      <c r="AK426" s="90"/>
      <c r="AL426" s="90"/>
      <c r="AM426" s="90"/>
      <c r="AN426" s="90"/>
      <c r="AO426" s="90"/>
      <c r="AP426" s="90"/>
      <c r="AQ426" s="90"/>
      <c r="AR426" s="90"/>
      <c r="AS426" s="90"/>
    </row>
    <row r="427" spans="22:45" x14ac:dyDescent="0.25">
      <c r="V427" s="90"/>
      <c r="W427" s="90"/>
      <c r="X427" s="90"/>
      <c r="Y427" s="90"/>
      <c r="Z427" s="90"/>
      <c r="AA427" s="90"/>
      <c r="AB427" s="90"/>
      <c r="AC427" s="90"/>
      <c r="AD427" s="90"/>
      <c r="AE427" s="90"/>
      <c r="AF427" s="90"/>
      <c r="AG427" s="90"/>
      <c r="AH427" s="90"/>
      <c r="AI427" s="90"/>
      <c r="AJ427" s="90"/>
      <c r="AK427" s="90"/>
      <c r="AL427" s="90"/>
      <c r="AM427" s="90"/>
      <c r="AN427" s="90"/>
      <c r="AO427" s="90"/>
      <c r="AP427" s="90"/>
      <c r="AQ427" s="90"/>
      <c r="AR427" s="90"/>
      <c r="AS427" s="90"/>
    </row>
    <row r="428" spans="22:45" x14ac:dyDescent="0.25">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row>
    <row r="429" spans="22:45" x14ac:dyDescent="0.25">
      <c r="V429" s="90"/>
      <c r="W429" s="90"/>
      <c r="X429" s="90"/>
      <c r="Y429" s="90"/>
      <c r="Z429" s="90"/>
      <c r="AA429" s="90"/>
      <c r="AB429" s="90"/>
      <c r="AC429" s="90"/>
      <c r="AD429" s="90"/>
      <c r="AE429" s="90"/>
      <c r="AF429" s="90"/>
      <c r="AG429" s="90"/>
      <c r="AH429" s="90"/>
      <c r="AI429" s="90"/>
      <c r="AJ429" s="90"/>
      <c r="AK429" s="90"/>
      <c r="AL429" s="90"/>
      <c r="AM429" s="90"/>
      <c r="AN429" s="90"/>
      <c r="AO429" s="90"/>
      <c r="AP429" s="90"/>
      <c r="AQ429" s="90"/>
      <c r="AR429" s="90"/>
      <c r="AS429" s="90"/>
    </row>
    <row r="430" spans="22:45" x14ac:dyDescent="0.25">
      <c r="V430" s="90"/>
      <c r="W430" s="90"/>
      <c r="X430" s="90"/>
      <c r="Y430" s="90"/>
      <c r="Z430" s="90"/>
      <c r="AA430" s="90"/>
      <c r="AB430" s="90"/>
      <c r="AC430" s="90"/>
      <c r="AD430" s="90"/>
      <c r="AE430" s="90"/>
      <c r="AF430" s="90"/>
      <c r="AG430" s="90"/>
      <c r="AH430" s="90"/>
      <c r="AI430" s="90"/>
      <c r="AJ430" s="90"/>
      <c r="AK430" s="90"/>
      <c r="AL430" s="90"/>
      <c r="AM430" s="90"/>
      <c r="AN430" s="90"/>
      <c r="AO430" s="90"/>
      <c r="AP430" s="90"/>
      <c r="AQ430" s="90"/>
      <c r="AR430" s="90"/>
      <c r="AS430" s="90"/>
    </row>
    <row r="431" spans="22:45" x14ac:dyDescent="0.25">
      <c r="V431" s="90"/>
      <c r="W431" s="90"/>
      <c r="X431" s="90"/>
      <c r="Y431" s="90"/>
      <c r="Z431" s="90"/>
      <c r="AA431" s="90"/>
      <c r="AB431" s="90"/>
      <c r="AC431" s="90"/>
      <c r="AD431" s="90"/>
      <c r="AE431" s="90"/>
      <c r="AF431" s="90"/>
      <c r="AG431" s="90"/>
      <c r="AH431" s="90"/>
      <c r="AI431" s="90"/>
      <c r="AJ431" s="90"/>
      <c r="AK431" s="90"/>
      <c r="AL431" s="90"/>
      <c r="AM431" s="90"/>
      <c r="AN431" s="90"/>
      <c r="AO431" s="90"/>
      <c r="AP431" s="90"/>
      <c r="AQ431" s="90"/>
      <c r="AR431" s="90"/>
      <c r="AS431" s="90"/>
    </row>
    <row r="432" spans="22:45" x14ac:dyDescent="0.25">
      <c r="V432" s="90"/>
      <c r="W432" s="90"/>
      <c r="X432" s="90"/>
      <c r="Y432" s="90"/>
      <c r="Z432" s="90"/>
      <c r="AA432" s="90"/>
      <c r="AB432" s="90"/>
      <c r="AC432" s="90"/>
      <c r="AD432" s="90"/>
      <c r="AE432" s="90"/>
      <c r="AF432" s="90"/>
      <c r="AG432" s="90"/>
      <c r="AH432" s="90"/>
      <c r="AI432" s="90"/>
      <c r="AJ432" s="90"/>
      <c r="AK432" s="90"/>
      <c r="AL432" s="90"/>
      <c r="AM432" s="90"/>
      <c r="AN432" s="90"/>
      <c r="AO432" s="90"/>
      <c r="AP432" s="90"/>
      <c r="AQ432" s="90"/>
      <c r="AR432" s="90"/>
      <c r="AS432" s="90"/>
    </row>
    <row r="433" spans="22:45" x14ac:dyDescent="0.25">
      <c r="V433" s="90"/>
      <c r="W433" s="90"/>
      <c r="X433" s="90"/>
      <c r="Y433" s="90"/>
      <c r="Z433" s="90"/>
      <c r="AA433" s="90"/>
      <c r="AB433" s="90"/>
      <c r="AC433" s="90"/>
      <c r="AD433" s="90"/>
      <c r="AE433" s="90"/>
      <c r="AF433" s="90"/>
      <c r="AG433" s="90"/>
      <c r="AH433" s="90"/>
      <c r="AI433" s="90"/>
      <c r="AJ433" s="90"/>
      <c r="AK433" s="90"/>
      <c r="AL433" s="90"/>
      <c r="AM433" s="90"/>
      <c r="AN433" s="90"/>
      <c r="AO433" s="90"/>
      <c r="AP433" s="90"/>
      <c r="AQ433" s="90"/>
      <c r="AR433" s="90"/>
      <c r="AS433" s="90"/>
    </row>
    <row r="434" spans="22:45" x14ac:dyDescent="0.25">
      <c r="V434" s="90"/>
      <c r="W434" s="90"/>
      <c r="X434" s="90"/>
      <c r="Y434" s="90"/>
      <c r="Z434" s="90"/>
      <c r="AA434" s="90"/>
      <c r="AB434" s="90"/>
      <c r="AC434" s="90"/>
      <c r="AD434" s="90"/>
      <c r="AE434" s="90"/>
      <c r="AF434" s="90"/>
      <c r="AG434" s="90"/>
      <c r="AH434" s="90"/>
      <c r="AI434" s="90"/>
      <c r="AJ434" s="90"/>
      <c r="AK434" s="90"/>
      <c r="AL434" s="90"/>
      <c r="AM434" s="90"/>
      <c r="AN434" s="90"/>
      <c r="AO434" s="90"/>
      <c r="AP434" s="90"/>
      <c r="AQ434" s="90"/>
      <c r="AR434" s="90"/>
      <c r="AS434" s="90"/>
    </row>
    <row r="435" spans="22:45" x14ac:dyDescent="0.25">
      <c r="V435" s="90"/>
      <c r="W435" s="90"/>
      <c r="X435" s="90"/>
      <c r="Y435" s="90"/>
      <c r="Z435" s="90"/>
      <c r="AA435" s="90"/>
      <c r="AB435" s="90"/>
      <c r="AC435" s="90"/>
      <c r="AD435" s="90"/>
      <c r="AE435" s="90"/>
      <c r="AF435" s="90"/>
      <c r="AG435" s="90"/>
      <c r="AH435" s="90"/>
      <c r="AI435" s="90"/>
      <c r="AJ435" s="90"/>
      <c r="AK435" s="90"/>
      <c r="AL435" s="90"/>
      <c r="AM435" s="90"/>
      <c r="AN435" s="90"/>
      <c r="AO435" s="90"/>
      <c r="AP435" s="90"/>
      <c r="AQ435" s="90"/>
      <c r="AR435" s="90"/>
      <c r="AS435" s="90"/>
    </row>
    <row r="436" spans="22:45" x14ac:dyDescent="0.25">
      <c r="V436" s="90"/>
      <c r="W436" s="90"/>
      <c r="X436" s="90"/>
      <c r="Y436" s="90"/>
      <c r="Z436" s="90"/>
      <c r="AA436" s="90"/>
      <c r="AB436" s="90"/>
      <c r="AC436" s="90"/>
      <c r="AD436" s="90"/>
      <c r="AE436" s="90"/>
      <c r="AF436" s="90"/>
      <c r="AG436" s="90"/>
      <c r="AH436" s="90"/>
      <c r="AI436" s="90"/>
      <c r="AJ436" s="90"/>
      <c r="AK436" s="90"/>
      <c r="AL436" s="90"/>
      <c r="AM436" s="90"/>
      <c r="AN436" s="90"/>
      <c r="AO436" s="90"/>
      <c r="AP436" s="90"/>
      <c r="AQ436" s="90"/>
      <c r="AR436" s="90"/>
      <c r="AS436" s="90"/>
    </row>
    <row r="437" spans="22:45" x14ac:dyDescent="0.25">
      <c r="V437" s="90"/>
      <c r="W437" s="90"/>
      <c r="X437" s="90"/>
      <c r="Y437" s="90"/>
      <c r="Z437" s="90"/>
      <c r="AA437" s="90"/>
      <c r="AB437" s="90"/>
      <c r="AC437" s="90"/>
      <c r="AD437" s="90"/>
      <c r="AE437" s="90"/>
      <c r="AF437" s="90"/>
      <c r="AG437" s="90"/>
      <c r="AH437" s="90"/>
      <c r="AI437" s="90"/>
      <c r="AJ437" s="90"/>
      <c r="AK437" s="90"/>
      <c r="AL437" s="90"/>
      <c r="AM437" s="90"/>
      <c r="AN437" s="90"/>
      <c r="AO437" s="90"/>
      <c r="AP437" s="90"/>
      <c r="AQ437" s="90"/>
      <c r="AR437" s="90"/>
      <c r="AS437" s="90"/>
    </row>
    <row r="438" spans="22:45" x14ac:dyDescent="0.25">
      <c r="V438" s="90"/>
      <c r="W438" s="90"/>
      <c r="X438" s="90"/>
      <c r="Y438" s="90"/>
      <c r="Z438" s="90"/>
      <c r="AA438" s="90"/>
      <c r="AB438" s="90"/>
      <c r="AC438" s="90"/>
      <c r="AD438" s="90"/>
      <c r="AE438" s="90"/>
      <c r="AF438" s="90"/>
      <c r="AG438" s="90"/>
      <c r="AH438" s="90"/>
      <c r="AI438" s="90"/>
      <c r="AJ438" s="90"/>
      <c r="AK438" s="90"/>
      <c r="AL438" s="90"/>
      <c r="AM438" s="90"/>
      <c r="AN438" s="90"/>
      <c r="AO438" s="90"/>
      <c r="AP438" s="90"/>
      <c r="AQ438" s="90"/>
      <c r="AR438" s="90"/>
      <c r="AS438" s="90"/>
    </row>
    <row r="439" spans="22:45" x14ac:dyDescent="0.25">
      <c r="V439" s="90"/>
      <c r="W439" s="90"/>
      <c r="X439" s="90"/>
      <c r="Y439" s="90"/>
      <c r="Z439" s="90"/>
      <c r="AA439" s="90"/>
      <c r="AB439" s="90"/>
      <c r="AC439" s="90"/>
      <c r="AD439" s="90"/>
      <c r="AE439" s="90"/>
      <c r="AF439" s="90"/>
      <c r="AG439" s="90"/>
      <c r="AH439" s="90"/>
      <c r="AI439" s="90"/>
      <c r="AJ439" s="90"/>
      <c r="AK439" s="90"/>
      <c r="AL439" s="90"/>
      <c r="AM439" s="90"/>
      <c r="AN439" s="90"/>
      <c r="AO439" s="90"/>
      <c r="AP439" s="90"/>
      <c r="AQ439" s="90"/>
      <c r="AR439" s="90"/>
      <c r="AS439" s="90"/>
    </row>
    <row r="440" spans="22:45" x14ac:dyDescent="0.25">
      <c r="V440" s="90"/>
      <c r="W440" s="90"/>
      <c r="X440" s="90"/>
      <c r="Y440" s="90"/>
      <c r="Z440" s="90"/>
      <c r="AA440" s="90"/>
      <c r="AB440" s="90"/>
      <c r="AC440" s="90"/>
      <c r="AD440" s="90"/>
      <c r="AE440" s="90"/>
      <c r="AF440" s="90"/>
      <c r="AG440" s="90"/>
      <c r="AH440" s="90"/>
      <c r="AI440" s="90"/>
      <c r="AJ440" s="90"/>
      <c r="AK440" s="90"/>
      <c r="AL440" s="90"/>
      <c r="AM440" s="90"/>
      <c r="AN440" s="90"/>
      <c r="AO440" s="90"/>
      <c r="AP440" s="90"/>
      <c r="AQ440" s="90"/>
      <c r="AR440" s="90"/>
      <c r="AS440" s="90"/>
    </row>
    <row r="441" spans="22:45" x14ac:dyDescent="0.25">
      <c r="V441" s="90"/>
      <c r="W441" s="90"/>
      <c r="X441" s="90"/>
      <c r="Y441" s="90"/>
      <c r="Z441" s="90"/>
      <c r="AA441" s="90"/>
      <c r="AB441" s="90"/>
      <c r="AC441" s="90"/>
      <c r="AD441" s="90"/>
      <c r="AE441" s="90"/>
      <c r="AF441" s="90"/>
      <c r="AG441" s="90"/>
      <c r="AH441" s="90"/>
      <c r="AI441" s="90"/>
      <c r="AJ441" s="90"/>
      <c r="AK441" s="90"/>
      <c r="AL441" s="90"/>
      <c r="AM441" s="90"/>
      <c r="AN441" s="90"/>
      <c r="AO441" s="90"/>
      <c r="AP441" s="90"/>
      <c r="AQ441" s="90"/>
      <c r="AR441" s="90"/>
      <c r="AS441" s="90"/>
    </row>
    <row r="442" spans="22:45" x14ac:dyDescent="0.25">
      <c r="V442" s="90"/>
      <c r="W442" s="90"/>
      <c r="X442" s="90"/>
      <c r="Y442" s="90"/>
      <c r="Z442" s="90"/>
      <c r="AA442" s="90"/>
      <c r="AB442" s="90"/>
      <c r="AC442" s="90"/>
      <c r="AD442" s="90"/>
      <c r="AE442" s="90"/>
      <c r="AF442" s="90"/>
      <c r="AG442" s="90"/>
      <c r="AH442" s="90"/>
      <c r="AI442" s="90"/>
      <c r="AJ442" s="90"/>
      <c r="AK442" s="90"/>
      <c r="AL442" s="90"/>
      <c r="AM442" s="90"/>
      <c r="AN442" s="90"/>
      <c r="AO442" s="90"/>
      <c r="AP442" s="90"/>
      <c r="AQ442" s="90"/>
      <c r="AR442" s="90"/>
      <c r="AS442" s="90"/>
    </row>
    <row r="443" spans="22:45" x14ac:dyDescent="0.25">
      <c r="V443" s="90"/>
      <c r="W443" s="90"/>
      <c r="X443" s="90"/>
      <c r="Y443" s="90"/>
      <c r="Z443" s="90"/>
      <c r="AA443" s="90"/>
      <c r="AB443" s="90"/>
      <c r="AC443" s="90"/>
      <c r="AD443" s="90"/>
      <c r="AE443" s="90"/>
      <c r="AF443" s="90"/>
      <c r="AG443" s="90"/>
      <c r="AH443" s="90"/>
      <c r="AI443" s="90"/>
      <c r="AJ443" s="90"/>
      <c r="AK443" s="90"/>
      <c r="AL443" s="90"/>
      <c r="AM443" s="90"/>
      <c r="AN443" s="90"/>
      <c r="AO443" s="90"/>
      <c r="AP443" s="90"/>
      <c r="AQ443" s="90"/>
      <c r="AR443" s="90"/>
      <c r="AS443" s="90"/>
    </row>
    <row r="444" spans="22:45" x14ac:dyDescent="0.25">
      <c r="V444" s="90"/>
      <c r="W444" s="90"/>
      <c r="X444" s="90"/>
      <c r="Y444" s="90"/>
      <c r="Z444" s="90"/>
      <c r="AA444" s="90"/>
      <c r="AB444" s="90"/>
      <c r="AC444" s="90"/>
      <c r="AD444" s="90"/>
      <c r="AE444" s="90"/>
      <c r="AF444" s="90"/>
      <c r="AG444" s="90"/>
      <c r="AH444" s="90"/>
      <c r="AI444" s="90"/>
      <c r="AJ444" s="90"/>
      <c r="AK444" s="90"/>
      <c r="AL444" s="90"/>
      <c r="AM444" s="90"/>
      <c r="AN444" s="90"/>
      <c r="AO444" s="90"/>
      <c r="AP444" s="90"/>
      <c r="AQ444" s="90"/>
      <c r="AR444" s="90"/>
      <c r="AS444" s="90"/>
    </row>
    <row r="445" spans="22:45" x14ac:dyDescent="0.25">
      <c r="V445" s="90"/>
      <c r="W445" s="90"/>
      <c r="X445" s="90"/>
      <c r="Y445" s="90"/>
      <c r="Z445" s="90"/>
      <c r="AA445" s="90"/>
      <c r="AB445" s="90"/>
      <c r="AC445" s="90"/>
      <c r="AD445" s="90"/>
      <c r="AE445" s="90"/>
      <c r="AF445" s="90"/>
      <c r="AG445" s="90"/>
      <c r="AH445" s="90"/>
      <c r="AI445" s="90"/>
      <c r="AJ445" s="90"/>
      <c r="AK445" s="90"/>
      <c r="AL445" s="90"/>
      <c r="AM445" s="90"/>
      <c r="AN445" s="90"/>
      <c r="AO445" s="90"/>
      <c r="AP445" s="90"/>
      <c r="AQ445" s="90"/>
      <c r="AR445" s="90"/>
      <c r="AS445" s="90"/>
    </row>
    <row r="446" spans="22:45" x14ac:dyDescent="0.25">
      <c r="V446" s="90"/>
      <c r="W446" s="90"/>
      <c r="X446" s="90"/>
      <c r="Y446" s="90"/>
      <c r="Z446" s="90"/>
      <c r="AA446" s="90"/>
      <c r="AB446" s="90"/>
      <c r="AC446" s="90"/>
      <c r="AD446" s="90"/>
      <c r="AE446" s="90"/>
      <c r="AF446" s="90"/>
      <c r="AG446" s="90"/>
      <c r="AH446" s="90"/>
      <c r="AI446" s="90"/>
      <c r="AJ446" s="90"/>
      <c r="AK446" s="90"/>
      <c r="AL446" s="90"/>
      <c r="AM446" s="90"/>
      <c r="AN446" s="90"/>
      <c r="AO446" s="90"/>
      <c r="AP446" s="90"/>
      <c r="AQ446" s="90"/>
      <c r="AR446" s="90"/>
      <c r="AS446" s="90"/>
    </row>
    <row r="447" spans="22:45" x14ac:dyDescent="0.25">
      <c r="V447" s="90"/>
      <c r="W447" s="90"/>
      <c r="X447" s="90"/>
      <c r="Y447" s="90"/>
      <c r="Z447" s="90"/>
      <c r="AA447" s="90"/>
      <c r="AB447" s="90"/>
      <c r="AC447" s="90"/>
      <c r="AD447" s="90"/>
      <c r="AE447" s="90"/>
      <c r="AF447" s="90"/>
      <c r="AG447" s="90"/>
      <c r="AH447" s="90"/>
      <c r="AI447" s="90"/>
      <c r="AJ447" s="90"/>
      <c r="AK447" s="90"/>
      <c r="AL447" s="90"/>
      <c r="AM447" s="90"/>
      <c r="AN447" s="90"/>
      <c r="AO447" s="90"/>
      <c r="AP447" s="90"/>
      <c r="AQ447" s="90"/>
      <c r="AR447" s="90"/>
      <c r="AS447" s="90"/>
    </row>
    <row r="448" spans="22:45" x14ac:dyDescent="0.25">
      <c r="V448" s="90"/>
      <c r="W448" s="90"/>
      <c r="X448" s="90"/>
      <c r="Y448" s="90"/>
      <c r="Z448" s="90"/>
      <c r="AA448" s="90"/>
      <c r="AB448" s="90"/>
      <c r="AC448" s="90"/>
      <c r="AD448" s="90"/>
      <c r="AE448" s="90"/>
      <c r="AF448" s="90"/>
      <c r="AG448" s="90"/>
      <c r="AH448" s="90"/>
      <c r="AI448" s="90"/>
      <c r="AJ448" s="90"/>
      <c r="AK448" s="90"/>
      <c r="AL448" s="90"/>
      <c r="AM448" s="90"/>
      <c r="AN448" s="90"/>
      <c r="AO448" s="90"/>
      <c r="AP448" s="90"/>
      <c r="AQ448" s="90"/>
      <c r="AR448" s="90"/>
      <c r="AS448" s="90"/>
    </row>
    <row r="449" spans="22:45" x14ac:dyDescent="0.25">
      <c r="V449" s="90"/>
      <c r="W449" s="90"/>
      <c r="X449" s="90"/>
      <c r="Y449" s="90"/>
      <c r="Z449" s="90"/>
      <c r="AA449" s="90"/>
      <c r="AB449" s="90"/>
      <c r="AC449" s="90"/>
      <c r="AD449" s="90"/>
      <c r="AE449" s="90"/>
      <c r="AF449" s="90"/>
      <c r="AG449" s="90"/>
      <c r="AH449" s="90"/>
      <c r="AI449" s="90"/>
      <c r="AJ449" s="90"/>
      <c r="AK449" s="90"/>
      <c r="AL449" s="90"/>
      <c r="AM449" s="90"/>
      <c r="AN449" s="90"/>
      <c r="AO449" s="90"/>
      <c r="AP449" s="90"/>
      <c r="AQ449" s="90"/>
      <c r="AR449" s="90"/>
      <c r="AS449" s="90"/>
    </row>
    <row r="450" spans="22:45" x14ac:dyDescent="0.25">
      <c r="V450" s="90"/>
      <c r="W450" s="90"/>
      <c r="X450" s="90"/>
      <c r="Y450" s="90"/>
      <c r="Z450" s="90"/>
      <c r="AA450" s="90"/>
      <c r="AB450" s="90"/>
      <c r="AC450" s="90"/>
      <c r="AD450" s="90"/>
      <c r="AE450" s="90"/>
      <c r="AF450" s="90"/>
      <c r="AG450" s="90"/>
      <c r="AH450" s="90"/>
      <c r="AI450" s="90"/>
      <c r="AJ450" s="90"/>
      <c r="AK450" s="90"/>
      <c r="AL450" s="90"/>
      <c r="AM450" s="90"/>
      <c r="AN450" s="90"/>
      <c r="AO450" s="90"/>
      <c r="AP450" s="90"/>
      <c r="AQ450" s="90"/>
      <c r="AR450" s="90"/>
      <c r="AS450" s="90"/>
    </row>
    <row r="451" spans="22:45" x14ac:dyDescent="0.25">
      <c r="V451" s="90"/>
      <c r="W451" s="90"/>
      <c r="X451" s="90"/>
      <c r="Y451" s="90"/>
      <c r="Z451" s="90"/>
      <c r="AA451" s="90"/>
      <c r="AB451" s="90"/>
      <c r="AC451" s="90"/>
      <c r="AD451" s="90"/>
      <c r="AE451" s="90"/>
      <c r="AF451" s="90"/>
      <c r="AG451" s="90"/>
      <c r="AH451" s="90"/>
      <c r="AI451" s="90"/>
      <c r="AJ451" s="90"/>
      <c r="AK451" s="90"/>
      <c r="AL451" s="90"/>
      <c r="AM451" s="90"/>
      <c r="AN451" s="90"/>
      <c r="AO451" s="90"/>
      <c r="AP451" s="90"/>
      <c r="AQ451" s="90"/>
      <c r="AR451" s="90"/>
      <c r="AS451" s="90"/>
    </row>
    <row r="452" spans="22:45" x14ac:dyDescent="0.25">
      <c r="V452" s="90"/>
      <c r="W452" s="90"/>
      <c r="X452" s="90"/>
      <c r="Y452" s="90"/>
      <c r="Z452" s="90"/>
      <c r="AA452" s="90"/>
      <c r="AB452" s="90"/>
      <c r="AC452" s="90"/>
      <c r="AD452" s="90"/>
      <c r="AE452" s="90"/>
      <c r="AF452" s="90"/>
      <c r="AG452" s="90"/>
      <c r="AH452" s="90"/>
      <c r="AI452" s="90"/>
      <c r="AJ452" s="90"/>
      <c r="AK452" s="90"/>
      <c r="AL452" s="90"/>
      <c r="AM452" s="90"/>
      <c r="AN452" s="90"/>
      <c r="AO452" s="90"/>
      <c r="AP452" s="90"/>
      <c r="AQ452" s="90"/>
      <c r="AR452" s="90"/>
      <c r="AS452" s="90"/>
    </row>
    <row r="453" spans="22:45" x14ac:dyDescent="0.25">
      <c r="V453" s="90"/>
      <c r="W453" s="90"/>
      <c r="X453" s="90"/>
      <c r="Y453" s="90"/>
      <c r="Z453" s="90"/>
      <c r="AA453" s="90"/>
      <c r="AB453" s="90"/>
      <c r="AC453" s="90"/>
      <c r="AD453" s="90"/>
      <c r="AE453" s="90"/>
      <c r="AF453" s="90"/>
      <c r="AG453" s="90"/>
      <c r="AH453" s="90"/>
      <c r="AI453" s="90"/>
      <c r="AJ453" s="90"/>
      <c r="AK453" s="90"/>
      <c r="AL453" s="90"/>
      <c r="AM453" s="90"/>
      <c r="AN453" s="90"/>
      <c r="AO453" s="90"/>
      <c r="AP453" s="90"/>
      <c r="AQ453" s="90"/>
      <c r="AR453" s="90"/>
      <c r="AS453" s="90"/>
    </row>
    <row r="454" spans="22:45" x14ac:dyDescent="0.25">
      <c r="V454" s="90"/>
      <c r="W454" s="90"/>
      <c r="X454" s="90"/>
      <c r="Y454" s="90"/>
      <c r="Z454" s="90"/>
      <c r="AA454" s="90"/>
      <c r="AB454" s="90"/>
      <c r="AC454" s="90"/>
      <c r="AD454" s="90"/>
      <c r="AE454" s="90"/>
      <c r="AF454" s="90"/>
      <c r="AG454" s="90"/>
      <c r="AH454" s="90"/>
      <c r="AI454" s="90"/>
      <c r="AJ454" s="90"/>
      <c r="AK454" s="90"/>
      <c r="AL454" s="90"/>
      <c r="AM454" s="90"/>
      <c r="AN454" s="90"/>
      <c r="AO454" s="90"/>
      <c r="AP454" s="90"/>
      <c r="AQ454" s="90"/>
      <c r="AR454" s="90"/>
      <c r="AS454" s="90"/>
    </row>
    <row r="455" spans="22:45" x14ac:dyDescent="0.25">
      <c r="V455" s="90"/>
      <c r="W455" s="90"/>
      <c r="X455" s="90"/>
      <c r="Y455" s="90"/>
      <c r="Z455" s="90"/>
      <c r="AA455" s="90"/>
      <c r="AB455" s="90"/>
      <c r="AC455" s="90"/>
      <c r="AD455" s="90"/>
      <c r="AE455" s="90"/>
      <c r="AF455" s="90"/>
      <c r="AG455" s="90"/>
      <c r="AH455" s="90"/>
      <c r="AI455" s="90"/>
      <c r="AJ455" s="90"/>
      <c r="AK455" s="90"/>
      <c r="AL455" s="90"/>
      <c r="AM455" s="90"/>
      <c r="AN455" s="90"/>
      <c r="AO455" s="90"/>
      <c r="AP455" s="90"/>
      <c r="AQ455" s="90"/>
      <c r="AR455" s="90"/>
      <c r="AS455" s="90"/>
    </row>
    <row r="456" spans="22:45" x14ac:dyDescent="0.25">
      <c r="V456" s="90"/>
      <c r="W456" s="90"/>
      <c r="X456" s="90"/>
      <c r="Y456" s="90"/>
      <c r="Z456" s="90"/>
      <c r="AA456" s="90"/>
      <c r="AB456" s="90"/>
      <c r="AC456" s="90"/>
      <c r="AD456" s="90"/>
      <c r="AE456" s="90"/>
      <c r="AF456" s="90"/>
      <c r="AG456" s="90"/>
      <c r="AH456" s="90"/>
      <c r="AI456" s="90"/>
      <c r="AJ456" s="90"/>
      <c r="AK456" s="90"/>
      <c r="AL456" s="90"/>
      <c r="AM456" s="90"/>
      <c r="AN456" s="90"/>
      <c r="AO456" s="90"/>
      <c r="AP456" s="90"/>
      <c r="AQ456" s="90"/>
      <c r="AR456" s="90"/>
      <c r="AS456" s="90"/>
    </row>
    <row r="457" spans="22:45" x14ac:dyDescent="0.25">
      <c r="V457" s="90"/>
      <c r="W457" s="90"/>
      <c r="X457" s="90"/>
      <c r="Y457" s="90"/>
      <c r="Z457" s="90"/>
      <c r="AA457" s="90"/>
      <c r="AB457" s="90"/>
      <c r="AC457" s="90"/>
      <c r="AD457" s="90"/>
      <c r="AE457" s="90"/>
      <c r="AF457" s="90"/>
      <c r="AG457" s="90"/>
      <c r="AH457" s="90"/>
      <c r="AI457" s="90"/>
      <c r="AJ457" s="90"/>
      <c r="AK457" s="90"/>
      <c r="AL457" s="90"/>
      <c r="AM457" s="90"/>
      <c r="AN457" s="90"/>
      <c r="AO457" s="90"/>
      <c r="AP457" s="90"/>
      <c r="AQ457" s="90"/>
      <c r="AR457" s="90"/>
      <c r="AS457" s="90"/>
    </row>
    <row r="458" spans="22:45" x14ac:dyDescent="0.25">
      <c r="V458" s="90"/>
      <c r="W458" s="90"/>
      <c r="X458" s="90"/>
      <c r="Y458" s="90"/>
      <c r="Z458" s="90"/>
      <c r="AA458" s="90"/>
      <c r="AB458" s="90"/>
      <c r="AC458" s="90"/>
      <c r="AD458" s="90"/>
      <c r="AE458" s="90"/>
      <c r="AF458" s="90"/>
      <c r="AG458" s="90"/>
      <c r="AH458" s="90"/>
      <c r="AI458" s="90"/>
      <c r="AJ458" s="90"/>
      <c r="AK458" s="90"/>
      <c r="AL458" s="90"/>
      <c r="AM458" s="90"/>
      <c r="AN458" s="90"/>
      <c r="AO458" s="90"/>
      <c r="AP458" s="90"/>
      <c r="AQ458" s="90"/>
      <c r="AR458" s="90"/>
      <c r="AS458" s="90"/>
    </row>
    <row r="459" spans="22:45" x14ac:dyDescent="0.25">
      <c r="V459" s="90"/>
      <c r="W459" s="90"/>
      <c r="X459" s="90"/>
      <c r="Y459" s="90"/>
      <c r="Z459" s="90"/>
      <c r="AA459" s="90"/>
      <c r="AB459" s="90"/>
      <c r="AC459" s="90"/>
      <c r="AD459" s="90"/>
      <c r="AE459" s="90"/>
      <c r="AF459" s="90"/>
      <c r="AG459" s="90"/>
      <c r="AH459" s="90"/>
      <c r="AI459" s="90"/>
      <c r="AJ459" s="90"/>
      <c r="AK459" s="90"/>
      <c r="AL459" s="90"/>
      <c r="AM459" s="90"/>
      <c r="AN459" s="90"/>
      <c r="AO459" s="90"/>
      <c r="AP459" s="90"/>
      <c r="AQ459" s="90"/>
      <c r="AR459" s="90"/>
      <c r="AS459" s="90"/>
    </row>
    <row r="460" spans="22:45" x14ac:dyDescent="0.25">
      <c r="V460" s="90"/>
      <c r="W460" s="90"/>
      <c r="X460" s="90"/>
      <c r="Y460" s="90"/>
      <c r="Z460" s="90"/>
      <c r="AA460" s="90"/>
      <c r="AB460" s="90"/>
      <c r="AC460" s="90"/>
      <c r="AD460" s="90"/>
      <c r="AE460" s="90"/>
      <c r="AF460" s="90"/>
      <c r="AG460" s="90"/>
      <c r="AH460" s="90"/>
      <c r="AI460" s="90"/>
      <c r="AJ460" s="90"/>
      <c r="AK460" s="90"/>
      <c r="AL460" s="90"/>
      <c r="AM460" s="90"/>
      <c r="AN460" s="90"/>
      <c r="AO460" s="90"/>
      <c r="AP460" s="90"/>
      <c r="AQ460" s="90"/>
      <c r="AR460" s="90"/>
      <c r="AS460" s="90"/>
    </row>
    <row r="461" spans="22:45" x14ac:dyDescent="0.25">
      <c r="V461" s="90"/>
      <c r="W461" s="90"/>
      <c r="X461" s="90"/>
      <c r="Y461" s="90"/>
      <c r="Z461" s="90"/>
      <c r="AA461" s="90"/>
      <c r="AB461" s="90"/>
      <c r="AC461" s="90"/>
      <c r="AD461" s="90"/>
      <c r="AE461" s="90"/>
      <c r="AF461" s="90"/>
      <c r="AG461" s="90"/>
      <c r="AH461" s="90"/>
      <c r="AI461" s="90"/>
      <c r="AJ461" s="90"/>
      <c r="AK461" s="90"/>
      <c r="AL461" s="90"/>
      <c r="AM461" s="90"/>
      <c r="AN461" s="90"/>
      <c r="AO461" s="90"/>
      <c r="AP461" s="90"/>
      <c r="AQ461" s="90"/>
      <c r="AR461" s="90"/>
      <c r="AS461" s="90"/>
    </row>
    <row r="462" spans="22:45" x14ac:dyDescent="0.25">
      <c r="V462" s="90"/>
      <c r="W462" s="90"/>
      <c r="X462" s="90"/>
      <c r="Y462" s="90"/>
      <c r="Z462" s="90"/>
      <c r="AA462" s="90"/>
      <c r="AB462" s="90"/>
      <c r="AC462" s="90"/>
      <c r="AD462" s="90"/>
      <c r="AE462" s="90"/>
      <c r="AF462" s="90"/>
      <c r="AG462" s="90"/>
      <c r="AH462" s="90"/>
      <c r="AI462" s="90"/>
      <c r="AJ462" s="90"/>
      <c r="AK462" s="90"/>
      <c r="AL462" s="90"/>
      <c r="AM462" s="90"/>
      <c r="AN462" s="90"/>
      <c r="AO462" s="90"/>
      <c r="AP462" s="90"/>
      <c r="AQ462" s="90"/>
      <c r="AR462" s="90"/>
      <c r="AS462" s="90"/>
    </row>
    <row r="463" spans="22:45" x14ac:dyDescent="0.25">
      <c r="V463" s="90"/>
      <c r="W463" s="90"/>
      <c r="X463" s="90"/>
      <c r="Y463" s="90"/>
      <c r="Z463" s="90"/>
      <c r="AA463" s="90"/>
      <c r="AB463" s="90"/>
      <c r="AC463" s="90"/>
      <c r="AD463" s="90"/>
      <c r="AE463" s="90"/>
      <c r="AF463" s="90"/>
      <c r="AG463" s="90"/>
      <c r="AH463" s="90"/>
      <c r="AI463" s="90"/>
      <c r="AJ463" s="90"/>
      <c r="AK463" s="90"/>
      <c r="AL463" s="90"/>
      <c r="AM463" s="90"/>
      <c r="AN463" s="90"/>
      <c r="AO463" s="90"/>
      <c r="AP463" s="90"/>
      <c r="AQ463" s="90"/>
      <c r="AR463" s="90"/>
      <c r="AS463" s="90"/>
    </row>
    <row r="464" spans="22:45" x14ac:dyDescent="0.25">
      <c r="V464" s="90"/>
      <c r="W464" s="90"/>
      <c r="X464" s="90"/>
      <c r="Y464" s="90"/>
      <c r="Z464" s="90"/>
      <c r="AA464" s="90"/>
      <c r="AB464" s="90"/>
      <c r="AC464" s="90"/>
      <c r="AD464" s="90"/>
      <c r="AE464" s="90"/>
      <c r="AF464" s="90"/>
      <c r="AG464" s="90"/>
      <c r="AH464" s="90"/>
      <c r="AI464" s="90"/>
      <c r="AJ464" s="90"/>
      <c r="AK464" s="90"/>
      <c r="AL464" s="90"/>
      <c r="AM464" s="90"/>
      <c r="AN464" s="90"/>
      <c r="AO464" s="90"/>
      <c r="AP464" s="90"/>
      <c r="AQ464" s="90"/>
      <c r="AR464" s="90"/>
      <c r="AS464" s="90"/>
    </row>
    <row r="465" spans="22:45" x14ac:dyDescent="0.25">
      <c r="V465" s="90"/>
      <c r="W465" s="90"/>
      <c r="X465" s="90"/>
      <c r="Y465" s="90"/>
      <c r="Z465" s="90"/>
      <c r="AA465" s="90"/>
      <c r="AB465" s="90"/>
      <c r="AC465" s="90"/>
      <c r="AD465" s="90"/>
      <c r="AE465" s="90"/>
      <c r="AF465" s="90"/>
      <c r="AG465" s="90"/>
      <c r="AH465" s="90"/>
      <c r="AI465" s="90"/>
      <c r="AJ465" s="90"/>
      <c r="AK465" s="90"/>
      <c r="AL465" s="90"/>
      <c r="AM465" s="90"/>
      <c r="AN465" s="90"/>
      <c r="AO465" s="90"/>
      <c r="AP465" s="90"/>
      <c r="AQ465" s="90"/>
      <c r="AR465" s="90"/>
      <c r="AS465" s="90"/>
    </row>
    <row r="466" spans="22:45" x14ac:dyDescent="0.25">
      <c r="V466" s="90"/>
      <c r="W466" s="90"/>
      <c r="X466" s="90"/>
      <c r="Y466" s="90"/>
      <c r="Z466" s="90"/>
      <c r="AA466" s="90"/>
      <c r="AB466" s="90"/>
      <c r="AC466" s="90"/>
      <c r="AD466" s="90"/>
      <c r="AE466" s="90"/>
      <c r="AF466" s="90"/>
      <c r="AG466" s="90"/>
      <c r="AH466" s="90"/>
      <c r="AI466" s="90"/>
      <c r="AJ466" s="90"/>
      <c r="AK466" s="90"/>
      <c r="AL466" s="90"/>
      <c r="AM466" s="90"/>
      <c r="AN466" s="90"/>
      <c r="AO466" s="90"/>
      <c r="AP466" s="90"/>
      <c r="AQ466" s="90"/>
      <c r="AR466" s="90"/>
      <c r="AS466" s="90"/>
    </row>
    <row r="467" spans="22:45" x14ac:dyDescent="0.25">
      <c r="V467" s="90"/>
      <c r="W467" s="90"/>
      <c r="X467" s="90"/>
      <c r="Y467" s="90"/>
      <c r="Z467" s="90"/>
      <c r="AA467" s="90"/>
      <c r="AB467" s="90"/>
      <c r="AC467" s="90"/>
      <c r="AD467" s="90"/>
      <c r="AE467" s="90"/>
      <c r="AF467" s="90"/>
      <c r="AG467" s="90"/>
      <c r="AH467" s="90"/>
      <c r="AI467" s="90"/>
      <c r="AJ467" s="90"/>
      <c r="AK467" s="90"/>
      <c r="AL467" s="90"/>
      <c r="AM467" s="90"/>
      <c r="AN467" s="90"/>
      <c r="AO467" s="90"/>
      <c r="AP467" s="90"/>
      <c r="AQ467" s="90"/>
      <c r="AR467" s="90"/>
      <c r="AS467" s="90"/>
    </row>
    <row r="468" spans="22:45" x14ac:dyDescent="0.25">
      <c r="V468" s="90"/>
      <c r="W468" s="90"/>
      <c r="X468" s="90"/>
      <c r="Y468" s="90"/>
      <c r="Z468" s="90"/>
      <c r="AA468" s="90"/>
      <c r="AB468" s="90"/>
      <c r="AC468" s="90"/>
      <c r="AD468" s="90"/>
      <c r="AE468" s="90"/>
      <c r="AF468" s="90"/>
      <c r="AG468" s="90"/>
      <c r="AH468" s="90"/>
      <c r="AI468" s="90"/>
      <c r="AJ468" s="90"/>
      <c r="AK468" s="90"/>
      <c r="AL468" s="90"/>
      <c r="AM468" s="90"/>
      <c r="AN468" s="90"/>
      <c r="AO468" s="90"/>
      <c r="AP468" s="90"/>
      <c r="AQ468" s="90"/>
      <c r="AR468" s="90"/>
      <c r="AS468" s="90"/>
    </row>
    <row r="469" spans="22:45" x14ac:dyDescent="0.25">
      <c r="V469" s="90"/>
      <c r="W469" s="90"/>
      <c r="X469" s="90"/>
      <c r="Y469" s="90"/>
      <c r="Z469" s="90"/>
      <c r="AA469" s="90"/>
      <c r="AB469" s="90"/>
      <c r="AC469" s="90"/>
      <c r="AD469" s="90"/>
      <c r="AE469" s="90"/>
      <c r="AF469" s="90"/>
      <c r="AG469" s="90"/>
      <c r="AH469" s="90"/>
      <c r="AI469" s="90"/>
      <c r="AJ469" s="90"/>
      <c r="AK469" s="90"/>
      <c r="AL469" s="90"/>
      <c r="AM469" s="90"/>
      <c r="AN469" s="90"/>
      <c r="AO469" s="90"/>
      <c r="AP469" s="90"/>
      <c r="AQ469" s="90"/>
      <c r="AR469" s="90"/>
      <c r="AS469" s="90"/>
    </row>
    <row r="470" spans="22:45" x14ac:dyDescent="0.25">
      <c r="V470" s="90"/>
      <c r="W470" s="90"/>
      <c r="X470" s="90"/>
      <c r="Y470" s="90"/>
      <c r="Z470" s="90"/>
      <c r="AA470" s="90"/>
      <c r="AB470" s="90"/>
      <c r="AC470" s="90"/>
      <c r="AD470" s="90"/>
      <c r="AE470" s="90"/>
      <c r="AF470" s="90"/>
      <c r="AG470" s="90"/>
      <c r="AH470" s="90"/>
      <c r="AI470" s="90"/>
      <c r="AJ470" s="90"/>
      <c r="AK470" s="90"/>
      <c r="AL470" s="90"/>
      <c r="AM470" s="90"/>
      <c r="AN470" s="90"/>
      <c r="AO470" s="90"/>
      <c r="AP470" s="90"/>
      <c r="AQ470" s="90"/>
      <c r="AR470" s="90"/>
      <c r="AS470" s="90"/>
    </row>
    <row r="471" spans="22:45" x14ac:dyDescent="0.25">
      <c r="V471" s="90"/>
      <c r="W471" s="90"/>
      <c r="X471" s="90"/>
      <c r="Y471" s="90"/>
      <c r="Z471" s="90"/>
      <c r="AA471" s="90"/>
      <c r="AB471" s="90"/>
      <c r="AC471" s="90"/>
      <c r="AD471" s="90"/>
      <c r="AE471" s="90"/>
      <c r="AF471" s="90"/>
      <c r="AG471" s="90"/>
      <c r="AH471" s="90"/>
      <c r="AI471" s="90"/>
      <c r="AJ471" s="90"/>
      <c r="AK471" s="90"/>
      <c r="AL471" s="90"/>
      <c r="AM471" s="90"/>
      <c r="AN471" s="90"/>
      <c r="AO471" s="90"/>
      <c r="AP471" s="90"/>
      <c r="AQ471" s="90"/>
      <c r="AR471" s="90"/>
      <c r="AS471" s="90"/>
    </row>
    <row r="472" spans="22:45" x14ac:dyDescent="0.25">
      <c r="V472" s="90"/>
      <c r="W472" s="90"/>
      <c r="X472" s="90"/>
      <c r="Y472" s="90"/>
      <c r="Z472" s="90"/>
      <c r="AA472" s="90"/>
      <c r="AB472" s="90"/>
      <c r="AC472" s="90"/>
      <c r="AD472" s="90"/>
      <c r="AE472" s="90"/>
      <c r="AF472" s="90"/>
      <c r="AG472" s="90"/>
      <c r="AH472" s="90"/>
      <c r="AI472" s="90"/>
      <c r="AJ472" s="90"/>
      <c r="AK472" s="90"/>
      <c r="AL472" s="90"/>
      <c r="AM472" s="90"/>
      <c r="AN472" s="90"/>
      <c r="AO472" s="90"/>
      <c r="AP472" s="90"/>
      <c r="AQ472" s="90"/>
      <c r="AR472" s="90"/>
      <c r="AS472" s="90"/>
    </row>
    <row r="473" spans="22:45" x14ac:dyDescent="0.25">
      <c r="V473" s="90"/>
      <c r="W473" s="90"/>
      <c r="X473" s="90"/>
      <c r="Y473" s="90"/>
      <c r="Z473" s="90"/>
      <c r="AA473" s="90"/>
      <c r="AB473" s="90"/>
      <c r="AC473" s="90"/>
      <c r="AD473" s="90"/>
      <c r="AE473" s="90"/>
      <c r="AF473" s="90"/>
      <c r="AG473" s="90"/>
      <c r="AH473" s="90"/>
      <c r="AI473" s="90"/>
      <c r="AJ473" s="90"/>
      <c r="AK473" s="90"/>
      <c r="AL473" s="90"/>
      <c r="AM473" s="90"/>
      <c r="AN473" s="90"/>
      <c r="AO473" s="90"/>
      <c r="AP473" s="90"/>
      <c r="AQ473" s="90"/>
      <c r="AR473" s="90"/>
      <c r="AS473" s="90"/>
    </row>
    <row r="474" spans="22:45" x14ac:dyDescent="0.25">
      <c r="V474" s="90"/>
      <c r="W474" s="90"/>
      <c r="X474" s="90"/>
      <c r="Y474" s="90"/>
      <c r="Z474" s="90"/>
      <c r="AA474" s="90"/>
      <c r="AB474" s="90"/>
      <c r="AC474" s="90"/>
      <c r="AD474" s="90"/>
      <c r="AE474" s="90"/>
      <c r="AF474" s="90"/>
      <c r="AG474" s="90"/>
      <c r="AH474" s="90"/>
      <c r="AI474" s="90"/>
      <c r="AJ474" s="90"/>
      <c r="AK474" s="90"/>
      <c r="AL474" s="90"/>
      <c r="AM474" s="90"/>
      <c r="AN474" s="90"/>
      <c r="AO474" s="90"/>
      <c r="AP474" s="90"/>
      <c r="AQ474" s="90"/>
      <c r="AR474" s="90"/>
      <c r="AS474" s="90"/>
    </row>
    <row r="475" spans="22:45" x14ac:dyDescent="0.25">
      <c r="V475" s="90"/>
      <c r="W475" s="90"/>
      <c r="X475" s="90"/>
      <c r="Y475" s="90"/>
      <c r="Z475" s="90"/>
      <c r="AA475" s="90"/>
      <c r="AB475" s="90"/>
      <c r="AC475" s="90"/>
      <c r="AD475" s="90"/>
      <c r="AE475" s="90"/>
      <c r="AF475" s="90"/>
      <c r="AG475" s="90"/>
      <c r="AH475" s="90"/>
      <c r="AI475" s="90"/>
      <c r="AJ475" s="90"/>
      <c r="AK475" s="90"/>
      <c r="AL475" s="90"/>
      <c r="AM475" s="90"/>
      <c r="AN475" s="90"/>
      <c r="AO475" s="90"/>
      <c r="AP475" s="90"/>
      <c r="AQ475" s="90"/>
      <c r="AR475" s="90"/>
      <c r="AS475" s="90"/>
    </row>
    <row r="476" spans="22:45" x14ac:dyDescent="0.25">
      <c r="V476" s="90"/>
      <c r="W476" s="90"/>
      <c r="X476" s="90"/>
      <c r="Y476" s="90"/>
      <c r="Z476" s="90"/>
      <c r="AA476" s="90"/>
      <c r="AB476" s="90"/>
      <c r="AC476" s="90"/>
      <c r="AD476" s="90"/>
      <c r="AE476" s="90"/>
      <c r="AF476" s="90"/>
      <c r="AG476" s="90"/>
      <c r="AH476" s="90"/>
      <c r="AI476" s="90"/>
      <c r="AJ476" s="90"/>
      <c r="AK476" s="90"/>
      <c r="AL476" s="90"/>
      <c r="AM476" s="90"/>
      <c r="AN476" s="90"/>
      <c r="AO476" s="90"/>
      <c r="AP476" s="90"/>
      <c r="AQ476" s="90"/>
      <c r="AR476" s="90"/>
      <c r="AS476" s="90"/>
    </row>
    <row r="477" spans="22:45" x14ac:dyDescent="0.25">
      <c r="V477" s="90"/>
      <c r="W477" s="90"/>
      <c r="X477" s="90"/>
      <c r="Y477" s="90"/>
      <c r="Z477" s="90"/>
      <c r="AA477" s="90"/>
      <c r="AB477" s="90"/>
      <c r="AC477" s="90"/>
      <c r="AD477" s="90"/>
      <c r="AE477" s="90"/>
      <c r="AF477" s="90"/>
      <c r="AG477" s="90"/>
      <c r="AH477" s="90"/>
      <c r="AI477" s="90"/>
      <c r="AJ477" s="90"/>
      <c r="AK477" s="90"/>
      <c r="AL477" s="90"/>
      <c r="AM477" s="90"/>
      <c r="AN477" s="90"/>
      <c r="AO477" s="90"/>
      <c r="AP477" s="90"/>
      <c r="AQ477" s="90"/>
      <c r="AR477" s="90"/>
      <c r="AS477" s="90"/>
    </row>
    <row r="478" spans="22:45" x14ac:dyDescent="0.25">
      <c r="V478" s="90"/>
      <c r="W478" s="90"/>
      <c r="X478" s="90"/>
      <c r="Y478" s="90"/>
      <c r="Z478" s="90"/>
      <c r="AA478" s="90"/>
      <c r="AB478" s="90"/>
      <c r="AC478" s="90"/>
      <c r="AD478" s="90"/>
      <c r="AE478" s="90"/>
      <c r="AF478" s="90"/>
      <c r="AG478" s="90"/>
      <c r="AH478" s="90"/>
      <c r="AI478" s="90"/>
      <c r="AJ478" s="90"/>
      <c r="AK478" s="90"/>
      <c r="AL478" s="90"/>
      <c r="AM478" s="90"/>
      <c r="AN478" s="90"/>
      <c r="AO478" s="90"/>
      <c r="AP478" s="90"/>
      <c r="AQ478" s="90"/>
      <c r="AR478" s="90"/>
      <c r="AS478" s="90"/>
    </row>
    <row r="479" spans="22:45" x14ac:dyDescent="0.25">
      <c r="V479" s="90"/>
      <c r="W479" s="90"/>
      <c r="X479" s="90"/>
      <c r="Y479" s="90"/>
      <c r="Z479" s="90"/>
      <c r="AA479" s="90"/>
      <c r="AB479" s="90"/>
      <c r="AC479" s="90"/>
      <c r="AD479" s="90"/>
      <c r="AE479" s="90"/>
      <c r="AF479" s="90"/>
      <c r="AG479" s="90"/>
      <c r="AH479" s="90"/>
      <c r="AI479" s="90"/>
      <c r="AJ479" s="90"/>
      <c r="AK479" s="90"/>
      <c r="AL479" s="90"/>
      <c r="AM479" s="90"/>
      <c r="AN479" s="90"/>
      <c r="AO479" s="90"/>
      <c r="AP479" s="90"/>
      <c r="AQ479" s="90"/>
      <c r="AR479" s="90"/>
      <c r="AS479" s="90"/>
    </row>
    <row r="480" spans="22:45" x14ac:dyDescent="0.25">
      <c r="V480" s="90"/>
      <c r="W480" s="90"/>
      <c r="X480" s="90"/>
      <c r="Y480" s="90"/>
      <c r="Z480" s="90"/>
      <c r="AA480" s="90"/>
      <c r="AB480" s="90"/>
      <c r="AC480" s="90"/>
      <c r="AD480" s="90"/>
      <c r="AE480" s="90"/>
      <c r="AF480" s="90"/>
      <c r="AG480" s="90"/>
      <c r="AH480" s="90"/>
      <c r="AI480" s="90"/>
      <c r="AJ480" s="90"/>
      <c r="AK480" s="90"/>
      <c r="AL480" s="90"/>
      <c r="AM480" s="90"/>
      <c r="AN480" s="90"/>
      <c r="AO480" s="90"/>
      <c r="AP480" s="90"/>
      <c r="AQ480" s="90"/>
      <c r="AR480" s="90"/>
      <c r="AS480" s="90"/>
    </row>
    <row r="481" spans="22:45" x14ac:dyDescent="0.25">
      <c r="V481" s="90"/>
      <c r="W481" s="90"/>
      <c r="X481" s="90"/>
      <c r="Y481" s="90"/>
      <c r="Z481" s="90"/>
      <c r="AA481" s="90"/>
      <c r="AB481" s="90"/>
      <c r="AC481" s="90"/>
      <c r="AD481" s="90"/>
      <c r="AE481" s="90"/>
      <c r="AF481" s="90"/>
      <c r="AG481" s="90"/>
      <c r="AH481" s="90"/>
      <c r="AI481" s="90"/>
      <c r="AJ481" s="90"/>
      <c r="AK481" s="90"/>
      <c r="AL481" s="90"/>
      <c r="AM481" s="90"/>
      <c r="AN481" s="90"/>
      <c r="AO481" s="90"/>
      <c r="AP481" s="90"/>
      <c r="AQ481" s="90"/>
      <c r="AR481" s="90"/>
      <c r="AS481" s="90"/>
    </row>
    <row r="482" spans="22:45" x14ac:dyDescent="0.25">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row>
    <row r="483" spans="22:45" x14ac:dyDescent="0.25">
      <c r="V483" s="90"/>
      <c r="W483" s="90"/>
      <c r="X483" s="90"/>
      <c r="Y483" s="90"/>
      <c r="Z483" s="90"/>
      <c r="AA483" s="90"/>
      <c r="AB483" s="90"/>
      <c r="AC483" s="90"/>
      <c r="AD483" s="90"/>
      <c r="AE483" s="90"/>
      <c r="AF483" s="90"/>
      <c r="AG483" s="90"/>
      <c r="AH483" s="90"/>
      <c r="AI483" s="90"/>
      <c r="AJ483" s="90"/>
      <c r="AK483" s="90"/>
      <c r="AL483" s="90"/>
      <c r="AM483" s="90"/>
      <c r="AN483" s="90"/>
      <c r="AO483" s="90"/>
      <c r="AP483" s="90"/>
      <c r="AQ483" s="90"/>
      <c r="AR483" s="90"/>
      <c r="AS483" s="90"/>
    </row>
    <row r="484" spans="22:45" x14ac:dyDescent="0.25">
      <c r="V484" s="90"/>
      <c r="W484" s="90"/>
      <c r="X484" s="90"/>
      <c r="Y484" s="90"/>
      <c r="Z484" s="90"/>
      <c r="AA484" s="90"/>
      <c r="AB484" s="90"/>
      <c r="AC484" s="90"/>
      <c r="AD484" s="90"/>
      <c r="AE484" s="90"/>
      <c r="AF484" s="90"/>
      <c r="AG484" s="90"/>
      <c r="AH484" s="90"/>
      <c r="AI484" s="90"/>
      <c r="AJ484" s="90"/>
      <c r="AK484" s="90"/>
      <c r="AL484" s="90"/>
      <c r="AM484" s="90"/>
      <c r="AN484" s="90"/>
      <c r="AO484" s="90"/>
      <c r="AP484" s="90"/>
      <c r="AQ484" s="90"/>
      <c r="AR484" s="90"/>
      <c r="AS484" s="90"/>
    </row>
    <row r="485" spans="22:45" x14ac:dyDescent="0.25">
      <c r="V485" s="90"/>
      <c r="W485" s="90"/>
      <c r="X485" s="90"/>
      <c r="Y485" s="90"/>
      <c r="Z485" s="90"/>
      <c r="AA485" s="90"/>
      <c r="AB485" s="90"/>
      <c r="AC485" s="90"/>
      <c r="AD485" s="90"/>
      <c r="AE485" s="90"/>
      <c r="AF485" s="90"/>
      <c r="AG485" s="90"/>
      <c r="AH485" s="90"/>
      <c r="AI485" s="90"/>
      <c r="AJ485" s="90"/>
      <c r="AK485" s="90"/>
      <c r="AL485" s="90"/>
      <c r="AM485" s="90"/>
      <c r="AN485" s="90"/>
      <c r="AO485" s="90"/>
      <c r="AP485" s="90"/>
      <c r="AQ485" s="90"/>
      <c r="AR485" s="90"/>
      <c r="AS485" s="90"/>
    </row>
    <row r="486" spans="22:45" x14ac:dyDescent="0.25">
      <c r="V486" s="90"/>
      <c r="W486" s="90"/>
      <c r="X486" s="90"/>
      <c r="Y486" s="90"/>
      <c r="Z486" s="90"/>
      <c r="AA486" s="90"/>
      <c r="AB486" s="90"/>
      <c r="AC486" s="90"/>
      <c r="AD486" s="90"/>
      <c r="AE486" s="90"/>
      <c r="AF486" s="90"/>
      <c r="AG486" s="90"/>
      <c r="AH486" s="90"/>
      <c r="AI486" s="90"/>
      <c r="AJ486" s="90"/>
      <c r="AK486" s="90"/>
      <c r="AL486" s="90"/>
      <c r="AM486" s="90"/>
      <c r="AN486" s="90"/>
      <c r="AO486" s="90"/>
      <c r="AP486" s="90"/>
      <c r="AQ486" s="90"/>
      <c r="AR486" s="90"/>
      <c r="AS486" s="90"/>
    </row>
    <row r="487" spans="22:45" x14ac:dyDescent="0.25">
      <c r="V487" s="90"/>
      <c r="W487" s="90"/>
      <c r="X487" s="90"/>
      <c r="Y487" s="90"/>
      <c r="Z487" s="90"/>
      <c r="AA487" s="90"/>
      <c r="AB487" s="90"/>
      <c r="AC487" s="90"/>
      <c r="AD487" s="90"/>
      <c r="AE487" s="90"/>
      <c r="AF487" s="90"/>
      <c r="AG487" s="90"/>
      <c r="AH487" s="90"/>
      <c r="AI487" s="90"/>
      <c r="AJ487" s="90"/>
      <c r="AK487" s="90"/>
      <c r="AL487" s="90"/>
      <c r="AM487" s="90"/>
      <c r="AN487" s="90"/>
      <c r="AO487" s="90"/>
      <c r="AP487" s="90"/>
      <c r="AQ487" s="90"/>
      <c r="AR487" s="90"/>
      <c r="AS487" s="90"/>
    </row>
    <row r="488" spans="22:45" x14ac:dyDescent="0.25">
      <c r="V488" s="90"/>
      <c r="W488" s="90"/>
      <c r="X488" s="90"/>
      <c r="Y488" s="90"/>
      <c r="Z488" s="90"/>
      <c r="AA488" s="90"/>
      <c r="AB488" s="90"/>
      <c r="AC488" s="90"/>
      <c r="AD488" s="90"/>
      <c r="AE488" s="90"/>
      <c r="AF488" s="90"/>
      <c r="AG488" s="90"/>
      <c r="AH488" s="90"/>
      <c r="AI488" s="90"/>
      <c r="AJ488" s="90"/>
      <c r="AK488" s="90"/>
      <c r="AL488" s="90"/>
      <c r="AM488" s="90"/>
      <c r="AN488" s="90"/>
      <c r="AO488" s="90"/>
      <c r="AP488" s="90"/>
      <c r="AQ488" s="90"/>
      <c r="AR488" s="90"/>
      <c r="AS488" s="90"/>
    </row>
    <row r="489" spans="22:45" x14ac:dyDescent="0.25">
      <c r="V489" s="90"/>
      <c r="W489" s="90"/>
      <c r="X489" s="90"/>
      <c r="Y489" s="90"/>
      <c r="Z489" s="90"/>
      <c r="AA489" s="90"/>
      <c r="AB489" s="90"/>
      <c r="AC489" s="90"/>
      <c r="AD489" s="90"/>
      <c r="AE489" s="90"/>
      <c r="AF489" s="90"/>
      <c r="AG489" s="90"/>
      <c r="AH489" s="90"/>
      <c r="AI489" s="90"/>
      <c r="AJ489" s="90"/>
      <c r="AK489" s="90"/>
      <c r="AL489" s="90"/>
      <c r="AM489" s="90"/>
      <c r="AN489" s="90"/>
      <c r="AO489" s="90"/>
      <c r="AP489" s="90"/>
      <c r="AQ489" s="90"/>
      <c r="AR489" s="90"/>
      <c r="AS489" s="90"/>
    </row>
    <row r="490" spans="22:45" x14ac:dyDescent="0.25">
      <c r="V490" s="90"/>
      <c r="W490" s="90"/>
      <c r="X490" s="90"/>
      <c r="Y490" s="90"/>
      <c r="Z490" s="90"/>
      <c r="AA490" s="90"/>
      <c r="AB490" s="90"/>
      <c r="AC490" s="90"/>
      <c r="AD490" s="90"/>
      <c r="AE490" s="90"/>
      <c r="AF490" s="90"/>
      <c r="AG490" s="90"/>
      <c r="AH490" s="90"/>
      <c r="AI490" s="90"/>
      <c r="AJ490" s="90"/>
      <c r="AK490" s="90"/>
      <c r="AL490" s="90"/>
      <c r="AM490" s="90"/>
      <c r="AN490" s="90"/>
      <c r="AO490" s="90"/>
      <c r="AP490" s="90"/>
      <c r="AQ490" s="90"/>
      <c r="AR490" s="90"/>
      <c r="AS490" s="90"/>
    </row>
    <row r="491" spans="22:45" x14ac:dyDescent="0.25">
      <c r="V491" s="90"/>
      <c r="W491" s="90"/>
      <c r="X491" s="90"/>
      <c r="Y491" s="90"/>
      <c r="Z491" s="90"/>
      <c r="AA491" s="90"/>
      <c r="AB491" s="90"/>
      <c r="AC491" s="90"/>
      <c r="AD491" s="90"/>
      <c r="AE491" s="90"/>
      <c r="AF491" s="90"/>
      <c r="AG491" s="90"/>
      <c r="AH491" s="90"/>
      <c r="AI491" s="90"/>
      <c r="AJ491" s="90"/>
      <c r="AK491" s="90"/>
      <c r="AL491" s="90"/>
      <c r="AM491" s="90"/>
      <c r="AN491" s="90"/>
      <c r="AO491" s="90"/>
      <c r="AP491" s="90"/>
      <c r="AQ491" s="90"/>
      <c r="AR491" s="90"/>
      <c r="AS491" s="90"/>
    </row>
    <row r="492" spans="22:45" x14ac:dyDescent="0.25">
      <c r="V492" s="90"/>
      <c r="W492" s="90"/>
      <c r="X492" s="90"/>
      <c r="Y492" s="90"/>
      <c r="Z492" s="90"/>
      <c r="AA492" s="90"/>
      <c r="AB492" s="90"/>
      <c r="AC492" s="90"/>
      <c r="AD492" s="90"/>
      <c r="AE492" s="90"/>
      <c r="AF492" s="90"/>
      <c r="AG492" s="90"/>
      <c r="AH492" s="90"/>
      <c r="AI492" s="90"/>
      <c r="AJ492" s="90"/>
      <c r="AK492" s="90"/>
      <c r="AL492" s="90"/>
      <c r="AM492" s="90"/>
      <c r="AN492" s="90"/>
      <c r="AO492" s="90"/>
      <c r="AP492" s="90"/>
      <c r="AQ492" s="90"/>
      <c r="AR492" s="90"/>
      <c r="AS492" s="90"/>
    </row>
    <row r="493" spans="22:45" x14ac:dyDescent="0.25">
      <c r="V493" s="90"/>
      <c r="W493" s="90"/>
      <c r="X493" s="90"/>
      <c r="Y493" s="90"/>
      <c r="Z493" s="90"/>
      <c r="AA493" s="90"/>
      <c r="AB493" s="90"/>
      <c r="AC493" s="90"/>
      <c r="AD493" s="90"/>
      <c r="AE493" s="90"/>
      <c r="AF493" s="90"/>
      <c r="AG493" s="90"/>
      <c r="AH493" s="90"/>
      <c r="AI493" s="90"/>
      <c r="AJ493" s="90"/>
      <c r="AK493" s="90"/>
      <c r="AL493" s="90"/>
      <c r="AM493" s="90"/>
      <c r="AN493" s="90"/>
      <c r="AO493" s="90"/>
      <c r="AP493" s="90"/>
      <c r="AQ493" s="90"/>
      <c r="AR493" s="90"/>
      <c r="AS493" s="90"/>
    </row>
    <row r="494" spans="22:45" x14ac:dyDescent="0.25">
      <c r="V494" s="90"/>
      <c r="W494" s="90"/>
      <c r="X494" s="90"/>
      <c r="Y494" s="90"/>
      <c r="Z494" s="90"/>
      <c r="AA494" s="90"/>
      <c r="AB494" s="90"/>
      <c r="AC494" s="90"/>
      <c r="AD494" s="90"/>
      <c r="AE494" s="90"/>
      <c r="AF494" s="90"/>
      <c r="AG494" s="90"/>
      <c r="AH494" s="90"/>
      <c r="AI494" s="90"/>
      <c r="AJ494" s="90"/>
      <c r="AK494" s="90"/>
      <c r="AL494" s="90"/>
      <c r="AM494" s="90"/>
      <c r="AN494" s="90"/>
      <c r="AO494" s="90"/>
      <c r="AP494" s="90"/>
      <c r="AQ494" s="90"/>
      <c r="AR494" s="90"/>
      <c r="AS494" s="90"/>
    </row>
    <row r="495" spans="22:45" x14ac:dyDescent="0.25">
      <c r="V495" s="90"/>
      <c r="W495" s="90"/>
      <c r="X495" s="90"/>
      <c r="Y495" s="90"/>
      <c r="Z495" s="90"/>
      <c r="AA495" s="90"/>
      <c r="AB495" s="90"/>
      <c r="AC495" s="90"/>
      <c r="AD495" s="90"/>
      <c r="AE495" s="90"/>
      <c r="AF495" s="90"/>
      <c r="AG495" s="90"/>
      <c r="AH495" s="90"/>
      <c r="AI495" s="90"/>
      <c r="AJ495" s="90"/>
      <c r="AK495" s="90"/>
      <c r="AL495" s="90"/>
      <c r="AM495" s="90"/>
      <c r="AN495" s="90"/>
      <c r="AO495" s="90"/>
      <c r="AP495" s="90"/>
      <c r="AQ495" s="90"/>
      <c r="AR495" s="90"/>
      <c r="AS495" s="90"/>
    </row>
    <row r="496" spans="22:45" x14ac:dyDescent="0.25">
      <c r="V496" s="90"/>
      <c r="W496" s="90"/>
      <c r="X496" s="90"/>
      <c r="Y496" s="90"/>
      <c r="Z496" s="90"/>
      <c r="AA496" s="90"/>
      <c r="AB496" s="90"/>
      <c r="AC496" s="90"/>
      <c r="AD496" s="90"/>
      <c r="AE496" s="90"/>
      <c r="AF496" s="90"/>
      <c r="AG496" s="90"/>
      <c r="AH496" s="90"/>
      <c r="AI496" s="90"/>
      <c r="AJ496" s="90"/>
      <c r="AK496" s="90"/>
      <c r="AL496" s="90"/>
      <c r="AM496" s="90"/>
      <c r="AN496" s="90"/>
      <c r="AO496" s="90"/>
      <c r="AP496" s="90"/>
      <c r="AQ496" s="90"/>
      <c r="AR496" s="90"/>
      <c r="AS496" s="90"/>
    </row>
    <row r="497" spans="22:45" x14ac:dyDescent="0.25">
      <c r="V497" s="90"/>
      <c r="W497" s="90"/>
      <c r="X497" s="90"/>
      <c r="Y497" s="90"/>
      <c r="Z497" s="90"/>
      <c r="AA497" s="90"/>
      <c r="AB497" s="90"/>
      <c r="AC497" s="90"/>
      <c r="AD497" s="90"/>
      <c r="AE497" s="90"/>
      <c r="AF497" s="90"/>
      <c r="AG497" s="90"/>
      <c r="AH497" s="90"/>
      <c r="AI497" s="90"/>
      <c r="AJ497" s="90"/>
      <c r="AK497" s="90"/>
      <c r="AL497" s="90"/>
      <c r="AM497" s="90"/>
      <c r="AN497" s="90"/>
      <c r="AO497" s="90"/>
      <c r="AP497" s="90"/>
      <c r="AQ497" s="90"/>
      <c r="AR497" s="90"/>
      <c r="AS497" s="90"/>
    </row>
    <row r="498" spans="22:45" x14ac:dyDescent="0.25">
      <c r="V498" s="90"/>
      <c r="W498" s="90"/>
      <c r="X498" s="90"/>
      <c r="Y498" s="90"/>
      <c r="Z498" s="90"/>
      <c r="AA498" s="90"/>
      <c r="AB498" s="90"/>
      <c r="AC498" s="90"/>
      <c r="AD498" s="90"/>
      <c r="AE498" s="90"/>
      <c r="AF498" s="90"/>
      <c r="AG498" s="90"/>
      <c r="AH498" s="90"/>
      <c r="AI498" s="90"/>
      <c r="AJ498" s="90"/>
      <c r="AK498" s="90"/>
      <c r="AL498" s="90"/>
      <c r="AM498" s="90"/>
      <c r="AN498" s="90"/>
      <c r="AO498" s="90"/>
      <c r="AP498" s="90"/>
      <c r="AQ498" s="90"/>
      <c r="AR498" s="90"/>
      <c r="AS498" s="90"/>
    </row>
    <row r="499" spans="22:45" x14ac:dyDescent="0.25">
      <c r="V499" s="90"/>
      <c r="W499" s="90"/>
      <c r="X499" s="90"/>
      <c r="Y499" s="90"/>
      <c r="Z499" s="90"/>
      <c r="AA499" s="90"/>
      <c r="AB499" s="90"/>
      <c r="AC499" s="90"/>
      <c r="AD499" s="90"/>
      <c r="AE499" s="90"/>
      <c r="AF499" s="90"/>
      <c r="AG499" s="90"/>
      <c r="AH499" s="90"/>
      <c r="AI499" s="90"/>
      <c r="AJ499" s="90"/>
      <c r="AK499" s="90"/>
      <c r="AL499" s="90"/>
      <c r="AM499" s="90"/>
      <c r="AN499" s="90"/>
      <c r="AO499" s="90"/>
      <c r="AP499" s="90"/>
      <c r="AQ499" s="90"/>
      <c r="AR499" s="90"/>
      <c r="AS499" s="90"/>
    </row>
    <row r="500" spans="22:45" x14ac:dyDescent="0.25">
      <c r="V500" s="90"/>
      <c r="W500" s="90"/>
      <c r="X500" s="90"/>
      <c r="Y500" s="90"/>
      <c r="Z500" s="90"/>
      <c r="AA500" s="90"/>
      <c r="AB500" s="90"/>
      <c r="AC500" s="90"/>
      <c r="AD500" s="90"/>
      <c r="AE500" s="90"/>
      <c r="AF500" s="90"/>
      <c r="AG500" s="90"/>
      <c r="AH500" s="90"/>
      <c r="AI500" s="90"/>
      <c r="AJ500" s="90"/>
      <c r="AK500" s="90"/>
      <c r="AL500" s="90"/>
      <c r="AM500" s="90"/>
      <c r="AN500" s="90"/>
      <c r="AO500" s="90"/>
      <c r="AP500" s="90"/>
      <c r="AQ500" s="90"/>
      <c r="AR500" s="90"/>
      <c r="AS500" s="90"/>
    </row>
    <row r="501" spans="22:45" x14ac:dyDescent="0.25">
      <c r="V501" s="90"/>
      <c r="W501" s="90"/>
      <c r="X501" s="90"/>
      <c r="Y501" s="90"/>
      <c r="Z501" s="90"/>
      <c r="AA501" s="90"/>
      <c r="AB501" s="90"/>
      <c r="AC501" s="90"/>
      <c r="AD501" s="90"/>
      <c r="AE501" s="90"/>
      <c r="AF501" s="90"/>
      <c r="AG501" s="90"/>
      <c r="AH501" s="90"/>
      <c r="AI501" s="90"/>
      <c r="AJ501" s="90"/>
      <c r="AK501" s="90"/>
      <c r="AL501" s="90"/>
      <c r="AM501" s="90"/>
      <c r="AN501" s="90"/>
      <c r="AO501" s="90"/>
      <c r="AP501" s="90"/>
      <c r="AQ501" s="90"/>
      <c r="AR501" s="90"/>
      <c r="AS501" s="90"/>
    </row>
    <row r="502" spans="22:45" x14ac:dyDescent="0.25">
      <c r="V502" s="90"/>
      <c r="W502" s="90"/>
      <c r="X502" s="90"/>
      <c r="Y502" s="90"/>
      <c r="Z502" s="90"/>
      <c r="AA502" s="90"/>
      <c r="AB502" s="90"/>
      <c r="AC502" s="90"/>
      <c r="AD502" s="90"/>
      <c r="AE502" s="90"/>
      <c r="AF502" s="90"/>
      <c r="AG502" s="90"/>
      <c r="AH502" s="90"/>
      <c r="AI502" s="90"/>
      <c r="AJ502" s="90"/>
      <c r="AK502" s="90"/>
      <c r="AL502" s="90"/>
      <c r="AM502" s="90"/>
      <c r="AN502" s="90"/>
      <c r="AO502" s="90"/>
      <c r="AP502" s="90"/>
      <c r="AQ502" s="90"/>
      <c r="AR502" s="90"/>
      <c r="AS502" s="90"/>
    </row>
    <row r="503" spans="22:45" x14ac:dyDescent="0.25">
      <c r="V503" s="90"/>
      <c r="W503" s="90"/>
      <c r="X503" s="90"/>
      <c r="Y503" s="90"/>
      <c r="Z503" s="90"/>
      <c r="AA503" s="90"/>
      <c r="AB503" s="90"/>
      <c r="AC503" s="90"/>
      <c r="AD503" s="90"/>
      <c r="AE503" s="90"/>
      <c r="AF503" s="90"/>
      <c r="AG503" s="90"/>
      <c r="AH503" s="90"/>
      <c r="AI503" s="90"/>
      <c r="AJ503" s="90"/>
      <c r="AK503" s="90"/>
      <c r="AL503" s="90"/>
      <c r="AM503" s="90"/>
      <c r="AN503" s="90"/>
      <c r="AO503" s="90"/>
      <c r="AP503" s="90"/>
      <c r="AQ503" s="90"/>
      <c r="AR503" s="90"/>
      <c r="AS503" s="90"/>
    </row>
    <row r="504" spans="22:45" x14ac:dyDescent="0.25">
      <c r="V504" s="90"/>
      <c r="W504" s="90"/>
      <c r="X504" s="90"/>
      <c r="Y504" s="90"/>
      <c r="Z504" s="90"/>
      <c r="AA504" s="90"/>
      <c r="AB504" s="90"/>
      <c r="AC504" s="90"/>
      <c r="AD504" s="90"/>
      <c r="AE504" s="90"/>
      <c r="AF504" s="90"/>
      <c r="AG504" s="90"/>
      <c r="AH504" s="90"/>
      <c r="AI504" s="90"/>
      <c r="AJ504" s="90"/>
      <c r="AK504" s="90"/>
      <c r="AL504" s="90"/>
      <c r="AM504" s="90"/>
      <c r="AN504" s="90"/>
      <c r="AO504" s="90"/>
      <c r="AP504" s="90"/>
      <c r="AQ504" s="90"/>
      <c r="AR504" s="90"/>
      <c r="AS504" s="90"/>
    </row>
    <row r="505" spans="22:45" x14ac:dyDescent="0.25">
      <c r="V505" s="90"/>
      <c r="W505" s="90"/>
      <c r="X505" s="90"/>
      <c r="Y505" s="90"/>
      <c r="Z505" s="90"/>
      <c r="AA505" s="90"/>
      <c r="AB505" s="90"/>
      <c r="AC505" s="90"/>
      <c r="AD505" s="90"/>
      <c r="AE505" s="90"/>
      <c r="AF505" s="90"/>
      <c r="AG505" s="90"/>
      <c r="AH505" s="90"/>
      <c r="AI505" s="90"/>
      <c r="AJ505" s="90"/>
      <c r="AK505" s="90"/>
      <c r="AL505" s="90"/>
      <c r="AM505" s="90"/>
      <c r="AN505" s="90"/>
      <c r="AO505" s="90"/>
      <c r="AP505" s="90"/>
      <c r="AQ505" s="90"/>
      <c r="AR505" s="90"/>
      <c r="AS505" s="90"/>
    </row>
    <row r="506" spans="22:45" x14ac:dyDescent="0.25">
      <c r="V506" s="90"/>
      <c r="W506" s="90"/>
      <c r="X506" s="90"/>
      <c r="Y506" s="90"/>
      <c r="Z506" s="90"/>
      <c r="AA506" s="90"/>
      <c r="AB506" s="90"/>
      <c r="AC506" s="90"/>
      <c r="AD506" s="90"/>
      <c r="AE506" s="90"/>
      <c r="AF506" s="90"/>
      <c r="AG506" s="90"/>
      <c r="AH506" s="90"/>
      <c r="AI506" s="90"/>
      <c r="AJ506" s="90"/>
      <c r="AK506" s="90"/>
      <c r="AL506" s="90"/>
      <c r="AM506" s="90"/>
      <c r="AN506" s="90"/>
      <c r="AO506" s="90"/>
      <c r="AP506" s="90"/>
      <c r="AQ506" s="90"/>
      <c r="AR506" s="90"/>
      <c r="AS506" s="90"/>
    </row>
    <row r="507" spans="22:45" x14ac:dyDescent="0.25">
      <c r="V507" s="90"/>
      <c r="W507" s="90"/>
      <c r="X507" s="90"/>
      <c r="Y507" s="90"/>
      <c r="Z507" s="90"/>
      <c r="AA507" s="90"/>
      <c r="AB507" s="90"/>
      <c r="AC507" s="90"/>
      <c r="AD507" s="90"/>
      <c r="AE507" s="90"/>
      <c r="AF507" s="90"/>
      <c r="AG507" s="90"/>
      <c r="AH507" s="90"/>
      <c r="AI507" s="90"/>
      <c r="AJ507" s="90"/>
      <c r="AK507" s="90"/>
      <c r="AL507" s="90"/>
      <c r="AM507" s="90"/>
      <c r="AN507" s="90"/>
      <c r="AO507" s="90"/>
      <c r="AP507" s="90"/>
      <c r="AQ507" s="90"/>
      <c r="AR507" s="90"/>
      <c r="AS507" s="90"/>
    </row>
    <row r="508" spans="22:45" x14ac:dyDescent="0.25">
      <c r="V508" s="90"/>
      <c r="W508" s="90"/>
      <c r="X508" s="90"/>
      <c r="Y508" s="90"/>
      <c r="Z508" s="90"/>
      <c r="AA508" s="90"/>
      <c r="AB508" s="90"/>
      <c r="AC508" s="90"/>
      <c r="AD508" s="90"/>
      <c r="AE508" s="90"/>
      <c r="AF508" s="90"/>
      <c r="AG508" s="90"/>
      <c r="AH508" s="90"/>
      <c r="AI508" s="90"/>
      <c r="AJ508" s="90"/>
      <c r="AK508" s="90"/>
      <c r="AL508" s="90"/>
      <c r="AM508" s="90"/>
      <c r="AN508" s="90"/>
      <c r="AO508" s="90"/>
      <c r="AP508" s="90"/>
      <c r="AQ508" s="90"/>
      <c r="AR508" s="90"/>
      <c r="AS508" s="90"/>
    </row>
    <row r="509" spans="22:45" x14ac:dyDescent="0.25">
      <c r="V509" s="90"/>
      <c r="W509" s="90"/>
      <c r="X509" s="90"/>
      <c r="Y509" s="90"/>
      <c r="Z509" s="90"/>
      <c r="AA509" s="90"/>
      <c r="AB509" s="90"/>
      <c r="AC509" s="90"/>
      <c r="AD509" s="90"/>
      <c r="AE509" s="90"/>
      <c r="AF509" s="90"/>
      <c r="AG509" s="90"/>
      <c r="AH509" s="90"/>
      <c r="AI509" s="90"/>
      <c r="AJ509" s="90"/>
      <c r="AK509" s="90"/>
      <c r="AL509" s="90"/>
      <c r="AM509" s="90"/>
      <c r="AN509" s="90"/>
      <c r="AO509" s="90"/>
      <c r="AP509" s="90"/>
      <c r="AQ509" s="90"/>
      <c r="AR509" s="90"/>
      <c r="AS509" s="90"/>
    </row>
    <row r="510" spans="22:45" x14ac:dyDescent="0.25">
      <c r="V510" s="90"/>
      <c r="W510" s="90"/>
      <c r="X510" s="90"/>
      <c r="Y510" s="90"/>
      <c r="Z510" s="90"/>
      <c r="AA510" s="90"/>
      <c r="AB510" s="90"/>
      <c r="AC510" s="90"/>
      <c r="AD510" s="90"/>
      <c r="AE510" s="90"/>
      <c r="AF510" s="90"/>
      <c r="AG510" s="90"/>
      <c r="AH510" s="90"/>
      <c r="AI510" s="90"/>
      <c r="AJ510" s="90"/>
      <c r="AK510" s="90"/>
      <c r="AL510" s="90"/>
      <c r="AM510" s="90"/>
      <c r="AN510" s="90"/>
      <c r="AO510" s="90"/>
      <c r="AP510" s="90"/>
      <c r="AQ510" s="90"/>
      <c r="AR510" s="90"/>
      <c r="AS510" s="90"/>
    </row>
    <row r="511" spans="22:45" x14ac:dyDescent="0.25">
      <c r="V511" s="90"/>
      <c r="W511" s="90"/>
      <c r="X511" s="90"/>
      <c r="Y511" s="90"/>
      <c r="Z511" s="90"/>
      <c r="AA511" s="90"/>
      <c r="AB511" s="90"/>
      <c r="AC511" s="90"/>
      <c r="AD511" s="90"/>
      <c r="AE511" s="90"/>
      <c r="AF511" s="90"/>
      <c r="AG511" s="90"/>
      <c r="AH511" s="90"/>
      <c r="AI511" s="90"/>
      <c r="AJ511" s="90"/>
      <c r="AK511" s="90"/>
      <c r="AL511" s="90"/>
      <c r="AM511" s="90"/>
      <c r="AN511" s="90"/>
      <c r="AO511" s="90"/>
      <c r="AP511" s="90"/>
      <c r="AQ511" s="90"/>
      <c r="AR511" s="90"/>
      <c r="AS511" s="90"/>
    </row>
    <row r="512" spans="22:45" x14ac:dyDescent="0.25">
      <c r="V512" s="90"/>
      <c r="W512" s="90"/>
      <c r="X512" s="90"/>
      <c r="Y512" s="90"/>
      <c r="Z512" s="90"/>
      <c r="AA512" s="90"/>
      <c r="AB512" s="90"/>
      <c r="AC512" s="90"/>
      <c r="AD512" s="90"/>
      <c r="AE512" s="90"/>
      <c r="AF512" s="90"/>
      <c r="AG512" s="90"/>
      <c r="AH512" s="90"/>
      <c r="AI512" s="90"/>
      <c r="AJ512" s="90"/>
      <c r="AK512" s="90"/>
      <c r="AL512" s="90"/>
      <c r="AM512" s="90"/>
      <c r="AN512" s="90"/>
      <c r="AO512" s="90"/>
      <c r="AP512" s="90"/>
      <c r="AQ512" s="90"/>
      <c r="AR512" s="90"/>
      <c r="AS512" s="90"/>
    </row>
    <row r="513" spans="22:45" x14ac:dyDescent="0.25">
      <c r="V513" s="90"/>
      <c r="W513" s="90"/>
      <c r="X513" s="90"/>
      <c r="Y513" s="90"/>
      <c r="Z513" s="90"/>
      <c r="AA513" s="90"/>
      <c r="AB513" s="90"/>
      <c r="AC513" s="90"/>
      <c r="AD513" s="90"/>
      <c r="AE513" s="90"/>
      <c r="AF513" s="90"/>
      <c r="AG513" s="90"/>
      <c r="AH513" s="90"/>
      <c r="AI513" s="90"/>
      <c r="AJ513" s="90"/>
      <c r="AK513" s="90"/>
      <c r="AL513" s="90"/>
      <c r="AM513" s="90"/>
      <c r="AN513" s="90"/>
      <c r="AO513" s="90"/>
      <c r="AP513" s="90"/>
      <c r="AQ513" s="90"/>
      <c r="AR513" s="90"/>
      <c r="AS513" s="90"/>
    </row>
    <row r="514" spans="22:45" x14ac:dyDescent="0.25">
      <c r="V514" s="90"/>
      <c r="W514" s="90"/>
      <c r="X514" s="90"/>
      <c r="Y514" s="90"/>
      <c r="Z514" s="90"/>
      <c r="AA514" s="90"/>
      <c r="AB514" s="90"/>
      <c r="AC514" s="90"/>
      <c r="AD514" s="90"/>
      <c r="AE514" s="90"/>
      <c r="AF514" s="90"/>
      <c r="AG514" s="90"/>
      <c r="AH514" s="90"/>
      <c r="AI514" s="90"/>
      <c r="AJ514" s="90"/>
      <c r="AK514" s="90"/>
      <c r="AL514" s="90"/>
      <c r="AM514" s="90"/>
      <c r="AN514" s="90"/>
      <c r="AO514" s="90"/>
      <c r="AP514" s="90"/>
      <c r="AQ514" s="90"/>
      <c r="AR514" s="90"/>
      <c r="AS514" s="90"/>
    </row>
    <row r="515" spans="22:45" x14ac:dyDescent="0.25">
      <c r="V515" s="90"/>
      <c r="W515" s="90"/>
      <c r="X515" s="90"/>
      <c r="Y515" s="90"/>
      <c r="Z515" s="90"/>
      <c r="AA515" s="90"/>
      <c r="AB515" s="90"/>
      <c r="AC515" s="90"/>
      <c r="AD515" s="90"/>
      <c r="AE515" s="90"/>
      <c r="AF515" s="90"/>
      <c r="AG515" s="90"/>
      <c r="AH515" s="90"/>
      <c r="AI515" s="90"/>
      <c r="AJ515" s="90"/>
      <c r="AK515" s="90"/>
      <c r="AL515" s="90"/>
      <c r="AM515" s="90"/>
      <c r="AN515" s="90"/>
      <c r="AO515" s="90"/>
      <c r="AP515" s="90"/>
      <c r="AQ515" s="90"/>
      <c r="AR515" s="90"/>
      <c r="AS515" s="90"/>
    </row>
    <row r="516" spans="22:45" x14ac:dyDescent="0.25">
      <c r="V516" s="90"/>
      <c r="W516" s="90"/>
      <c r="X516" s="90"/>
      <c r="Y516" s="90"/>
      <c r="Z516" s="90"/>
      <c r="AA516" s="90"/>
      <c r="AB516" s="90"/>
      <c r="AC516" s="90"/>
      <c r="AD516" s="90"/>
      <c r="AE516" s="90"/>
      <c r="AF516" s="90"/>
      <c r="AG516" s="90"/>
      <c r="AH516" s="90"/>
      <c r="AI516" s="90"/>
      <c r="AJ516" s="90"/>
      <c r="AK516" s="90"/>
      <c r="AL516" s="90"/>
      <c r="AM516" s="90"/>
      <c r="AN516" s="90"/>
      <c r="AO516" s="90"/>
      <c r="AP516" s="90"/>
      <c r="AQ516" s="90"/>
      <c r="AR516" s="90"/>
      <c r="AS516" s="90"/>
    </row>
    <row r="517" spans="22:45" x14ac:dyDescent="0.25">
      <c r="V517" s="90"/>
      <c r="W517" s="90"/>
      <c r="X517" s="90"/>
      <c r="Y517" s="90"/>
      <c r="Z517" s="90"/>
      <c r="AA517" s="90"/>
      <c r="AB517" s="90"/>
      <c r="AC517" s="90"/>
      <c r="AD517" s="90"/>
      <c r="AE517" s="90"/>
      <c r="AF517" s="90"/>
      <c r="AG517" s="90"/>
      <c r="AH517" s="90"/>
      <c r="AI517" s="90"/>
      <c r="AJ517" s="90"/>
      <c r="AK517" s="90"/>
      <c r="AL517" s="90"/>
      <c r="AM517" s="90"/>
      <c r="AN517" s="90"/>
      <c r="AO517" s="90"/>
      <c r="AP517" s="90"/>
      <c r="AQ517" s="90"/>
      <c r="AR517" s="90"/>
      <c r="AS517" s="90"/>
    </row>
    <row r="518" spans="22:45" x14ac:dyDescent="0.25">
      <c r="V518" s="90"/>
      <c r="W518" s="90"/>
      <c r="X518" s="90"/>
      <c r="Y518" s="90"/>
      <c r="Z518" s="90"/>
      <c r="AA518" s="90"/>
      <c r="AB518" s="90"/>
      <c r="AC518" s="90"/>
      <c r="AD518" s="90"/>
      <c r="AE518" s="90"/>
      <c r="AF518" s="90"/>
      <c r="AG518" s="90"/>
      <c r="AH518" s="90"/>
      <c r="AI518" s="90"/>
      <c r="AJ518" s="90"/>
      <c r="AK518" s="90"/>
      <c r="AL518" s="90"/>
      <c r="AM518" s="90"/>
      <c r="AN518" s="90"/>
      <c r="AO518" s="90"/>
      <c r="AP518" s="90"/>
      <c r="AQ518" s="90"/>
      <c r="AR518" s="90"/>
      <c r="AS518" s="90"/>
    </row>
    <row r="519" spans="22:45" x14ac:dyDescent="0.25">
      <c r="V519" s="90"/>
      <c r="W519" s="90"/>
      <c r="X519" s="90"/>
      <c r="Y519" s="90"/>
      <c r="Z519" s="90"/>
      <c r="AA519" s="90"/>
      <c r="AB519" s="90"/>
      <c r="AC519" s="90"/>
      <c r="AD519" s="90"/>
      <c r="AE519" s="90"/>
      <c r="AF519" s="90"/>
      <c r="AG519" s="90"/>
      <c r="AH519" s="90"/>
      <c r="AI519" s="90"/>
      <c r="AJ519" s="90"/>
      <c r="AK519" s="90"/>
      <c r="AL519" s="90"/>
      <c r="AM519" s="90"/>
      <c r="AN519" s="90"/>
      <c r="AO519" s="90"/>
      <c r="AP519" s="90"/>
      <c r="AQ519" s="90"/>
      <c r="AR519" s="90"/>
      <c r="AS519" s="90"/>
    </row>
    <row r="520" spans="22:45" x14ac:dyDescent="0.25">
      <c r="V520" s="90"/>
      <c r="W520" s="90"/>
      <c r="X520" s="90"/>
      <c r="Y520" s="90"/>
      <c r="Z520" s="90"/>
      <c r="AA520" s="90"/>
      <c r="AB520" s="90"/>
      <c r="AC520" s="90"/>
      <c r="AD520" s="90"/>
      <c r="AE520" s="90"/>
      <c r="AF520" s="90"/>
      <c r="AG520" s="90"/>
      <c r="AH520" s="90"/>
      <c r="AI520" s="90"/>
      <c r="AJ520" s="90"/>
      <c r="AK520" s="90"/>
      <c r="AL520" s="90"/>
      <c r="AM520" s="90"/>
      <c r="AN520" s="90"/>
      <c r="AO520" s="90"/>
      <c r="AP520" s="90"/>
      <c r="AQ520" s="90"/>
      <c r="AR520" s="90"/>
      <c r="AS520" s="90"/>
    </row>
    <row r="521" spans="22:45" x14ac:dyDescent="0.25">
      <c r="V521" s="90"/>
      <c r="W521" s="90"/>
      <c r="X521" s="90"/>
      <c r="Y521" s="90"/>
      <c r="Z521" s="90"/>
      <c r="AA521" s="90"/>
      <c r="AB521" s="90"/>
      <c r="AC521" s="90"/>
      <c r="AD521" s="90"/>
      <c r="AE521" s="90"/>
      <c r="AF521" s="90"/>
      <c r="AG521" s="90"/>
      <c r="AH521" s="90"/>
      <c r="AI521" s="90"/>
      <c r="AJ521" s="90"/>
      <c r="AK521" s="90"/>
      <c r="AL521" s="90"/>
      <c r="AM521" s="90"/>
      <c r="AN521" s="90"/>
      <c r="AO521" s="90"/>
      <c r="AP521" s="90"/>
      <c r="AQ521" s="90"/>
      <c r="AR521" s="90"/>
      <c r="AS521" s="90"/>
    </row>
    <row r="522" spans="22:45" x14ac:dyDescent="0.25">
      <c r="V522" s="90"/>
      <c r="W522" s="90"/>
      <c r="X522" s="90"/>
      <c r="Y522" s="90"/>
      <c r="Z522" s="90"/>
      <c r="AA522" s="90"/>
      <c r="AB522" s="90"/>
      <c r="AC522" s="90"/>
      <c r="AD522" s="90"/>
      <c r="AE522" s="90"/>
      <c r="AF522" s="90"/>
      <c r="AG522" s="90"/>
      <c r="AH522" s="90"/>
      <c r="AI522" s="90"/>
      <c r="AJ522" s="90"/>
      <c r="AK522" s="90"/>
      <c r="AL522" s="90"/>
      <c r="AM522" s="90"/>
      <c r="AN522" s="90"/>
      <c r="AO522" s="90"/>
      <c r="AP522" s="90"/>
      <c r="AQ522" s="90"/>
      <c r="AR522" s="90"/>
      <c r="AS522" s="90"/>
    </row>
    <row r="523" spans="22:45" x14ac:dyDescent="0.25">
      <c r="V523" s="90"/>
      <c r="W523" s="90"/>
      <c r="X523" s="90"/>
      <c r="Y523" s="90"/>
      <c r="Z523" s="90"/>
      <c r="AA523" s="90"/>
      <c r="AB523" s="90"/>
      <c r="AC523" s="90"/>
      <c r="AD523" s="90"/>
      <c r="AE523" s="90"/>
      <c r="AF523" s="90"/>
      <c r="AG523" s="90"/>
      <c r="AH523" s="90"/>
      <c r="AI523" s="90"/>
      <c r="AJ523" s="90"/>
      <c r="AK523" s="90"/>
      <c r="AL523" s="90"/>
      <c r="AM523" s="90"/>
      <c r="AN523" s="90"/>
      <c r="AO523" s="90"/>
      <c r="AP523" s="90"/>
      <c r="AQ523" s="90"/>
      <c r="AR523" s="90"/>
      <c r="AS523" s="90"/>
    </row>
    <row r="524" spans="22:45" x14ac:dyDescent="0.25">
      <c r="V524" s="90"/>
      <c r="W524" s="90"/>
      <c r="X524" s="90"/>
      <c r="Y524" s="90"/>
      <c r="Z524" s="90"/>
      <c r="AA524" s="90"/>
      <c r="AB524" s="90"/>
      <c r="AC524" s="90"/>
      <c r="AD524" s="90"/>
      <c r="AE524" s="90"/>
      <c r="AF524" s="90"/>
      <c r="AG524" s="90"/>
      <c r="AH524" s="90"/>
      <c r="AI524" s="90"/>
      <c r="AJ524" s="90"/>
      <c r="AK524" s="90"/>
      <c r="AL524" s="90"/>
      <c r="AM524" s="90"/>
      <c r="AN524" s="90"/>
      <c r="AO524" s="90"/>
      <c r="AP524" s="90"/>
      <c r="AQ524" s="90"/>
      <c r="AR524" s="90"/>
      <c r="AS524" s="90"/>
    </row>
    <row r="525" spans="22:45" x14ac:dyDescent="0.25">
      <c r="V525" s="90"/>
      <c r="W525" s="90"/>
      <c r="X525" s="90"/>
      <c r="Y525" s="90"/>
      <c r="Z525" s="90"/>
      <c r="AA525" s="90"/>
      <c r="AB525" s="90"/>
      <c r="AC525" s="90"/>
      <c r="AD525" s="90"/>
      <c r="AE525" s="90"/>
      <c r="AF525" s="90"/>
      <c r="AG525" s="90"/>
      <c r="AH525" s="90"/>
      <c r="AI525" s="90"/>
      <c r="AJ525" s="90"/>
      <c r="AK525" s="90"/>
      <c r="AL525" s="90"/>
      <c r="AM525" s="90"/>
      <c r="AN525" s="90"/>
      <c r="AO525" s="90"/>
      <c r="AP525" s="90"/>
      <c r="AQ525" s="90"/>
      <c r="AR525" s="90"/>
      <c r="AS525" s="90"/>
    </row>
    <row r="526" spans="22:45" x14ac:dyDescent="0.25">
      <c r="V526" s="90"/>
      <c r="W526" s="90"/>
      <c r="X526" s="90"/>
      <c r="Y526" s="90"/>
      <c r="Z526" s="90"/>
      <c r="AA526" s="90"/>
      <c r="AB526" s="90"/>
      <c r="AC526" s="90"/>
      <c r="AD526" s="90"/>
      <c r="AE526" s="90"/>
      <c r="AF526" s="90"/>
      <c r="AG526" s="90"/>
      <c r="AH526" s="90"/>
      <c r="AI526" s="90"/>
      <c r="AJ526" s="90"/>
      <c r="AK526" s="90"/>
      <c r="AL526" s="90"/>
      <c r="AM526" s="90"/>
      <c r="AN526" s="90"/>
      <c r="AO526" s="90"/>
      <c r="AP526" s="90"/>
      <c r="AQ526" s="90"/>
      <c r="AR526" s="90"/>
      <c r="AS526" s="90"/>
    </row>
    <row r="527" spans="22:45" x14ac:dyDescent="0.25">
      <c r="V527" s="90"/>
      <c r="W527" s="90"/>
      <c r="X527" s="90"/>
      <c r="Y527" s="90"/>
      <c r="Z527" s="90"/>
      <c r="AA527" s="90"/>
      <c r="AB527" s="90"/>
      <c r="AC527" s="90"/>
      <c r="AD527" s="90"/>
      <c r="AE527" s="90"/>
      <c r="AF527" s="90"/>
      <c r="AG527" s="90"/>
      <c r="AH527" s="90"/>
      <c r="AI527" s="90"/>
      <c r="AJ527" s="90"/>
      <c r="AK527" s="90"/>
      <c r="AL527" s="90"/>
      <c r="AM527" s="90"/>
      <c r="AN527" s="90"/>
      <c r="AO527" s="90"/>
      <c r="AP527" s="90"/>
      <c r="AQ527" s="90"/>
      <c r="AR527" s="90"/>
      <c r="AS527" s="90"/>
    </row>
    <row r="528" spans="22:45" x14ac:dyDescent="0.25">
      <c r="V528" s="90"/>
      <c r="W528" s="90"/>
      <c r="X528" s="90"/>
      <c r="Y528" s="90"/>
      <c r="Z528" s="90"/>
      <c r="AA528" s="90"/>
      <c r="AB528" s="90"/>
      <c r="AC528" s="90"/>
      <c r="AD528" s="90"/>
      <c r="AE528" s="90"/>
      <c r="AF528" s="90"/>
      <c r="AG528" s="90"/>
      <c r="AH528" s="90"/>
      <c r="AI528" s="90"/>
      <c r="AJ528" s="90"/>
      <c r="AK528" s="90"/>
      <c r="AL528" s="90"/>
      <c r="AM528" s="90"/>
      <c r="AN528" s="90"/>
      <c r="AO528" s="90"/>
      <c r="AP528" s="90"/>
      <c r="AQ528" s="90"/>
      <c r="AR528" s="90"/>
      <c r="AS528" s="90"/>
    </row>
    <row r="529" spans="22:45" x14ac:dyDescent="0.25">
      <c r="V529" s="90"/>
      <c r="W529" s="90"/>
      <c r="X529" s="90"/>
      <c r="Y529" s="90"/>
      <c r="Z529" s="90"/>
      <c r="AA529" s="90"/>
      <c r="AB529" s="90"/>
      <c r="AC529" s="90"/>
      <c r="AD529" s="90"/>
      <c r="AE529" s="90"/>
      <c r="AF529" s="90"/>
      <c r="AG529" s="90"/>
      <c r="AH529" s="90"/>
      <c r="AI529" s="90"/>
      <c r="AJ529" s="90"/>
      <c r="AK529" s="90"/>
      <c r="AL529" s="90"/>
      <c r="AM529" s="90"/>
      <c r="AN529" s="90"/>
      <c r="AO529" s="90"/>
      <c r="AP529" s="90"/>
      <c r="AQ529" s="90"/>
      <c r="AR529" s="90"/>
      <c r="AS529" s="90"/>
    </row>
    <row r="530" spans="22:45" x14ac:dyDescent="0.25">
      <c r="V530" s="90"/>
      <c r="W530" s="90"/>
      <c r="X530" s="90"/>
      <c r="Y530" s="90"/>
      <c r="Z530" s="90"/>
      <c r="AA530" s="90"/>
      <c r="AB530" s="90"/>
      <c r="AC530" s="90"/>
      <c r="AD530" s="90"/>
      <c r="AE530" s="90"/>
      <c r="AF530" s="90"/>
      <c r="AG530" s="90"/>
      <c r="AH530" s="90"/>
      <c r="AI530" s="90"/>
      <c r="AJ530" s="90"/>
      <c r="AK530" s="90"/>
      <c r="AL530" s="90"/>
      <c r="AM530" s="90"/>
      <c r="AN530" s="90"/>
      <c r="AO530" s="90"/>
      <c r="AP530" s="90"/>
      <c r="AQ530" s="90"/>
      <c r="AR530" s="90"/>
      <c r="AS530" s="90"/>
    </row>
    <row r="531" spans="22:45" x14ac:dyDescent="0.25">
      <c r="V531" s="90"/>
      <c r="W531" s="90"/>
      <c r="X531" s="90"/>
      <c r="Y531" s="90"/>
      <c r="Z531" s="90"/>
      <c r="AA531" s="90"/>
      <c r="AB531" s="90"/>
      <c r="AC531" s="90"/>
      <c r="AD531" s="90"/>
      <c r="AE531" s="90"/>
      <c r="AF531" s="90"/>
      <c r="AG531" s="90"/>
      <c r="AH531" s="90"/>
      <c r="AI531" s="90"/>
      <c r="AJ531" s="90"/>
      <c r="AK531" s="90"/>
      <c r="AL531" s="90"/>
      <c r="AM531" s="90"/>
      <c r="AN531" s="90"/>
      <c r="AO531" s="90"/>
      <c r="AP531" s="90"/>
      <c r="AQ531" s="90"/>
      <c r="AR531" s="90"/>
      <c r="AS531" s="90"/>
    </row>
    <row r="532" spans="22:45" x14ac:dyDescent="0.25">
      <c r="V532" s="90"/>
      <c r="W532" s="90"/>
      <c r="X532" s="90"/>
      <c r="Y532" s="90"/>
      <c r="Z532" s="90"/>
      <c r="AA532" s="90"/>
      <c r="AB532" s="90"/>
      <c r="AC532" s="90"/>
      <c r="AD532" s="90"/>
      <c r="AE532" s="90"/>
      <c r="AF532" s="90"/>
      <c r="AG532" s="90"/>
      <c r="AH532" s="90"/>
      <c r="AI532" s="90"/>
      <c r="AJ532" s="90"/>
      <c r="AK532" s="90"/>
      <c r="AL532" s="90"/>
      <c r="AM532" s="90"/>
      <c r="AN532" s="90"/>
      <c r="AO532" s="90"/>
      <c r="AP532" s="90"/>
      <c r="AQ532" s="90"/>
      <c r="AR532" s="90"/>
      <c r="AS532" s="90"/>
    </row>
    <row r="533" spans="22:45" x14ac:dyDescent="0.25">
      <c r="V533" s="90"/>
      <c r="W533" s="90"/>
      <c r="X533" s="90"/>
      <c r="Y533" s="90"/>
      <c r="Z533" s="90"/>
      <c r="AA533" s="90"/>
      <c r="AB533" s="90"/>
      <c r="AC533" s="90"/>
      <c r="AD533" s="90"/>
      <c r="AE533" s="90"/>
      <c r="AF533" s="90"/>
      <c r="AG533" s="90"/>
      <c r="AH533" s="90"/>
      <c r="AI533" s="90"/>
      <c r="AJ533" s="90"/>
      <c r="AK533" s="90"/>
      <c r="AL533" s="90"/>
      <c r="AM533" s="90"/>
      <c r="AN533" s="90"/>
      <c r="AO533" s="90"/>
      <c r="AP533" s="90"/>
      <c r="AQ533" s="90"/>
      <c r="AR533" s="90"/>
      <c r="AS533" s="90"/>
    </row>
    <row r="534" spans="22:45" x14ac:dyDescent="0.25">
      <c r="V534" s="90"/>
      <c r="W534" s="90"/>
      <c r="X534" s="90"/>
      <c r="Y534" s="90"/>
      <c r="Z534" s="90"/>
      <c r="AA534" s="90"/>
      <c r="AB534" s="90"/>
      <c r="AC534" s="90"/>
      <c r="AD534" s="90"/>
      <c r="AE534" s="90"/>
      <c r="AF534" s="90"/>
      <c r="AG534" s="90"/>
      <c r="AH534" s="90"/>
      <c r="AI534" s="90"/>
      <c r="AJ534" s="90"/>
      <c r="AK534" s="90"/>
      <c r="AL534" s="90"/>
      <c r="AM534" s="90"/>
      <c r="AN534" s="90"/>
      <c r="AO534" s="90"/>
      <c r="AP534" s="90"/>
      <c r="AQ534" s="90"/>
      <c r="AR534" s="90"/>
      <c r="AS534" s="90"/>
    </row>
    <row r="535" spans="22:45" x14ac:dyDescent="0.25">
      <c r="V535" s="90"/>
      <c r="W535" s="90"/>
      <c r="X535" s="90"/>
      <c r="Y535" s="90"/>
      <c r="Z535" s="90"/>
      <c r="AA535" s="90"/>
      <c r="AB535" s="90"/>
      <c r="AC535" s="90"/>
      <c r="AD535" s="90"/>
      <c r="AE535" s="90"/>
      <c r="AF535" s="90"/>
      <c r="AG535" s="90"/>
      <c r="AH535" s="90"/>
      <c r="AI535" s="90"/>
      <c r="AJ535" s="90"/>
      <c r="AK535" s="90"/>
      <c r="AL535" s="90"/>
      <c r="AM535" s="90"/>
      <c r="AN535" s="90"/>
      <c r="AO535" s="90"/>
      <c r="AP535" s="90"/>
      <c r="AQ535" s="90"/>
      <c r="AR535" s="90"/>
      <c r="AS535" s="90"/>
    </row>
    <row r="536" spans="22:45" x14ac:dyDescent="0.25">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row>
    <row r="537" spans="22:45" x14ac:dyDescent="0.25">
      <c r="V537" s="90"/>
      <c r="W537" s="90"/>
      <c r="X537" s="90"/>
      <c r="Y537" s="90"/>
      <c r="Z537" s="90"/>
      <c r="AA537" s="90"/>
      <c r="AB537" s="90"/>
      <c r="AC537" s="90"/>
      <c r="AD537" s="90"/>
      <c r="AE537" s="90"/>
      <c r="AF537" s="90"/>
      <c r="AG537" s="90"/>
      <c r="AH537" s="90"/>
      <c r="AI537" s="90"/>
      <c r="AJ537" s="90"/>
      <c r="AK537" s="90"/>
      <c r="AL537" s="90"/>
      <c r="AM537" s="90"/>
      <c r="AN537" s="90"/>
      <c r="AO537" s="90"/>
      <c r="AP537" s="90"/>
      <c r="AQ537" s="90"/>
      <c r="AR537" s="90"/>
      <c r="AS537" s="90"/>
    </row>
    <row r="538" spans="22:45" x14ac:dyDescent="0.25">
      <c r="V538" s="90"/>
      <c r="W538" s="90"/>
      <c r="X538" s="90"/>
      <c r="Y538" s="90"/>
      <c r="Z538" s="90"/>
      <c r="AA538" s="90"/>
      <c r="AB538" s="90"/>
      <c r="AC538" s="90"/>
      <c r="AD538" s="90"/>
      <c r="AE538" s="90"/>
      <c r="AF538" s="90"/>
      <c r="AG538" s="90"/>
      <c r="AH538" s="90"/>
      <c r="AI538" s="90"/>
      <c r="AJ538" s="90"/>
      <c r="AK538" s="90"/>
      <c r="AL538" s="90"/>
      <c r="AM538" s="90"/>
      <c r="AN538" s="90"/>
      <c r="AO538" s="90"/>
      <c r="AP538" s="90"/>
      <c r="AQ538" s="90"/>
      <c r="AR538" s="90"/>
      <c r="AS538" s="90"/>
    </row>
    <row r="539" spans="22:45" x14ac:dyDescent="0.25">
      <c r="V539" s="90"/>
      <c r="W539" s="90"/>
      <c r="X539" s="90"/>
      <c r="Y539" s="90"/>
      <c r="Z539" s="90"/>
      <c r="AA539" s="90"/>
      <c r="AB539" s="90"/>
      <c r="AC539" s="90"/>
      <c r="AD539" s="90"/>
      <c r="AE539" s="90"/>
      <c r="AF539" s="90"/>
      <c r="AG539" s="90"/>
      <c r="AH539" s="90"/>
      <c r="AI539" s="90"/>
      <c r="AJ539" s="90"/>
      <c r="AK539" s="90"/>
      <c r="AL539" s="90"/>
      <c r="AM539" s="90"/>
      <c r="AN539" s="90"/>
      <c r="AO539" s="90"/>
      <c r="AP539" s="90"/>
      <c r="AQ539" s="90"/>
      <c r="AR539" s="90"/>
      <c r="AS539" s="90"/>
    </row>
    <row r="540" spans="22:45" x14ac:dyDescent="0.25">
      <c r="V540" s="90"/>
      <c r="W540" s="90"/>
      <c r="X540" s="90"/>
      <c r="Y540" s="90"/>
      <c r="Z540" s="90"/>
      <c r="AA540" s="90"/>
      <c r="AB540" s="90"/>
      <c r="AC540" s="90"/>
      <c r="AD540" s="90"/>
      <c r="AE540" s="90"/>
      <c r="AF540" s="90"/>
      <c r="AG540" s="90"/>
      <c r="AH540" s="90"/>
      <c r="AI540" s="90"/>
      <c r="AJ540" s="90"/>
      <c r="AK540" s="90"/>
      <c r="AL540" s="90"/>
      <c r="AM540" s="90"/>
      <c r="AN540" s="90"/>
      <c r="AO540" s="90"/>
      <c r="AP540" s="90"/>
      <c r="AQ540" s="90"/>
      <c r="AR540" s="90"/>
      <c r="AS540" s="90"/>
    </row>
    <row r="541" spans="22:45" x14ac:dyDescent="0.25">
      <c r="V541" s="90"/>
      <c r="W541" s="90"/>
      <c r="X541" s="90"/>
      <c r="Y541" s="90"/>
      <c r="Z541" s="90"/>
      <c r="AA541" s="90"/>
      <c r="AB541" s="90"/>
      <c r="AC541" s="90"/>
      <c r="AD541" s="90"/>
      <c r="AE541" s="90"/>
      <c r="AF541" s="90"/>
      <c r="AG541" s="90"/>
      <c r="AH541" s="90"/>
      <c r="AI541" s="90"/>
      <c r="AJ541" s="90"/>
      <c r="AK541" s="90"/>
      <c r="AL541" s="90"/>
      <c r="AM541" s="90"/>
      <c r="AN541" s="90"/>
      <c r="AO541" s="90"/>
      <c r="AP541" s="90"/>
      <c r="AQ541" s="90"/>
      <c r="AR541" s="90"/>
      <c r="AS541" s="90"/>
    </row>
    <row r="542" spans="22:45" x14ac:dyDescent="0.25">
      <c r="V542" s="90"/>
      <c r="W542" s="90"/>
      <c r="X542" s="90"/>
      <c r="Y542" s="90"/>
      <c r="Z542" s="90"/>
      <c r="AA542" s="90"/>
      <c r="AB542" s="90"/>
      <c r="AC542" s="90"/>
      <c r="AD542" s="90"/>
      <c r="AE542" s="90"/>
      <c r="AF542" s="90"/>
      <c r="AG542" s="90"/>
      <c r="AH542" s="90"/>
      <c r="AI542" s="90"/>
      <c r="AJ542" s="90"/>
      <c r="AK542" s="90"/>
      <c r="AL542" s="90"/>
      <c r="AM542" s="90"/>
      <c r="AN542" s="90"/>
      <c r="AO542" s="90"/>
      <c r="AP542" s="90"/>
      <c r="AQ542" s="90"/>
      <c r="AR542" s="90"/>
      <c r="AS542" s="90"/>
    </row>
    <row r="543" spans="22:45" x14ac:dyDescent="0.25">
      <c r="V543" s="90"/>
      <c r="W543" s="90"/>
      <c r="X543" s="90"/>
      <c r="Y543" s="90"/>
      <c r="Z543" s="90"/>
      <c r="AA543" s="90"/>
      <c r="AB543" s="90"/>
      <c r="AC543" s="90"/>
      <c r="AD543" s="90"/>
      <c r="AE543" s="90"/>
      <c r="AF543" s="90"/>
      <c r="AG543" s="90"/>
      <c r="AH543" s="90"/>
      <c r="AI543" s="90"/>
      <c r="AJ543" s="90"/>
      <c r="AK543" s="90"/>
      <c r="AL543" s="90"/>
      <c r="AM543" s="90"/>
      <c r="AN543" s="90"/>
      <c r="AO543" s="90"/>
      <c r="AP543" s="90"/>
      <c r="AQ543" s="90"/>
      <c r="AR543" s="90"/>
      <c r="AS543" s="90"/>
    </row>
    <row r="544" spans="22:45" x14ac:dyDescent="0.25">
      <c r="V544" s="90"/>
      <c r="W544" s="90"/>
      <c r="X544" s="90"/>
      <c r="Y544" s="90"/>
      <c r="Z544" s="90"/>
      <c r="AA544" s="90"/>
      <c r="AB544" s="90"/>
      <c r="AC544" s="90"/>
      <c r="AD544" s="90"/>
      <c r="AE544" s="90"/>
      <c r="AF544" s="90"/>
      <c r="AG544" s="90"/>
      <c r="AH544" s="90"/>
      <c r="AI544" s="90"/>
      <c r="AJ544" s="90"/>
      <c r="AK544" s="90"/>
      <c r="AL544" s="90"/>
      <c r="AM544" s="90"/>
      <c r="AN544" s="90"/>
      <c r="AO544" s="90"/>
      <c r="AP544" s="90"/>
      <c r="AQ544" s="90"/>
      <c r="AR544" s="90"/>
      <c r="AS544" s="90"/>
    </row>
    <row r="545" spans="22:45" x14ac:dyDescent="0.25">
      <c r="V545" s="90"/>
      <c r="W545" s="90"/>
      <c r="X545" s="90"/>
      <c r="Y545" s="90"/>
      <c r="Z545" s="90"/>
      <c r="AA545" s="90"/>
      <c r="AB545" s="90"/>
      <c r="AC545" s="90"/>
      <c r="AD545" s="90"/>
      <c r="AE545" s="90"/>
      <c r="AF545" s="90"/>
      <c r="AG545" s="90"/>
      <c r="AH545" s="90"/>
      <c r="AI545" s="90"/>
      <c r="AJ545" s="90"/>
      <c r="AK545" s="90"/>
      <c r="AL545" s="90"/>
      <c r="AM545" s="90"/>
      <c r="AN545" s="90"/>
      <c r="AO545" s="90"/>
      <c r="AP545" s="90"/>
      <c r="AQ545" s="90"/>
      <c r="AR545" s="90"/>
      <c r="AS545" s="90"/>
    </row>
    <row r="546" spans="22:45" x14ac:dyDescent="0.25">
      <c r="V546" s="90"/>
      <c r="W546" s="90"/>
      <c r="X546" s="90"/>
      <c r="Y546" s="90"/>
      <c r="Z546" s="90"/>
      <c r="AA546" s="90"/>
      <c r="AB546" s="90"/>
      <c r="AC546" s="90"/>
      <c r="AD546" s="90"/>
      <c r="AE546" s="90"/>
      <c r="AF546" s="90"/>
      <c r="AG546" s="90"/>
      <c r="AH546" s="90"/>
      <c r="AI546" s="90"/>
      <c r="AJ546" s="90"/>
      <c r="AK546" s="90"/>
      <c r="AL546" s="90"/>
      <c r="AM546" s="90"/>
      <c r="AN546" s="90"/>
      <c r="AO546" s="90"/>
      <c r="AP546" s="90"/>
      <c r="AQ546" s="90"/>
      <c r="AR546" s="90"/>
      <c r="AS546" s="90"/>
    </row>
    <row r="547" spans="22:45" x14ac:dyDescent="0.25">
      <c r="V547" s="90"/>
      <c r="W547" s="90"/>
      <c r="X547" s="90"/>
      <c r="Y547" s="90"/>
      <c r="Z547" s="90"/>
      <c r="AA547" s="90"/>
      <c r="AB547" s="90"/>
      <c r="AC547" s="90"/>
      <c r="AD547" s="90"/>
      <c r="AE547" s="90"/>
      <c r="AF547" s="90"/>
      <c r="AG547" s="90"/>
      <c r="AH547" s="90"/>
      <c r="AI547" s="90"/>
      <c r="AJ547" s="90"/>
      <c r="AK547" s="90"/>
      <c r="AL547" s="90"/>
      <c r="AM547" s="90"/>
      <c r="AN547" s="90"/>
      <c r="AO547" s="90"/>
      <c r="AP547" s="90"/>
      <c r="AQ547" s="90"/>
      <c r="AR547" s="90"/>
      <c r="AS547" s="90"/>
    </row>
    <row r="548" spans="22:45" x14ac:dyDescent="0.25">
      <c r="V548" s="90"/>
      <c r="W548" s="90"/>
      <c r="X548" s="90"/>
      <c r="Y548" s="90"/>
      <c r="Z548" s="90"/>
      <c r="AA548" s="90"/>
      <c r="AB548" s="90"/>
      <c r="AC548" s="90"/>
      <c r="AD548" s="90"/>
      <c r="AE548" s="90"/>
      <c r="AF548" s="90"/>
      <c r="AG548" s="90"/>
      <c r="AH548" s="90"/>
      <c r="AI548" s="90"/>
      <c r="AJ548" s="90"/>
      <c r="AK548" s="90"/>
      <c r="AL548" s="90"/>
      <c r="AM548" s="90"/>
      <c r="AN548" s="90"/>
      <c r="AO548" s="90"/>
      <c r="AP548" s="90"/>
      <c r="AQ548" s="90"/>
      <c r="AR548" s="90"/>
      <c r="AS548" s="90"/>
    </row>
    <row r="549" spans="22:45" x14ac:dyDescent="0.25">
      <c r="V549" s="90"/>
      <c r="W549" s="90"/>
      <c r="X549" s="90"/>
      <c r="Y549" s="90"/>
      <c r="Z549" s="90"/>
      <c r="AA549" s="90"/>
      <c r="AB549" s="90"/>
      <c r="AC549" s="90"/>
      <c r="AD549" s="90"/>
      <c r="AE549" s="90"/>
      <c r="AF549" s="90"/>
      <c r="AG549" s="90"/>
      <c r="AH549" s="90"/>
      <c r="AI549" s="90"/>
      <c r="AJ549" s="90"/>
      <c r="AK549" s="90"/>
      <c r="AL549" s="90"/>
      <c r="AM549" s="90"/>
      <c r="AN549" s="90"/>
      <c r="AO549" s="90"/>
      <c r="AP549" s="90"/>
      <c r="AQ549" s="90"/>
      <c r="AR549" s="90"/>
      <c r="AS549" s="90"/>
    </row>
    <row r="550" spans="22:45" x14ac:dyDescent="0.25">
      <c r="V550" s="90"/>
      <c r="W550" s="90"/>
      <c r="X550" s="90"/>
      <c r="Y550" s="90"/>
      <c r="Z550" s="90"/>
      <c r="AA550" s="90"/>
      <c r="AB550" s="90"/>
      <c r="AC550" s="90"/>
      <c r="AD550" s="90"/>
      <c r="AE550" s="90"/>
      <c r="AF550" s="90"/>
      <c r="AG550" s="90"/>
      <c r="AH550" s="90"/>
      <c r="AI550" s="90"/>
      <c r="AJ550" s="90"/>
      <c r="AK550" s="90"/>
      <c r="AL550" s="90"/>
      <c r="AM550" s="90"/>
      <c r="AN550" s="90"/>
      <c r="AO550" s="90"/>
      <c r="AP550" s="90"/>
      <c r="AQ550" s="90"/>
      <c r="AR550" s="90"/>
      <c r="AS550" s="90"/>
    </row>
    <row r="551" spans="22:45" x14ac:dyDescent="0.25">
      <c r="V551" s="90"/>
      <c r="W551" s="90"/>
      <c r="X551" s="90"/>
      <c r="Y551" s="90"/>
      <c r="Z551" s="90"/>
      <c r="AA551" s="90"/>
      <c r="AB551" s="90"/>
      <c r="AC551" s="90"/>
      <c r="AD551" s="90"/>
      <c r="AE551" s="90"/>
      <c r="AF551" s="90"/>
      <c r="AG551" s="90"/>
      <c r="AH551" s="90"/>
      <c r="AI551" s="90"/>
      <c r="AJ551" s="90"/>
      <c r="AK551" s="90"/>
      <c r="AL551" s="90"/>
      <c r="AM551" s="90"/>
      <c r="AN551" s="90"/>
      <c r="AO551" s="90"/>
      <c r="AP551" s="90"/>
      <c r="AQ551" s="90"/>
      <c r="AR551" s="90"/>
      <c r="AS551" s="90"/>
    </row>
    <row r="552" spans="22:45" x14ac:dyDescent="0.25">
      <c r="V552" s="90"/>
      <c r="W552" s="90"/>
      <c r="X552" s="90"/>
      <c r="Y552" s="90"/>
      <c r="Z552" s="90"/>
      <c r="AA552" s="90"/>
      <c r="AB552" s="90"/>
      <c r="AC552" s="90"/>
      <c r="AD552" s="90"/>
      <c r="AE552" s="90"/>
      <c r="AF552" s="90"/>
      <c r="AG552" s="90"/>
      <c r="AH552" s="90"/>
      <c r="AI552" s="90"/>
      <c r="AJ552" s="90"/>
      <c r="AK552" s="90"/>
      <c r="AL552" s="90"/>
      <c r="AM552" s="90"/>
      <c r="AN552" s="90"/>
      <c r="AO552" s="90"/>
      <c r="AP552" s="90"/>
      <c r="AQ552" s="90"/>
      <c r="AR552" s="90"/>
      <c r="AS552" s="90"/>
    </row>
  </sheetData>
  <sheetProtection password="9710" sheet="1" objects="1" scenarios="1" formatColumns="0" formatRows="0" selectLockedCells="1"/>
  <mergeCells count="13">
    <mergeCell ref="H13:J13"/>
    <mergeCell ref="B13:B14"/>
    <mergeCell ref="C13:C14"/>
    <mergeCell ref="D13:D14"/>
    <mergeCell ref="E13:G13"/>
    <mergeCell ref="S13:S14"/>
    <mergeCell ref="K13:K14"/>
    <mergeCell ref="L13:L14"/>
    <mergeCell ref="K7:K11"/>
    <mergeCell ref="M13:M14"/>
    <mergeCell ref="N13:O13"/>
    <mergeCell ref="Q13:Q14"/>
    <mergeCell ref="R13:R14"/>
  </mergeCells>
  <conditionalFormatting sqref="E15:E100">
    <cfRule type="expression" dxfId="20" priority="5">
      <formula>C15="Jiné"</formula>
    </cfRule>
  </conditionalFormatting>
  <conditionalFormatting sqref="H15:H100">
    <cfRule type="expression" dxfId="19" priority="6">
      <formula>OR(C15="Obnovitelné palivo nebiologického původu",C15="Recyklované palivo",C15="Jiné")</formula>
    </cfRule>
  </conditionalFormatting>
  <conditionalFormatting sqref="U14">
    <cfRule type="cellIs" dxfId="17" priority="2" operator="equal">
      <formula>"CHYBA"</formula>
    </cfRule>
  </conditionalFormatting>
  <conditionalFormatting sqref="U15:U100">
    <cfRule type="cellIs" dxfId="16" priority="3" operator="equal">
      <formula>"zadat emise"</formula>
    </cfRule>
  </conditionalFormatting>
  <pageMargins left="0.7" right="0.7" top="0.78740157499999996" bottom="0.78740157499999996"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1" id="{F0E46364-19BB-4941-B107-DB1880D84A77}">
            <xm:f>VLOOKUP($K15,'Seznamy a konstanty'!$H$25:$K$76,2,0)="zadat"</xm:f>
            <x14:dxf>
              <font>
                <color rgb="FF0000FF"/>
              </font>
              <fill>
                <patternFill>
                  <bgColor theme="0"/>
                </patternFill>
              </fill>
            </x14:dxf>
          </x14:cfRule>
          <xm:sqref>L15:L100</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0300-000000000000}">
          <x14:formula1>
            <xm:f>'Seznamy a konstanty'!$L$25:$L$80</xm:f>
          </x14:formula1>
          <xm:sqref>Q15:Q100</xm:sqref>
        </x14:dataValidation>
        <x14:dataValidation type="list" allowBlank="1" showInputMessage="1" showErrorMessage="1" xr:uid="{00000000-0002-0000-0300-000001000000}">
          <x14:formula1>
            <xm:f>'Seznamy a konstanty'!$I$86:$I$89</xm:f>
          </x14:formula1>
          <xm:sqref>L15:L100</xm:sqref>
        </x14:dataValidation>
        <x14:dataValidation type="list" allowBlank="1" showInputMessage="1" showErrorMessage="1" xr:uid="{00000000-0002-0000-0300-000002000000}">
          <x14:formula1>
            <xm:f>'Seznamy a konstanty'!$C$15:$C$16</xm:f>
          </x14:formula1>
          <xm:sqref>E15:E100</xm:sqref>
        </x14:dataValidation>
        <x14:dataValidation type="list" allowBlank="1" showInputMessage="1" showErrorMessage="1" xr:uid="{00000000-0002-0000-0300-000003000000}">
          <x14:formula1>
            <xm:f>'Seznamy a konstanty'!$B$15:$B$25</xm:f>
          </x14:formula1>
          <xm:sqref>C15:C100</xm:sqref>
        </x14:dataValidation>
        <x14:dataValidation type="list" allowBlank="1" showInputMessage="1" showErrorMessage="1" xr:uid="{00000000-0002-0000-0300-000004000000}">
          <x14:formula1>
            <xm:f>'Seznamy a konstanty'!$D$27:$D$28</xm:f>
          </x14:formula1>
          <xm:sqref>D15:D100</xm:sqref>
        </x14:dataValidation>
        <x14:dataValidation type="list" allowBlank="1" showInputMessage="1" showErrorMessage="1" xr:uid="{00000000-0002-0000-0300-000005000000}">
          <x14:formula1>
            <xm:f>'Seznamy a konstanty'!$H$25:$H$84</xm:f>
          </x14:formula1>
          <xm:sqref>K15:K100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AJ56"/>
  <sheetViews>
    <sheetView showGridLines="0" workbookViewId="0">
      <selection activeCell="F17" sqref="F17"/>
    </sheetView>
  </sheetViews>
  <sheetFormatPr defaultRowHeight="15.75" x14ac:dyDescent="0.25"/>
  <cols>
    <col min="1" max="1" width="4.5" customWidth="1"/>
    <col min="2" max="2" width="13.625" customWidth="1"/>
    <col min="3" max="3" width="11.5" customWidth="1"/>
    <col min="4" max="4" width="9.75" customWidth="1"/>
    <col min="5" max="5" width="14.25" customWidth="1"/>
    <col min="6" max="6" width="11.875" customWidth="1"/>
    <col min="7" max="7" width="10" customWidth="1"/>
    <col min="8" max="8" width="12" customWidth="1"/>
    <col min="9" max="9" width="12.75" customWidth="1"/>
  </cols>
  <sheetData>
    <row r="1" spans="1:36" x14ac:dyDescent="0.25">
      <c r="A1" s="127"/>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row>
    <row r="2" spans="1:36" ht="44.25" customHeight="1" x14ac:dyDescent="0.25">
      <c r="A2" s="127"/>
      <c r="B2" s="878" t="s">
        <v>349</v>
      </c>
      <c r="C2" s="879"/>
      <c r="D2" s="879"/>
      <c r="E2" s="879"/>
      <c r="F2" s="879"/>
      <c r="G2" s="879"/>
      <c r="H2" s="879"/>
      <c r="I2" s="127"/>
      <c r="J2" s="127"/>
      <c r="K2" s="129"/>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row>
    <row r="3" spans="1:36" x14ac:dyDescent="0.25">
      <c r="A3" s="127"/>
      <c r="B3" s="70"/>
      <c r="C3" s="127"/>
      <c r="D3" s="127"/>
      <c r="E3" s="127"/>
      <c r="F3" s="127"/>
      <c r="G3" s="127"/>
      <c r="H3" s="128"/>
      <c r="I3" s="127"/>
      <c r="J3" s="127"/>
      <c r="K3" s="129"/>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row>
    <row r="4" spans="1:36" x14ac:dyDescent="0.25">
      <c r="A4" s="127"/>
      <c r="B4" s="886" t="s">
        <v>242</v>
      </c>
      <c r="C4" s="887"/>
      <c r="D4" s="464">
        <v>177</v>
      </c>
      <c r="E4" s="127"/>
      <c r="F4" s="127"/>
      <c r="G4" s="127"/>
      <c r="H4" s="128"/>
      <c r="I4" s="127"/>
      <c r="J4" s="127"/>
      <c r="K4" s="129"/>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row>
    <row r="5" spans="1:36" x14ac:dyDescent="0.25">
      <c r="A5" s="127"/>
      <c r="B5" s="403" t="s">
        <v>241</v>
      </c>
      <c r="C5" s="404"/>
      <c r="D5" s="405">
        <v>0.4</v>
      </c>
      <c r="E5" s="127"/>
      <c r="F5" s="127"/>
      <c r="G5" s="127"/>
      <c r="H5" s="128"/>
      <c r="I5" s="127"/>
      <c r="J5" s="127"/>
      <c r="K5" s="129"/>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row>
    <row r="6" spans="1:36" ht="16.5" thickBot="1" x14ac:dyDescent="0.3">
      <c r="A6" s="127"/>
      <c r="B6" s="70"/>
      <c r="C6" s="127"/>
      <c r="D6" s="127"/>
      <c r="E6" s="127"/>
      <c r="F6" s="127"/>
      <c r="G6" s="127"/>
      <c r="H6" s="128"/>
      <c r="I6" s="127"/>
      <c r="J6" s="127"/>
      <c r="K6" s="129"/>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row>
    <row r="7" spans="1:36" x14ac:dyDescent="0.25">
      <c r="A7" s="127"/>
      <c r="B7" s="413" t="s">
        <v>276</v>
      </c>
      <c r="C7" s="414"/>
      <c r="D7" s="415"/>
      <c r="E7" s="416" t="s">
        <v>267</v>
      </c>
      <c r="F7" s="417" t="s">
        <v>237</v>
      </c>
      <c r="G7" s="418" t="s">
        <v>166</v>
      </c>
      <c r="H7" s="419"/>
      <c r="I7" s="127"/>
      <c r="J7" s="127"/>
      <c r="K7" s="129"/>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row>
    <row r="8" spans="1:36" x14ac:dyDescent="0.25">
      <c r="A8" s="127"/>
      <c r="B8" s="420" t="s">
        <v>248</v>
      </c>
      <c r="C8" s="127"/>
      <c r="D8" s="65"/>
      <c r="E8" s="429">
        <f>+B13+F13</f>
        <v>0</v>
      </c>
      <c r="F8" s="430">
        <f t="shared" ref="F8" si="0">+C13+G13</f>
        <v>0</v>
      </c>
      <c r="G8" s="431">
        <f>+D13+H13</f>
        <v>0</v>
      </c>
      <c r="H8" s="421"/>
      <c r="I8" s="127"/>
      <c r="J8" s="127"/>
      <c r="K8" s="129"/>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row>
    <row r="9" spans="1:36" x14ac:dyDescent="0.25">
      <c r="A9" s="127"/>
      <c r="B9" s="420"/>
      <c r="C9" s="127"/>
      <c r="D9" s="127"/>
      <c r="E9" s="127"/>
      <c r="F9" s="127"/>
      <c r="G9" s="127"/>
      <c r="H9" s="421"/>
      <c r="I9" s="127"/>
      <c r="J9" s="127"/>
      <c r="K9" s="129"/>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row>
    <row r="10" spans="1:36" x14ac:dyDescent="0.25">
      <c r="A10" s="127"/>
      <c r="B10" s="422" t="s">
        <v>239</v>
      </c>
      <c r="C10" s="407"/>
      <c r="D10" s="408"/>
      <c r="E10" s="406" t="s">
        <v>275</v>
      </c>
      <c r="F10" s="410"/>
      <c r="G10" s="410"/>
      <c r="H10" s="423"/>
      <c r="I10" s="129"/>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row>
    <row r="11" spans="1:36" ht="15.75" customHeight="1" x14ac:dyDescent="0.25">
      <c r="A11" s="127"/>
      <c r="B11" s="424" t="s">
        <v>240</v>
      </c>
      <c r="C11" s="233"/>
      <c r="D11" s="704">
        <v>5.8099999999999999E-2</v>
      </c>
      <c r="E11" s="411"/>
      <c r="F11" s="232"/>
      <c r="G11" s="232"/>
      <c r="H11" s="425"/>
      <c r="I11" s="129"/>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row>
    <row r="12" spans="1:36" x14ac:dyDescent="0.25">
      <c r="A12" s="127"/>
      <c r="B12" s="426" t="s">
        <v>267</v>
      </c>
      <c r="C12" s="235" t="s">
        <v>237</v>
      </c>
      <c r="D12" s="242" t="s">
        <v>166</v>
      </c>
      <c r="E12" s="411"/>
      <c r="F12" s="234" t="s">
        <v>267</v>
      </c>
      <c r="G12" s="235" t="s">
        <v>237</v>
      </c>
      <c r="H12" s="427" t="s">
        <v>166</v>
      </c>
      <c r="I12" s="20"/>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row>
    <row r="13" spans="1:36" x14ac:dyDescent="0.25">
      <c r="A13" s="127"/>
      <c r="B13" s="574">
        <f>SUM(D17:D21,D23:D40)</f>
        <v>0</v>
      </c>
      <c r="C13" s="575">
        <f>+B13*D11</f>
        <v>0</v>
      </c>
      <c r="D13" s="576">
        <f>+B13*D4*D5/1000</f>
        <v>0</v>
      </c>
      <c r="E13" s="411"/>
      <c r="F13" s="577">
        <f>SUM(G17:G21,G23:G40)</f>
        <v>0</v>
      </c>
      <c r="G13" s="575">
        <f>SUMPRODUCT(G17:G21,H17:H21)+SUMPRODUCT(G23:G40,H23:H40)</f>
        <v>0</v>
      </c>
      <c r="H13" s="578">
        <f>+F13*D4*D5/1000</f>
        <v>0</v>
      </c>
      <c r="I13" s="20"/>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row>
    <row r="14" spans="1:36" ht="16.5" thickBot="1" x14ac:dyDescent="0.3">
      <c r="A14" s="127"/>
      <c r="B14" s="883" t="s">
        <v>350</v>
      </c>
      <c r="C14" s="884"/>
      <c r="D14" s="884"/>
      <c r="E14" s="884"/>
      <c r="F14" s="884"/>
      <c r="G14" s="884"/>
      <c r="H14" s="885"/>
      <c r="I14" s="20"/>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row>
    <row r="15" spans="1:36" ht="31.5" customHeight="1" x14ac:dyDescent="0.25">
      <c r="A15" s="127"/>
      <c r="B15" s="890" t="s">
        <v>153</v>
      </c>
      <c r="C15" s="888" t="s">
        <v>178</v>
      </c>
      <c r="D15" s="889"/>
      <c r="E15" s="892" t="s">
        <v>243</v>
      </c>
      <c r="F15" s="894" t="s">
        <v>178</v>
      </c>
      <c r="G15" s="895"/>
      <c r="H15" s="463" t="s">
        <v>282</v>
      </c>
      <c r="I15" s="20"/>
      <c r="J15" s="20"/>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row>
    <row r="16" spans="1:36" ht="23.25" customHeight="1" x14ac:dyDescent="0.25">
      <c r="A16" s="127"/>
      <c r="B16" s="891"/>
      <c r="C16" s="572" t="s">
        <v>179</v>
      </c>
      <c r="D16" s="573" t="s">
        <v>180</v>
      </c>
      <c r="E16" s="893"/>
      <c r="F16" s="294" t="s">
        <v>179</v>
      </c>
      <c r="G16" s="295" t="s">
        <v>180</v>
      </c>
      <c r="H16" s="300"/>
      <c r="I16" s="20"/>
      <c r="J16" s="20"/>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row>
    <row r="17" spans="1:36" x14ac:dyDescent="0.25">
      <c r="A17" s="127"/>
      <c r="B17" s="239"/>
      <c r="C17" s="236">
        <v>0</v>
      </c>
      <c r="D17" s="710" t="str">
        <f>IF(C17=0,"",C17*3.6)</f>
        <v/>
      </c>
      <c r="E17" s="412"/>
      <c r="F17" s="271">
        <v>0</v>
      </c>
      <c r="G17" s="712" t="str">
        <f>IF(F17=0,"",F17*3.6)</f>
        <v/>
      </c>
      <c r="H17" s="705">
        <v>1</v>
      </c>
      <c r="I17" s="20"/>
      <c r="J17" s="20"/>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row>
    <row r="18" spans="1:36" x14ac:dyDescent="0.25">
      <c r="A18" s="127"/>
      <c r="B18" s="240"/>
      <c r="C18" s="237"/>
      <c r="D18" s="710" t="str">
        <f t="shared" ref="D18:D40" si="1">IF(C18=0,"",C18*3.6)</f>
        <v/>
      </c>
      <c r="E18" s="409"/>
      <c r="F18" s="255"/>
      <c r="G18" s="713" t="str">
        <f t="shared" ref="G18:G40" si="2">IF(F18=0,"",F18*3.6)</f>
        <v/>
      </c>
      <c r="H18" s="706"/>
      <c r="I18" s="20"/>
      <c r="J18" s="20"/>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row>
    <row r="19" spans="1:36" x14ac:dyDescent="0.25">
      <c r="A19" s="127"/>
      <c r="B19" s="240"/>
      <c r="C19" s="237"/>
      <c r="D19" s="710" t="str">
        <f t="shared" si="1"/>
        <v/>
      </c>
      <c r="E19" s="409"/>
      <c r="F19" s="255"/>
      <c r="G19" s="714" t="str">
        <f t="shared" si="2"/>
        <v/>
      </c>
      <c r="H19" s="706"/>
      <c r="I19" s="20"/>
      <c r="J19" s="20"/>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row>
    <row r="20" spans="1:36" x14ac:dyDescent="0.25">
      <c r="A20" s="127"/>
      <c r="B20" s="240"/>
      <c r="C20" s="237"/>
      <c r="D20" s="710" t="str">
        <f t="shared" si="1"/>
        <v/>
      </c>
      <c r="E20" s="409"/>
      <c r="F20" s="255"/>
      <c r="G20" s="714" t="str">
        <f t="shared" si="2"/>
        <v/>
      </c>
      <c r="H20" s="706"/>
      <c r="I20" s="20"/>
      <c r="J20" s="20"/>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row>
    <row r="21" spans="1:36" ht="16.5" thickBot="1" x14ac:dyDescent="0.3">
      <c r="A21" s="127"/>
      <c r="B21" s="579"/>
      <c r="C21" s="580"/>
      <c r="D21" s="711" t="str">
        <f t="shared" si="1"/>
        <v/>
      </c>
      <c r="E21" s="581"/>
      <c r="F21" s="582"/>
      <c r="G21" s="715" t="str">
        <f t="shared" si="2"/>
        <v/>
      </c>
      <c r="H21" s="707"/>
      <c r="I21" s="20"/>
      <c r="J21" s="20"/>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row>
    <row r="22" spans="1:36" ht="16.5" thickBot="1" x14ac:dyDescent="0.3">
      <c r="A22" s="127"/>
      <c r="B22" s="880" t="s">
        <v>370</v>
      </c>
      <c r="C22" s="881"/>
      <c r="D22" s="881"/>
      <c r="E22" s="881"/>
      <c r="F22" s="881"/>
      <c r="G22" s="881"/>
      <c r="H22" s="882"/>
      <c r="I22" s="20"/>
      <c r="J22" s="20"/>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row>
    <row r="23" spans="1:36" x14ac:dyDescent="0.25">
      <c r="A23" s="127"/>
      <c r="B23" s="239"/>
      <c r="C23" s="236"/>
      <c r="D23" s="710" t="str">
        <f t="shared" si="1"/>
        <v/>
      </c>
      <c r="E23" s="583"/>
      <c r="F23" s="584"/>
      <c r="G23" s="713" t="str">
        <f t="shared" si="2"/>
        <v/>
      </c>
      <c r="H23" s="708"/>
      <c r="I23" s="20"/>
      <c r="J23" s="20"/>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row>
    <row r="24" spans="1:36" x14ac:dyDescent="0.25">
      <c r="A24" s="127"/>
      <c r="B24" s="240"/>
      <c r="C24" s="237"/>
      <c r="D24" s="710" t="str">
        <f t="shared" si="1"/>
        <v/>
      </c>
      <c r="E24" s="409"/>
      <c r="F24" s="255"/>
      <c r="G24" s="714" t="str">
        <f t="shared" si="2"/>
        <v/>
      </c>
      <c r="H24" s="706"/>
      <c r="I24" s="20"/>
      <c r="J24" s="20"/>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row>
    <row r="25" spans="1:36" x14ac:dyDescent="0.25">
      <c r="A25" s="127"/>
      <c r="B25" s="240"/>
      <c r="C25" s="237"/>
      <c r="D25" s="710" t="str">
        <f t="shared" si="1"/>
        <v/>
      </c>
      <c r="E25" s="409"/>
      <c r="F25" s="255"/>
      <c r="G25" s="714" t="str">
        <f t="shared" si="2"/>
        <v/>
      </c>
      <c r="H25" s="706"/>
      <c r="I25" s="20"/>
      <c r="J25" s="20"/>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row>
    <row r="26" spans="1:36" x14ac:dyDescent="0.25">
      <c r="A26" s="127"/>
      <c r="B26" s="240"/>
      <c r="C26" s="237"/>
      <c r="D26" s="710" t="str">
        <f t="shared" si="1"/>
        <v/>
      </c>
      <c r="E26" s="409"/>
      <c r="F26" s="255"/>
      <c r="G26" s="714" t="str">
        <f t="shared" si="2"/>
        <v/>
      </c>
      <c r="H26" s="706"/>
      <c r="I26" s="20"/>
      <c r="J26" s="20"/>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row>
    <row r="27" spans="1:36" x14ac:dyDescent="0.25">
      <c r="A27" s="127"/>
      <c r="B27" s="240"/>
      <c r="C27" s="237"/>
      <c r="D27" s="710" t="str">
        <f t="shared" si="1"/>
        <v/>
      </c>
      <c r="E27" s="409"/>
      <c r="F27" s="255"/>
      <c r="G27" s="714" t="str">
        <f t="shared" si="2"/>
        <v/>
      </c>
      <c r="H27" s="706"/>
      <c r="I27" s="20"/>
      <c r="J27" s="20"/>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row>
    <row r="28" spans="1:36" x14ac:dyDescent="0.25">
      <c r="A28" s="127"/>
      <c r="B28" s="240"/>
      <c r="C28" s="237"/>
      <c r="D28" s="710" t="str">
        <f t="shared" si="1"/>
        <v/>
      </c>
      <c r="E28" s="409"/>
      <c r="F28" s="255"/>
      <c r="G28" s="714" t="str">
        <f t="shared" si="2"/>
        <v/>
      </c>
      <c r="H28" s="706"/>
      <c r="I28" s="20"/>
      <c r="J28" s="20"/>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row>
    <row r="29" spans="1:36" x14ac:dyDescent="0.25">
      <c r="A29" s="127"/>
      <c r="B29" s="240"/>
      <c r="C29" s="237"/>
      <c r="D29" s="710" t="str">
        <f t="shared" si="1"/>
        <v/>
      </c>
      <c r="E29" s="409"/>
      <c r="F29" s="255"/>
      <c r="G29" s="714" t="str">
        <f t="shared" si="2"/>
        <v/>
      </c>
      <c r="H29" s="706"/>
      <c r="I29" s="20"/>
      <c r="J29" s="20"/>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row>
    <row r="30" spans="1:36" x14ac:dyDescent="0.25">
      <c r="A30" s="127"/>
      <c r="B30" s="240"/>
      <c r="C30" s="237"/>
      <c r="D30" s="710" t="str">
        <f t="shared" si="1"/>
        <v/>
      </c>
      <c r="E30" s="409"/>
      <c r="F30" s="255"/>
      <c r="G30" s="714" t="str">
        <f t="shared" si="2"/>
        <v/>
      </c>
      <c r="H30" s="706"/>
      <c r="I30" s="20"/>
      <c r="J30" s="20"/>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row>
    <row r="31" spans="1:36" x14ac:dyDescent="0.25">
      <c r="A31" s="127"/>
      <c r="B31" s="240"/>
      <c r="C31" s="237"/>
      <c r="D31" s="710" t="str">
        <f t="shared" si="1"/>
        <v/>
      </c>
      <c r="E31" s="409"/>
      <c r="F31" s="255"/>
      <c r="G31" s="714" t="str">
        <f t="shared" si="2"/>
        <v/>
      </c>
      <c r="H31" s="706"/>
      <c r="I31" s="20"/>
      <c r="J31" s="20"/>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row>
    <row r="32" spans="1:36" x14ac:dyDescent="0.25">
      <c r="A32" s="127"/>
      <c r="B32" s="240"/>
      <c r="C32" s="237"/>
      <c r="D32" s="710" t="str">
        <f t="shared" si="1"/>
        <v/>
      </c>
      <c r="E32" s="409"/>
      <c r="F32" s="255"/>
      <c r="G32" s="714" t="str">
        <f t="shared" si="2"/>
        <v/>
      </c>
      <c r="H32" s="706"/>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36" x14ac:dyDescent="0.25">
      <c r="A33" s="127"/>
      <c r="B33" s="240"/>
      <c r="C33" s="237"/>
      <c r="D33" s="710" t="str">
        <f t="shared" si="1"/>
        <v/>
      </c>
      <c r="E33" s="409"/>
      <c r="F33" s="255"/>
      <c r="G33" s="714" t="str">
        <f t="shared" si="2"/>
        <v/>
      </c>
      <c r="H33" s="706"/>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row>
    <row r="34" spans="1:36" x14ac:dyDescent="0.25">
      <c r="A34" s="127"/>
      <c r="B34" s="240"/>
      <c r="C34" s="237"/>
      <c r="D34" s="710" t="str">
        <f t="shared" si="1"/>
        <v/>
      </c>
      <c r="E34" s="409"/>
      <c r="F34" s="255"/>
      <c r="G34" s="714" t="str">
        <f t="shared" si="2"/>
        <v/>
      </c>
      <c r="H34" s="706"/>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row>
    <row r="35" spans="1:36" x14ac:dyDescent="0.25">
      <c r="A35" s="127"/>
      <c r="B35" s="240"/>
      <c r="C35" s="237"/>
      <c r="D35" s="710" t="str">
        <f t="shared" si="1"/>
        <v/>
      </c>
      <c r="E35" s="409"/>
      <c r="F35" s="255"/>
      <c r="G35" s="714" t="str">
        <f t="shared" si="2"/>
        <v/>
      </c>
      <c r="H35" s="706"/>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row>
    <row r="36" spans="1:36" x14ac:dyDescent="0.25">
      <c r="A36" s="127"/>
      <c r="B36" s="240"/>
      <c r="C36" s="237"/>
      <c r="D36" s="710" t="str">
        <f t="shared" si="1"/>
        <v/>
      </c>
      <c r="E36" s="409"/>
      <c r="F36" s="255"/>
      <c r="G36" s="714" t="str">
        <f t="shared" si="2"/>
        <v/>
      </c>
      <c r="H36" s="706"/>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row>
    <row r="37" spans="1:36" x14ac:dyDescent="0.25">
      <c r="A37" s="127"/>
      <c r="B37" s="240"/>
      <c r="C37" s="237"/>
      <c r="D37" s="710" t="str">
        <f t="shared" si="1"/>
        <v/>
      </c>
      <c r="E37" s="409"/>
      <c r="F37" s="255"/>
      <c r="G37" s="714" t="str">
        <f t="shared" si="2"/>
        <v/>
      </c>
      <c r="H37" s="706"/>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row>
    <row r="38" spans="1:36" x14ac:dyDescent="0.25">
      <c r="A38" s="127"/>
      <c r="B38" s="240"/>
      <c r="C38" s="237"/>
      <c r="D38" s="710" t="str">
        <f t="shared" si="1"/>
        <v/>
      </c>
      <c r="E38" s="409"/>
      <c r="F38" s="255"/>
      <c r="G38" s="714" t="str">
        <f t="shared" si="2"/>
        <v/>
      </c>
      <c r="H38" s="706"/>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row>
    <row r="39" spans="1:36" x14ac:dyDescent="0.25">
      <c r="A39" s="127"/>
      <c r="B39" s="240"/>
      <c r="C39" s="237"/>
      <c r="D39" s="710" t="str">
        <f t="shared" si="1"/>
        <v/>
      </c>
      <c r="E39" s="409"/>
      <c r="F39" s="255"/>
      <c r="G39" s="714" t="str">
        <f t="shared" si="2"/>
        <v/>
      </c>
      <c r="H39" s="706"/>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row>
    <row r="40" spans="1:36" ht="16.5" thickBot="1" x14ac:dyDescent="0.3">
      <c r="A40" s="127"/>
      <c r="B40" s="241"/>
      <c r="C40" s="238"/>
      <c r="D40" s="716" t="str">
        <f t="shared" si="1"/>
        <v/>
      </c>
      <c r="E40" s="428"/>
      <c r="F40" s="256"/>
      <c r="G40" s="717" t="str">
        <f t="shared" si="2"/>
        <v/>
      </c>
      <c r="H40" s="709"/>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row>
    <row r="41" spans="1:36" x14ac:dyDescent="0.25">
      <c r="A41" s="127"/>
      <c r="B41" s="127"/>
      <c r="C41" s="130"/>
      <c r="D41" s="130"/>
      <c r="E41" s="130"/>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row>
    <row r="42" spans="1:36" x14ac:dyDescent="0.25">
      <c r="A42" s="127"/>
      <c r="B42" s="127"/>
      <c r="C42" s="130"/>
      <c r="D42" s="130"/>
      <c r="E42" s="130"/>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row>
    <row r="43" spans="1:36" x14ac:dyDescent="0.25">
      <c r="A43" s="127"/>
      <c r="B43" s="127"/>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row>
    <row r="44" spans="1:36" x14ac:dyDescent="0.25">
      <c r="A44" s="127"/>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row>
    <row r="45" spans="1:36" x14ac:dyDescent="0.25">
      <c r="A45" s="127"/>
      <c r="B45" s="127"/>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row>
    <row r="46" spans="1:36" x14ac:dyDescent="0.25">
      <c r="A46" s="127"/>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row>
    <row r="47" spans="1:36" x14ac:dyDescent="0.25">
      <c r="A47" s="127"/>
      <c r="B47" s="127"/>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row>
    <row r="48" spans="1:36" x14ac:dyDescent="0.25">
      <c r="A48" s="127"/>
      <c r="B48" s="127"/>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row>
    <row r="49" spans="1:36" x14ac:dyDescent="0.25">
      <c r="A49" s="127"/>
      <c r="B49" s="127"/>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row>
    <row r="50" spans="1:36" x14ac:dyDescent="0.25">
      <c r="A50" s="127"/>
      <c r="B50" s="127"/>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row>
    <row r="51" spans="1:36" x14ac:dyDescent="0.25">
      <c r="A51" s="127"/>
      <c r="B51" s="127"/>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row>
    <row r="52" spans="1:36" x14ac:dyDescent="0.25">
      <c r="A52" s="127"/>
      <c r="B52" s="127"/>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row>
    <row r="53" spans="1:36" x14ac:dyDescent="0.25">
      <c r="A53" s="127"/>
      <c r="B53" s="127"/>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row>
    <row r="54" spans="1:36" x14ac:dyDescent="0.25">
      <c r="A54" s="127"/>
      <c r="B54" s="127"/>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row>
    <row r="55" spans="1:36" x14ac:dyDescent="0.25">
      <c r="A55" s="127"/>
      <c r="B55" s="127"/>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row>
    <row r="56" spans="1:36" x14ac:dyDescent="0.25">
      <c r="A56" s="127"/>
      <c r="B56" s="127"/>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row>
  </sheetData>
  <sheetProtection password="9710" sheet="1" objects="1" scenarios="1" formatColumns="0" formatRows="0" selectLockedCells="1"/>
  <mergeCells count="8">
    <mergeCell ref="B2:H2"/>
    <mergeCell ref="B22:H22"/>
    <mergeCell ref="B14:H14"/>
    <mergeCell ref="B4:C4"/>
    <mergeCell ref="C15:D15"/>
    <mergeCell ref="B15:B16"/>
    <mergeCell ref="E15:E16"/>
    <mergeCell ref="F15:G15"/>
  </mergeCells>
  <conditionalFormatting sqref="C13">
    <cfRule type="expression" dxfId="15" priority="5">
      <formula>B13=0</formula>
    </cfRule>
  </conditionalFormatting>
  <conditionalFormatting sqref="D17:D21 D23:D40">
    <cfRule type="expression" dxfId="14" priority="6">
      <formula>C17=0</formula>
    </cfRule>
  </conditionalFormatting>
  <conditionalFormatting sqref="G13">
    <cfRule type="expression" dxfId="13" priority="3">
      <formula>F13=0</formula>
    </cfRule>
  </conditionalFormatting>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2:HL1248"/>
  <sheetViews>
    <sheetView zoomScale="90" zoomScaleNormal="90" workbookViewId="0">
      <selection activeCell="K15" sqref="K15"/>
    </sheetView>
  </sheetViews>
  <sheetFormatPr defaultColWidth="9" defaultRowHeight="15.75" x14ac:dyDescent="0.25"/>
  <cols>
    <col min="1" max="1" width="1.75" style="20" customWidth="1"/>
    <col min="2" max="2" width="10.875" style="20" customWidth="1"/>
    <col min="3" max="3" width="10" style="20" customWidth="1"/>
    <col min="4" max="4" width="8.25" style="20" customWidth="1"/>
    <col min="5" max="7" width="7.875" style="20" customWidth="1"/>
    <col min="8" max="8" width="18.625" style="20" customWidth="1"/>
    <col min="9" max="9" width="7.75" style="20" hidden="1" customWidth="1"/>
    <col min="10" max="10" width="8.25" style="20" customWidth="1"/>
    <col min="11" max="11" width="7.25" style="20" customWidth="1"/>
    <col min="12" max="12" width="4" style="20" customWidth="1"/>
    <col min="13" max="13" width="7.25" style="20" customWidth="1"/>
    <col min="14" max="14" width="5.75" style="20" customWidth="1"/>
    <col min="15" max="15" width="7.125" style="20" customWidth="1"/>
    <col min="16" max="16" width="9.75" style="20" customWidth="1"/>
    <col min="17" max="17" width="12.5" style="20" customWidth="1"/>
    <col min="18" max="18" width="9" style="20" customWidth="1"/>
    <col min="19" max="19" width="9.5" style="20" customWidth="1"/>
    <col min="20" max="20" width="6.75" style="20" customWidth="1"/>
    <col min="21" max="21" width="27.875" style="20" customWidth="1"/>
    <col min="22" max="22" width="19.75" style="20" customWidth="1"/>
    <col min="23" max="23" width="9.375" style="20" customWidth="1"/>
    <col min="24" max="24" width="19.5" style="20" customWidth="1"/>
    <col min="25" max="25" width="19.875" style="20" customWidth="1"/>
    <col min="26" max="26" width="9.375" style="20" customWidth="1"/>
    <col min="27" max="27" width="7.875" style="20" customWidth="1"/>
    <col min="28" max="28" width="2.5" style="20" customWidth="1"/>
    <col min="29" max="29" width="15" style="20" customWidth="1"/>
    <col min="30" max="30" width="4.125" style="20" customWidth="1"/>
    <col min="31" max="16384" width="9" style="20"/>
  </cols>
  <sheetData>
    <row r="2" spans="1:30" ht="15.6" hidden="1" customHeight="1" x14ac:dyDescent="0.25"/>
    <row r="3" spans="1:30" s="66" customFormat="1" ht="15.6" customHeight="1" x14ac:dyDescent="0.35">
      <c r="B3" s="313" t="s">
        <v>378</v>
      </c>
      <c r="C3" s="64"/>
      <c r="D3" s="64"/>
      <c r="E3" s="64"/>
      <c r="F3" s="64"/>
      <c r="G3" s="64"/>
      <c r="H3" s="64"/>
      <c r="I3" s="64"/>
      <c r="J3" s="64"/>
      <c r="K3" s="64"/>
      <c r="L3" s="64"/>
      <c r="M3" s="64"/>
      <c r="N3" s="64"/>
      <c r="O3" s="64"/>
      <c r="P3" s="64"/>
      <c r="R3" s="64"/>
      <c r="S3" s="64"/>
      <c r="U3" s="64"/>
      <c r="V3" s="64"/>
      <c r="W3" s="64"/>
      <c r="AB3" s="64"/>
      <c r="AD3" s="20"/>
    </row>
    <row r="4" spans="1:30" s="66" customFormat="1" ht="15.6" customHeight="1" x14ac:dyDescent="0.25">
      <c r="B4" s="67" t="s">
        <v>152</v>
      </c>
      <c r="C4" s="68"/>
      <c r="D4" s="68"/>
      <c r="E4" s="68"/>
      <c r="F4" s="68"/>
      <c r="G4" s="68"/>
      <c r="H4" s="68"/>
      <c r="I4" s="68"/>
      <c r="J4" s="68"/>
      <c r="K4" s="68"/>
      <c r="L4" s="68"/>
      <c r="M4" s="68"/>
      <c r="N4" s="68"/>
      <c r="O4" s="68"/>
      <c r="P4" s="68"/>
      <c r="Q4" s="68"/>
      <c r="R4" s="68"/>
      <c r="S4" s="68"/>
      <c r="U4" s="68"/>
      <c r="V4" s="68"/>
      <c r="W4" s="68"/>
      <c r="AB4" s="68"/>
      <c r="AD4" s="20"/>
    </row>
    <row r="5" spans="1:30" s="66" customFormat="1" ht="15.6" customHeight="1" thickBot="1" x14ac:dyDescent="0.3">
      <c r="A5" s="69"/>
      <c r="B5" s="70" t="s">
        <v>168</v>
      </c>
      <c r="C5" s="70"/>
      <c r="D5" s="71"/>
      <c r="E5" s="71"/>
      <c r="F5" s="71"/>
      <c r="G5" s="71"/>
      <c r="H5" s="71"/>
      <c r="I5" s="71"/>
      <c r="J5" s="71"/>
      <c r="K5" s="71"/>
      <c r="L5" s="71"/>
      <c r="M5" s="71"/>
      <c r="N5" s="71"/>
      <c r="O5" s="71"/>
      <c r="P5" s="71"/>
      <c r="Q5" s="20"/>
      <c r="R5" s="71"/>
      <c r="S5" s="71"/>
      <c r="T5" s="77"/>
      <c r="U5" s="71"/>
      <c r="V5" s="71"/>
      <c r="W5" s="71"/>
      <c r="X5" s="77"/>
      <c r="Y5" s="77"/>
      <c r="Z5" s="77"/>
      <c r="AA5" s="77"/>
      <c r="AB5" s="71"/>
      <c r="AC5" s="71"/>
    </row>
    <row r="6" spans="1:30" s="66" customFormat="1" ht="15.6" customHeight="1" thickBot="1" x14ac:dyDescent="0.3">
      <c r="A6" s="69"/>
      <c r="B6" s="78"/>
      <c r="C6" s="70"/>
      <c r="D6" s="71"/>
      <c r="E6" s="71"/>
      <c r="F6" s="71"/>
      <c r="G6" s="71"/>
      <c r="H6" s="71"/>
      <c r="I6" s="71"/>
      <c r="J6" s="71"/>
      <c r="K6" s="71"/>
      <c r="L6" s="71"/>
      <c r="N6" s="71"/>
      <c r="O6" s="71"/>
      <c r="Q6" s="319" t="s">
        <v>270</v>
      </c>
      <c r="R6" s="320"/>
      <c r="S6" s="320"/>
      <c r="T6" s="321"/>
      <c r="U6" s="532" t="s">
        <v>264</v>
      </c>
      <c r="V6" s="320"/>
      <c r="W6" s="321"/>
      <c r="X6" s="320" t="s">
        <v>271</v>
      </c>
      <c r="Y6" s="338"/>
      <c r="Z6" s="338"/>
      <c r="AA6" s="339"/>
      <c r="AB6" s="71"/>
      <c r="AC6" s="28"/>
    </row>
    <row r="7" spans="1:30" s="66" customFormat="1" ht="15.6" customHeight="1" thickBot="1" x14ac:dyDescent="0.3">
      <c r="A7" s="69"/>
      <c r="B7" s="78"/>
      <c r="C7" s="70"/>
      <c r="D7" s="71"/>
      <c r="E7" s="71"/>
      <c r="F7" s="71"/>
      <c r="G7" s="71"/>
      <c r="H7" s="71"/>
      <c r="I7" s="80"/>
      <c r="J7" s="71"/>
      <c r="K7" s="71"/>
      <c r="L7" s="71"/>
      <c r="M7" s="71"/>
      <c r="N7" s="71"/>
      <c r="O7" s="71"/>
      <c r="P7" s="508" t="s">
        <v>267</v>
      </c>
      <c r="Q7" s="22">
        <f>SUM(Q15:Q100)</f>
        <v>4426</v>
      </c>
      <c r="R7" s="914" t="s">
        <v>269</v>
      </c>
      <c r="S7" s="915"/>
      <c r="T7" s="535">
        <f>SUMPRODUCT($Q$15:$Q$100,$S$15:$S$100)/1000</f>
        <v>105.53</v>
      </c>
      <c r="U7" s="71"/>
      <c r="V7" s="71"/>
      <c r="W7" s="175"/>
      <c r="X7" s="71"/>
      <c r="Y7" s="243"/>
      <c r="Z7" s="364">
        <f>SUM(Z15:Z100)</f>
        <v>4785</v>
      </c>
      <c r="AA7" s="365">
        <f>SUM(AA15:AA100)</f>
        <v>4426</v>
      </c>
      <c r="AB7" s="71"/>
      <c r="AC7" s="28"/>
    </row>
    <row r="8" spans="1:30" s="66" customFormat="1" ht="15.6" customHeight="1" x14ac:dyDescent="0.25">
      <c r="A8" s="69"/>
      <c r="B8" s="78"/>
      <c r="C8" s="70"/>
      <c r="D8" s="71"/>
      <c r="E8" s="71"/>
      <c r="F8" s="71"/>
      <c r="G8" s="71"/>
      <c r="H8" s="71"/>
      <c r="I8" s="71"/>
      <c r="J8" s="71"/>
      <c r="K8" s="71"/>
      <c r="L8" s="71"/>
      <c r="M8" s="71"/>
      <c r="N8" s="71"/>
      <c r="O8" s="71"/>
      <c r="Q8" s="896" t="s">
        <v>342</v>
      </c>
      <c r="R8" s="334" t="s">
        <v>38</v>
      </c>
      <c r="S8" s="533"/>
      <c r="T8" s="534">
        <f t="array" ref="T8">(SUMPRODUCT(IF(Y15:Y100=Y8,1,0),Q15:Q100,S15:S100)/1000)</f>
        <v>0.23</v>
      </c>
      <c r="U8" s="324"/>
      <c r="V8" s="71"/>
      <c r="W8" s="175"/>
      <c r="X8" s="916" t="s">
        <v>261</v>
      </c>
      <c r="Y8" s="334" t="s">
        <v>38</v>
      </c>
      <c r="Z8" s="335"/>
      <c r="AA8" s="340">
        <f ca="1">SUMIF($Y$15:$AA$100,Y8,$AA$15:$AA$100)</f>
        <v>46</v>
      </c>
      <c r="AB8" s="71"/>
      <c r="AC8" s="28"/>
    </row>
    <row r="9" spans="1:30" s="66" customFormat="1" ht="15.6" customHeight="1" x14ac:dyDescent="0.25">
      <c r="A9" s="69"/>
      <c r="B9" s="78"/>
      <c r="C9" s="70"/>
      <c r="D9" s="71"/>
      <c r="E9" s="71"/>
      <c r="F9" s="71"/>
      <c r="G9" s="71"/>
      <c r="H9" s="71"/>
      <c r="I9" s="71"/>
      <c r="J9" s="71"/>
      <c r="K9" s="71"/>
      <c r="L9" s="71"/>
      <c r="M9" s="71"/>
      <c r="N9" s="71"/>
      <c r="O9" s="71"/>
      <c r="P9" s="57"/>
      <c r="Q9" s="897"/>
      <c r="R9" s="332" t="s">
        <v>75</v>
      </c>
      <c r="S9" s="333"/>
      <c r="T9" s="322">
        <f t="array" ref="T9">(SUMPRODUCT(IF(Y15:Y100=Y9,1,0),Q15:Q100,S15:S100)/1000)</f>
        <v>0</v>
      </c>
      <c r="U9" s="362"/>
      <c r="V9" s="20"/>
      <c r="W9" s="314"/>
      <c r="X9" s="917"/>
      <c r="Y9" s="332" t="s">
        <v>75</v>
      </c>
      <c r="Z9" s="333"/>
      <c r="AA9" s="322">
        <f ca="1">SUMIF($Y$15:$AA$100,Y9,$AA$15:$AA$100)</f>
        <v>0</v>
      </c>
      <c r="AB9" s="71"/>
      <c r="AC9" s="28"/>
    </row>
    <row r="10" spans="1:30" s="66" customFormat="1" ht="15.6" customHeight="1" x14ac:dyDescent="0.25">
      <c r="A10" s="69"/>
      <c r="B10" s="78"/>
      <c r="C10" s="70"/>
      <c r="D10" s="71"/>
      <c r="E10" s="71"/>
      <c r="F10" s="71"/>
      <c r="G10" s="71"/>
      <c r="H10" s="71"/>
      <c r="I10" s="71"/>
      <c r="J10" s="71"/>
      <c r="K10" s="71"/>
      <c r="L10" s="71"/>
      <c r="M10" s="71"/>
      <c r="N10" s="71"/>
      <c r="O10" s="71"/>
      <c r="P10" s="57"/>
      <c r="Q10" s="897"/>
      <c r="R10" s="332" t="s">
        <v>46</v>
      </c>
      <c r="S10" s="333"/>
      <c r="T10" s="322">
        <f t="array" ref="T10">(SUMPRODUCT(IF(Y15:Y100=Y10,1,0),Q15:Q100,S15:S100)/1000)</f>
        <v>105.3</v>
      </c>
      <c r="U10" s="363"/>
      <c r="W10" s="360"/>
      <c r="X10" s="917"/>
      <c r="Y10" s="332" t="s">
        <v>46</v>
      </c>
      <c r="Z10" s="333"/>
      <c r="AA10" s="322">
        <f ca="1">SUMIF($Y$15:$AA$100,Y10,$AA$15:$AA$100)</f>
        <v>4380</v>
      </c>
      <c r="AB10" s="71"/>
      <c r="AC10" s="28"/>
    </row>
    <row r="11" spans="1:30" s="66" customFormat="1" ht="15.6" customHeight="1" x14ac:dyDescent="0.25">
      <c r="A11" s="69"/>
      <c r="B11" s="78"/>
      <c r="C11" s="70"/>
      <c r="D11" s="71"/>
      <c r="E11" s="71"/>
      <c r="F11" s="71"/>
      <c r="G11" s="71"/>
      <c r="H11" s="71"/>
      <c r="I11" s="71"/>
      <c r="J11" s="71"/>
      <c r="K11" s="71"/>
      <c r="L11" s="71"/>
      <c r="M11" s="71"/>
      <c r="N11" s="71"/>
      <c r="O11" s="71"/>
      <c r="Q11" s="897"/>
      <c r="R11" s="332" t="s">
        <v>56</v>
      </c>
      <c r="S11" s="333"/>
      <c r="T11" s="322">
        <f t="array" ref="T11">(SUMPRODUCT(IF(Y15:Y100=Y11,1,0),Q15:Q100,S15:S100)/1000)</f>
        <v>0</v>
      </c>
      <c r="U11" s="363"/>
      <c r="W11" s="360"/>
      <c r="X11" s="917"/>
      <c r="Y11" s="332" t="s">
        <v>56</v>
      </c>
      <c r="Z11" s="333"/>
      <c r="AA11" s="322">
        <f ca="1">SUMIF($Y$15:$AA$100,Y11,$AA$15:$AA$100)</f>
        <v>0</v>
      </c>
      <c r="AB11" s="71"/>
      <c r="AC11" s="28"/>
    </row>
    <row r="12" spans="1:30" ht="15.6" customHeight="1" thickBot="1" x14ac:dyDescent="0.3">
      <c r="Q12" s="898"/>
      <c r="R12" s="336" t="s">
        <v>148</v>
      </c>
      <c r="S12" s="337"/>
      <c r="T12" s="341">
        <f>T7-SUM(T8:T11)</f>
        <v>0</v>
      </c>
      <c r="U12" s="325"/>
      <c r="W12" s="314"/>
      <c r="X12" s="918"/>
      <c r="Y12" s="336" t="s">
        <v>148</v>
      </c>
      <c r="Z12" s="337"/>
      <c r="AA12" s="341">
        <f ca="1">+AA7-SUM(AA8:AA11)</f>
        <v>0</v>
      </c>
      <c r="AC12" s="72"/>
    </row>
    <row r="13" spans="1:30" ht="46.5" customHeight="1" x14ac:dyDescent="0.25">
      <c r="B13" s="906" t="s">
        <v>153</v>
      </c>
      <c r="C13" s="912" t="s">
        <v>259</v>
      </c>
      <c r="D13" s="912"/>
      <c r="E13" s="912"/>
      <c r="F13" s="913" t="s">
        <v>313</v>
      </c>
      <c r="G13" s="913"/>
      <c r="H13" s="846" t="s">
        <v>161</v>
      </c>
      <c r="I13" s="910" t="s">
        <v>159</v>
      </c>
      <c r="J13" s="863" t="s">
        <v>266</v>
      </c>
      <c r="K13" s="876"/>
      <c r="L13" s="877"/>
      <c r="M13" s="869" t="s">
        <v>169</v>
      </c>
      <c r="N13" s="870"/>
      <c r="O13" s="871"/>
      <c r="P13" s="331" t="s">
        <v>138</v>
      </c>
      <c r="Q13" s="361" t="s">
        <v>138</v>
      </c>
      <c r="R13" s="921" t="s">
        <v>160</v>
      </c>
      <c r="S13" s="922"/>
      <c r="T13" s="919" t="s">
        <v>157</v>
      </c>
      <c r="U13" s="908" t="s">
        <v>260</v>
      </c>
      <c r="V13" s="904" t="s">
        <v>291</v>
      </c>
      <c r="W13" s="905" t="s">
        <v>265</v>
      </c>
      <c r="X13" s="923" t="s">
        <v>262</v>
      </c>
      <c r="Y13" s="901" t="s">
        <v>263</v>
      </c>
      <c r="Z13" s="903" t="s">
        <v>299</v>
      </c>
      <c r="AA13" s="899" t="s">
        <v>300</v>
      </c>
      <c r="AB13" s="57"/>
      <c r="AC13" s="58" t="s">
        <v>268</v>
      </c>
      <c r="AD13" s="57"/>
    </row>
    <row r="14" spans="1:30" s="73" customFormat="1" ht="37.5" customHeight="1" x14ac:dyDescent="0.25">
      <c r="B14" s="907"/>
      <c r="C14" s="626" t="s">
        <v>154</v>
      </c>
      <c r="D14" s="626" t="s">
        <v>155</v>
      </c>
      <c r="E14" s="626" t="s">
        <v>156</v>
      </c>
      <c r="F14" s="626" t="s">
        <v>319</v>
      </c>
      <c r="G14" s="626" t="s">
        <v>314</v>
      </c>
      <c r="H14" s="848"/>
      <c r="I14" s="911"/>
      <c r="J14" s="29" t="s">
        <v>164</v>
      </c>
      <c r="K14" s="32"/>
      <c r="L14" s="33"/>
      <c r="M14" s="29" t="s">
        <v>164</v>
      </c>
      <c r="N14" s="32"/>
      <c r="O14" s="33"/>
      <c r="P14" s="356"/>
      <c r="Q14" s="315"/>
      <c r="R14" s="29" t="s">
        <v>164</v>
      </c>
      <c r="S14" s="79" t="s">
        <v>142</v>
      </c>
      <c r="T14" s="920"/>
      <c r="U14" s="909"/>
      <c r="V14" s="868"/>
      <c r="W14" s="854"/>
      <c r="X14" s="924"/>
      <c r="Y14" s="902"/>
      <c r="Z14" s="856"/>
      <c r="AA14" s="900"/>
      <c r="AB14" s="57"/>
      <c r="AC14" s="59" t="str">
        <f>IF(COUNTIF(AC15:AC50,"zadat emise")&gt;0,"CHYBA","OK")</f>
        <v>OK</v>
      </c>
      <c r="AD14" s="57"/>
    </row>
    <row r="15" spans="1:30" ht="15.6" customHeight="1" x14ac:dyDescent="0.25">
      <c r="B15" s="302"/>
      <c r="C15" s="74" t="s">
        <v>158</v>
      </c>
      <c r="D15" s="75"/>
      <c r="E15" s="75"/>
      <c r="F15" s="312" t="s">
        <v>1</v>
      </c>
      <c r="G15" s="76" t="s">
        <v>2</v>
      </c>
      <c r="H15" s="677" t="s">
        <v>22</v>
      </c>
      <c r="I15" s="678">
        <f>IF($H15=0,0,VLOOKUP($H15,'Seznamy a konstanty'!$B$5:$F$42,5,0))</f>
        <v>0</v>
      </c>
      <c r="J15" s="679"/>
      <c r="K15" s="680">
        <v>0</v>
      </c>
      <c r="L15" s="38" t="str">
        <f>IF($H15=0,"",IF(VLOOKUP($H15,'Seznamy a konstanty'!$B$5:$F$42,2,0)="zadat",J15,VLOOKUP($H15,'Seznamy a konstanty'!$B$5:$F$42,2,0)))</f>
        <v>kg</v>
      </c>
      <c r="M15" s="692"/>
      <c r="N15" s="39">
        <f>IF($H15=0,"",IF(VLOOKUP($H15,'Seznamy a konstanty'!$B$5:$F$42,3,0)="zadat",M15,VLOOKUP($H15,'Seznamy a konstanty'!$B$5:$F$42,3,0)))</f>
        <v>45.1</v>
      </c>
      <c r="O15" s="40" t="str">
        <f t="shared" ref="O15:O50" si="0">IF($H15=0,"",CONCATENATE("MJ/",L15))</f>
        <v>MJ/kg</v>
      </c>
      <c r="P15" s="357">
        <f>IF($H15=0,0,K15*N15)</f>
        <v>0</v>
      </c>
      <c r="Q15" s="316">
        <f t="shared" ref="Q15:Q50" si="1">IF(F15="ano",P15,0)</f>
        <v>0</v>
      </c>
      <c r="R15" s="81">
        <v>10</v>
      </c>
      <c r="S15" s="93" t="str">
        <f>IF(K15=0,"",IF(OR(VLOOKUP($H15,'Seznamy a konstanty'!$B$5:$F$25,5,0)=1,VLOOKUP($H15,'Seznamy a konstanty'!$B$5:$F$25,1,0)="Vodík fosilní"),R15,VLOOKUP($H15,'Seznamy a konstanty'!$B$5:$F$10,4,0)))</f>
        <v/>
      </c>
      <c r="T15" s="326" t="str">
        <f>IF(K15=0,"",('Seznamy a konstanty'!$I$4-S15)*Q15/1000)</f>
        <v/>
      </c>
      <c r="U15" s="696"/>
      <c r="V15" s="305" t="str">
        <f>IF(OR($K15=0,$I15=0),"",VLOOKUP($X15,'Seznamy a konstanty'!$H$25:$K$84,3,0))</f>
        <v/>
      </c>
      <c r="W15" s="306" t="str">
        <f>IF(OR($K15=0,$I15=0),"",VLOOKUP($X15,'Seznamy a konstanty'!$H$25:$K$84,4,0))</f>
        <v/>
      </c>
      <c r="X15" s="700"/>
      <c r="Y15" s="329" t="str">
        <f>IF(OR(H15=0,I15=0),"",VLOOKUP($X15,'Seznamy a konstanty'!$H$25:$K$85,2,0))</f>
        <v/>
      </c>
      <c r="Z15" s="330">
        <f t="shared" ref="Z15:Z50" si="2">IF(G15="ano",P15,0)</f>
        <v>0</v>
      </c>
      <c r="AA15" s="342">
        <f t="shared" ref="AA15:AA50" si="3">+Z15*I15</f>
        <v>0</v>
      </c>
      <c r="AB15" s="57"/>
      <c r="AC15" s="35">
        <f t="shared" ref="AC15:AC50" si="4">IF(AND(K15&gt;0,S15=0),"zadat emise",0)</f>
        <v>0</v>
      </c>
    </row>
    <row r="16" spans="1:30" ht="15.6" customHeight="1" x14ac:dyDescent="0.25">
      <c r="B16" s="303"/>
      <c r="C16" s="74" t="s">
        <v>158</v>
      </c>
      <c r="D16" s="75"/>
      <c r="E16" s="75"/>
      <c r="F16" s="312" t="s">
        <v>1</v>
      </c>
      <c r="G16" s="76" t="s">
        <v>2</v>
      </c>
      <c r="H16" s="681" t="s">
        <v>19</v>
      </c>
      <c r="I16" s="682">
        <f>IF($H16=0,0,VLOOKUP($H16,'Seznamy a konstanty'!$B$5:$F$42,5,0))</f>
        <v>0</v>
      </c>
      <c r="J16" s="679"/>
      <c r="K16" s="683">
        <v>0</v>
      </c>
      <c r="L16" s="38" t="str">
        <f>IF($H16=0,"",IF(VLOOKUP($H16,'Seznamy a konstanty'!$B$5:$F$42,2,0)="zadat",J16,VLOOKUP($H16,'Seznamy a konstanty'!$B$5:$F$42,2,0)))</f>
        <v>kg</v>
      </c>
      <c r="M16" s="693"/>
      <c r="N16" s="43">
        <f>IF($H16=0,"",IF(VLOOKUP($H16,'Seznamy a konstanty'!$B$5:$F$42,3,0)="zadat",M16,VLOOKUP($H16,'Seznamy a konstanty'!$B$5:$F$42,3,0)))</f>
        <v>46</v>
      </c>
      <c r="O16" s="44" t="str">
        <f t="shared" si="0"/>
        <v>MJ/kg</v>
      </c>
      <c r="P16" s="358">
        <f t="shared" ref="P16:P50" si="5">IF($H16=0,0,K16*N16)</f>
        <v>0</v>
      </c>
      <c r="Q16" s="317">
        <f t="shared" si="1"/>
        <v>0</v>
      </c>
      <c r="R16" s="81">
        <v>10</v>
      </c>
      <c r="S16" s="94" t="str">
        <f>IF(K16=0,"",IF(OR(VLOOKUP($H16,'Seznamy a konstanty'!$B$5:$F$25,5,0)=1,VLOOKUP($H16,'Seznamy a konstanty'!$B$5:$F$25,1,0)="Vodík fosilní"),R16,VLOOKUP($H16,'Seznamy a konstanty'!$B$5:$F$10,4,0)))</f>
        <v/>
      </c>
      <c r="T16" s="327" t="str">
        <f>IF(K16=0,"",('Seznamy a konstanty'!$I$4-S16)*Q16/1000)</f>
        <v/>
      </c>
      <c r="U16" s="697"/>
      <c r="V16" s="305" t="str">
        <f>IF(OR($K16=0,$I16=0),"",VLOOKUP($X16,'Seznamy a konstanty'!$H$25:$K$84,3,0))</f>
        <v/>
      </c>
      <c r="W16" s="306" t="str">
        <f>IF(OR($K16=0,$I16=0),"",VLOOKUP($X16,'Seznamy a konstanty'!$H$25:$K$84,4,0))</f>
        <v/>
      </c>
      <c r="X16" s="701"/>
      <c r="Y16" s="329" t="str">
        <f>IF(OR(H16=0,I16=0),"",VLOOKUP($X16,'Seznamy a konstanty'!$H$25:$K$85,2,0))</f>
        <v/>
      </c>
      <c r="Z16" s="323">
        <f t="shared" si="2"/>
        <v>0</v>
      </c>
      <c r="AA16" s="343">
        <f t="shared" si="3"/>
        <v>0</v>
      </c>
      <c r="AB16" s="57"/>
      <c r="AC16" s="35">
        <f t="shared" si="4"/>
        <v>0</v>
      </c>
    </row>
    <row r="17" spans="2:29" ht="15.6" customHeight="1" x14ac:dyDescent="0.25">
      <c r="B17" s="303"/>
      <c r="C17" s="74" t="s">
        <v>158</v>
      </c>
      <c r="D17" s="75"/>
      <c r="E17" s="75"/>
      <c r="F17" s="312" t="s">
        <v>1</v>
      </c>
      <c r="G17" s="76" t="s">
        <v>1</v>
      </c>
      <c r="H17" s="681" t="s">
        <v>49</v>
      </c>
      <c r="I17" s="682">
        <f>IF($H17=0,0,VLOOKUP($H17,'Seznamy a konstanty'!$B$5:$F$42,5,0))</f>
        <v>1</v>
      </c>
      <c r="J17" s="679"/>
      <c r="K17" s="683">
        <v>100</v>
      </c>
      <c r="L17" s="38" t="str">
        <f>IF($H17=0,"",IF(VLOOKUP($H17,'Seznamy a konstanty'!$B$5:$F$42,2,0)="zadat",J17,VLOOKUP($H17,'Seznamy a konstanty'!$B$5:$F$42,2,0)))</f>
        <v>lt</v>
      </c>
      <c r="M17" s="693"/>
      <c r="N17" s="43">
        <f>IF($H17=0,"",IF(VLOOKUP($H17,'Seznamy a konstanty'!$B$5:$F$42,3,0)="zadat",M17,VLOOKUP($H17,'Seznamy a konstanty'!$B$5:$F$42,3,0)))</f>
        <v>33</v>
      </c>
      <c r="O17" s="44" t="str">
        <f t="shared" si="0"/>
        <v>MJ/lt</v>
      </c>
      <c r="P17" s="358">
        <f t="shared" si="5"/>
        <v>3300</v>
      </c>
      <c r="Q17" s="317">
        <f t="shared" si="1"/>
        <v>3300</v>
      </c>
      <c r="R17" s="81">
        <v>25</v>
      </c>
      <c r="S17" s="94">
        <f>IF(K17=0,"",IF(OR(VLOOKUP($H17,'Seznamy a konstanty'!$B$5:$F$25,5,0)=1,VLOOKUP($H17,'Seznamy a konstanty'!$B$5:$F$25,1,0)="Vodík fosilní"),R17,VLOOKUP($H17,'Seznamy a konstanty'!$B$5:$F$10,4,0)))</f>
        <v>25</v>
      </c>
      <c r="T17" s="327">
        <f>IF(K17=0,"",('Seznamy a konstanty'!$I$4-S17)*Q17/1000)</f>
        <v>228.02999999999997</v>
      </c>
      <c r="U17" s="697" t="s">
        <v>102</v>
      </c>
      <c r="V17" s="305" t="str">
        <f>IF(OR($K17=0,$I17=0),"",VLOOKUP($X17,'Seznamy a konstanty'!$H$25:$K$84,3,0))</f>
        <v>Olejnaté plodiny</v>
      </c>
      <c r="W17" s="306">
        <f>IF(OR($K17=0,$I17=0),"",VLOOKUP($X17,'Seznamy a konstanty'!$H$25:$K$84,4,0))</f>
        <v>55</v>
      </c>
      <c r="X17" s="701" t="s">
        <v>116</v>
      </c>
      <c r="Y17" s="329" t="str">
        <f>IF(OR(H17=0,I17=0),"",VLOOKUP($X17,'Seznamy a konstanty'!$H$25:$K$85,2,0))</f>
        <v>Potravinářské</v>
      </c>
      <c r="Z17" s="323">
        <f t="shared" si="2"/>
        <v>3300</v>
      </c>
      <c r="AA17" s="343">
        <f t="shared" si="3"/>
        <v>3300</v>
      </c>
      <c r="AB17" s="57"/>
      <c r="AC17" s="35">
        <f t="shared" si="4"/>
        <v>0</v>
      </c>
    </row>
    <row r="18" spans="2:29" ht="15.6" customHeight="1" x14ac:dyDescent="0.25">
      <c r="B18" s="303"/>
      <c r="C18" s="74" t="s">
        <v>158</v>
      </c>
      <c r="D18" s="75"/>
      <c r="E18" s="75"/>
      <c r="F18" s="312" t="s">
        <v>1</v>
      </c>
      <c r="G18" s="76" t="s">
        <v>1</v>
      </c>
      <c r="H18" s="681" t="s">
        <v>49</v>
      </c>
      <c r="I18" s="682">
        <f>IF($H18=0,0,VLOOKUP($H18,'Seznamy a konstanty'!$B$5:$F$42,5,0))</f>
        <v>1</v>
      </c>
      <c r="J18" s="679"/>
      <c r="K18" s="683">
        <v>20</v>
      </c>
      <c r="L18" s="38" t="str">
        <f>IF($H18=0,"",IF(VLOOKUP($H18,'Seznamy a konstanty'!$B$5:$F$42,2,0)="zadat",J18,VLOOKUP($H18,'Seznamy a konstanty'!$B$5:$F$42,2,0)))</f>
        <v>lt</v>
      </c>
      <c r="M18" s="693"/>
      <c r="N18" s="43">
        <f>IF($H18=0,"",IF(VLOOKUP($H18,'Seznamy a konstanty'!$B$5:$F$42,3,0)="zadat",M18,VLOOKUP($H18,'Seznamy a konstanty'!$B$5:$F$42,3,0)))</f>
        <v>33</v>
      </c>
      <c r="O18" s="44" t="str">
        <f t="shared" si="0"/>
        <v>MJ/lt</v>
      </c>
      <c r="P18" s="358">
        <f t="shared" si="5"/>
        <v>660</v>
      </c>
      <c r="Q18" s="317">
        <f t="shared" si="1"/>
        <v>660</v>
      </c>
      <c r="R18" s="81">
        <v>25</v>
      </c>
      <c r="S18" s="94">
        <f>IF(K18=0,"",IF(OR(VLOOKUP($H18,'Seznamy a konstanty'!$B$5:$F$25,5,0)=1,VLOOKUP($H18,'Seznamy a konstanty'!$B$5:$F$25,1,0)="Vodík fosilní"),R18,VLOOKUP($H18,'Seznamy a konstanty'!$B$5:$F$10,4,0)))</f>
        <v>25</v>
      </c>
      <c r="T18" s="327">
        <f>IF(K18=0,"",('Seznamy a konstanty'!$I$4-S18)*Q18/1000)</f>
        <v>45.605999999999995</v>
      </c>
      <c r="U18" s="697" t="s">
        <v>102</v>
      </c>
      <c r="V18" s="305" t="str">
        <f>IF(OR($K18=0,$I18=0),"",VLOOKUP($X18,'Seznamy a konstanty'!$H$25:$K$84,3,0))</f>
        <v>Olejnaté plodiny</v>
      </c>
      <c r="W18" s="306">
        <f>IF(OR($K18=0,$I18=0),"",VLOOKUP($X18,'Seznamy a konstanty'!$H$25:$K$84,4,0))</f>
        <v>55</v>
      </c>
      <c r="X18" s="701" t="s">
        <v>116</v>
      </c>
      <c r="Y18" s="329" t="str">
        <f>IF(OR(H18=0,I18=0),"",VLOOKUP($X18,'Seznamy a konstanty'!$H$25:$K$85,2,0))</f>
        <v>Potravinářské</v>
      </c>
      <c r="Z18" s="323">
        <f t="shared" si="2"/>
        <v>660</v>
      </c>
      <c r="AA18" s="343">
        <f t="shared" si="3"/>
        <v>660</v>
      </c>
      <c r="AB18" s="57"/>
      <c r="AC18" s="35">
        <f t="shared" si="4"/>
        <v>0</v>
      </c>
    </row>
    <row r="19" spans="2:29" ht="15.6" customHeight="1" x14ac:dyDescent="0.25">
      <c r="B19" s="303"/>
      <c r="C19" s="74"/>
      <c r="D19" s="75"/>
      <c r="E19" s="75"/>
      <c r="F19" s="312" t="s">
        <v>1</v>
      </c>
      <c r="G19" s="76" t="s">
        <v>1</v>
      </c>
      <c r="H19" s="681" t="s">
        <v>36</v>
      </c>
      <c r="I19" s="682">
        <f>IF($H19=0,0,VLOOKUP($H19,'Seznamy a konstanty'!$B$5:$F$42,5,0))</f>
        <v>1</v>
      </c>
      <c r="J19" s="679"/>
      <c r="K19" s="683">
        <v>20</v>
      </c>
      <c r="L19" s="38" t="str">
        <f>IF($H19=0,"",IF(VLOOKUP($H19,'Seznamy a konstanty'!$B$5:$F$42,2,0)="zadat",J19,VLOOKUP($H19,'Seznamy a konstanty'!$B$5:$F$42,2,0)))</f>
        <v>lt</v>
      </c>
      <c r="M19" s="693"/>
      <c r="N19" s="43">
        <f>IF($H19=0,"",IF(VLOOKUP($H19,'Seznamy a konstanty'!$B$5:$F$42,3,0)="zadat",M19,VLOOKUP($H19,'Seznamy a konstanty'!$B$5:$F$42,3,0)))</f>
        <v>21</v>
      </c>
      <c r="O19" s="44" t="str">
        <f t="shared" si="0"/>
        <v>MJ/lt</v>
      </c>
      <c r="P19" s="358">
        <f t="shared" si="5"/>
        <v>420</v>
      </c>
      <c r="Q19" s="317">
        <f t="shared" si="1"/>
        <v>420</v>
      </c>
      <c r="R19" s="81">
        <v>15</v>
      </c>
      <c r="S19" s="94">
        <f>IF(K19=0,"",IF(OR(VLOOKUP($H19,'Seznamy a konstanty'!$B$5:$F$25,5,0)=1,VLOOKUP($H19,'Seznamy a konstanty'!$B$5:$F$25,1,0)="Vodík fosilní"),R19,VLOOKUP($H19,'Seznamy a konstanty'!$B$5:$F$10,4,0)))</f>
        <v>15</v>
      </c>
      <c r="T19" s="327">
        <f>IF(K19=0,"",('Seznamy a konstanty'!$I$4-S19)*Q19/1000)</f>
        <v>33.222000000000001</v>
      </c>
      <c r="U19" s="697" t="s">
        <v>48</v>
      </c>
      <c r="V19" s="305" t="str">
        <f>IF(OR($K19=0,$I19=0),"",VLOOKUP($X19,'Seznamy a konstanty'!$H$25:$K$84,3,0))</f>
        <v>Cukernaté plodiny</v>
      </c>
      <c r="W19" s="306">
        <f>IF(OR($K19=0,$I19=0),"",VLOOKUP($X19,'Seznamy a konstanty'!$H$25:$K$84,4,0))</f>
        <v>13</v>
      </c>
      <c r="X19" s="701" t="s">
        <v>45</v>
      </c>
      <c r="Y19" s="329" t="str">
        <f>IF(OR(H19=0,I19=0),"",VLOOKUP($X19,'Seznamy a konstanty'!$H$25:$K$85,2,0))</f>
        <v>Potravinářské</v>
      </c>
      <c r="Z19" s="323">
        <f t="shared" si="2"/>
        <v>420</v>
      </c>
      <c r="AA19" s="343">
        <f t="shared" si="3"/>
        <v>420</v>
      </c>
      <c r="AB19" s="57"/>
      <c r="AC19" s="35">
        <f t="shared" si="4"/>
        <v>0</v>
      </c>
    </row>
    <row r="20" spans="2:29" ht="15.6" customHeight="1" x14ac:dyDescent="0.25">
      <c r="B20" s="303"/>
      <c r="C20" s="74"/>
      <c r="D20" s="75"/>
      <c r="E20" s="75"/>
      <c r="F20" s="312" t="s">
        <v>1</v>
      </c>
      <c r="G20" s="76" t="s">
        <v>1</v>
      </c>
      <c r="H20" s="681" t="s">
        <v>352</v>
      </c>
      <c r="I20" s="682">
        <f>IF($H20=0,0,VLOOKUP($H20,'Seznamy a konstanty'!$B$5:$F$42,5,0))</f>
        <v>1</v>
      </c>
      <c r="J20" s="679"/>
      <c r="K20" s="683">
        <v>0</v>
      </c>
      <c r="L20" s="38" t="str">
        <f>IF($H20=0,"",IF(VLOOKUP($H20,'Seznamy a konstanty'!$B$5:$F$42,2,0)="zadat",J20,VLOOKUP($H20,'Seznamy a konstanty'!$B$5:$F$42,2,0)))</f>
        <v>lt</v>
      </c>
      <c r="M20" s="693"/>
      <c r="N20" s="43">
        <f>IF($H20=0,"",IF(VLOOKUP($H20,'Seznamy a konstanty'!$B$5:$F$42,3,0)="zadat",M20,VLOOKUP($H20,'Seznamy a konstanty'!$B$5:$F$42,3,0)))</f>
        <v>34</v>
      </c>
      <c r="O20" s="44" t="str">
        <f t="shared" si="0"/>
        <v>MJ/lt</v>
      </c>
      <c r="P20" s="358">
        <f t="shared" si="5"/>
        <v>0</v>
      </c>
      <c r="Q20" s="317">
        <f t="shared" si="1"/>
        <v>0</v>
      </c>
      <c r="R20" s="81">
        <v>5</v>
      </c>
      <c r="S20" s="94" t="str">
        <f>IF(K20=0,"",IF(OR(VLOOKUP($H20,'Seznamy a konstanty'!$B$5:$F$25,5,0)=1,VLOOKUP($H20,'Seznamy a konstanty'!$B$5:$F$25,1,0)="Vodík fosilní"),R20,VLOOKUP($H20,'Seznamy a konstanty'!$B$5:$F$10,4,0)))</f>
        <v/>
      </c>
      <c r="T20" s="327" t="str">
        <f>IF(K20=0,"",('Seznamy a konstanty'!$I$4-S20)*Q20/1000)</f>
        <v/>
      </c>
      <c r="U20" s="697" t="s">
        <v>117</v>
      </c>
      <c r="V20" s="305" t="str">
        <f>IF(OR($K20=0,$I20=0),"",VLOOKUP($X20,'Seznamy a konstanty'!$H$25:$K$84,3,0))</f>
        <v/>
      </c>
      <c r="W20" s="306" t="str">
        <f>IF(OR($K20=0,$I20=0),"",VLOOKUP($X20,'Seznamy a konstanty'!$H$25:$K$84,4,0))</f>
        <v/>
      </c>
      <c r="X20" s="701" t="s">
        <v>111</v>
      </c>
      <c r="Y20" s="329" t="str">
        <f>IF(OR(H20=0,I20=0),"",VLOOKUP($X20,'Seznamy a konstanty'!$H$25:$K$85,2,0))</f>
        <v>Použitý kuch. olej či kaf. tuk</v>
      </c>
      <c r="Z20" s="323">
        <f t="shared" si="2"/>
        <v>0</v>
      </c>
      <c r="AA20" s="343">
        <f t="shared" si="3"/>
        <v>0</v>
      </c>
      <c r="AB20" s="57"/>
      <c r="AC20" s="35">
        <f t="shared" si="4"/>
        <v>0</v>
      </c>
    </row>
    <row r="21" spans="2:29" ht="15.6" customHeight="1" x14ac:dyDescent="0.25">
      <c r="B21" s="303"/>
      <c r="C21" s="74"/>
      <c r="D21" s="75"/>
      <c r="E21" s="75"/>
      <c r="F21" s="312" t="s">
        <v>1</v>
      </c>
      <c r="G21" s="76" t="s">
        <v>1</v>
      </c>
      <c r="H21" s="681" t="s">
        <v>41</v>
      </c>
      <c r="I21" s="682">
        <f>IF($H21=0,0,VLOOKUP($H21,'Seznamy a konstanty'!$B$5:$F$42,5,0))</f>
        <v>1</v>
      </c>
      <c r="J21" s="679"/>
      <c r="K21" s="683">
        <v>1</v>
      </c>
      <c r="L21" s="38" t="str">
        <f>IF($H21=0,"",IF(VLOOKUP($H21,'Seznamy a konstanty'!$B$5:$F$42,2,0)="zadat",J21,VLOOKUP($H21,'Seznamy a konstanty'!$B$5:$F$42,2,0)))</f>
        <v>kg</v>
      </c>
      <c r="M21" s="693"/>
      <c r="N21" s="43">
        <f>IF($H21=0,"",IF(VLOOKUP($H21,'Seznamy a konstanty'!$B$5:$F$42,3,0)="zadat",M21,VLOOKUP($H21,'Seznamy a konstanty'!$B$5:$F$42,3,0)))</f>
        <v>46</v>
      </c>
      <c r="O21" s="44" t="str">
        <f t="shared" si="0"/>
        <v>MJ/kg</v>
      </c>
      <c r="P21" s="358">
        <f t="shared" si="5"/>
        <v>46</v>
      </c>
      <c r="Q21" s="317">
        <f t="shared" si="1"/>
        <v>46</v>
      </c>
      <c r="R21" s="81">
        <v>5</v>
      </c>
      <c r="S21" s="94">
        <f>IF(K21=0,"",IF(OR(VLOOKUP($H21,'Seznamy a konstanty'!$B$5:$F$25,5,0)=1,VLOOKUP($H21,'Seznamy a konstanty'!$B$5:$F$25,1,0)="Vodík fosilní"),R21,VLOOKUP($H21,'Seznamy a konstanty'!$B$5:$F$10,4,0)))</f>
        <v>5</v>
      </c>
      <c r="T21" s="327">
        <f>IF(K21=0,"",('Seznamy a konstanty'!$I$4-S21)*Q21/1000)</f>
        <v>4.0985999999999994</v>
      </c>
      <c r="U21" s="697" t="s">
        <v>290</v>
      </c>
      <c r="V21" s="305" t="str">
        <f>IF(OR($K21=0,$I21=0),"",VLOOKUP($X21,'Seznamy a konstanty'!$H$25:$K$84,3,0))</f>
        <v>Jiné</v>
      </c>
      <c r="W21" s="306">
        <f>IF(OR($K21=0,$I21=0),"",VLOOKUP($X21,'Seznamy a konstanty'!$H$25:$K$84,4,0))</f>
        <v>0</v>
      </c>
      <c r="X21" s="701" t="s">
        <v>42</v>
      </c>
      <c r="Y21" s="329" t="str">
        <f>IF(OR(H21=0,I21=0),"",VLOOKUP($X21,'Seznamy a konstanty'!$H$25:$K$85,2,0))</f>
        <v>Pokročilé</v>
      </c>
      <c r="Z21" s="323">
        <f t="shared" si="2"/>
        <v>46</v>
      </c>
      <c r="AA21" s="343">
        <f t="shared" si="3"/>
        <v>46</v>
      </c>
      <c r="AB21" s="57"/>
      <c r="AC21" s="35">
        <f t="shared" si="4"/>
        <v>0</v>
      </c>
    </row>
    <row r="22" spans="2:29" ht="15.6" customHeight="1" x14ac:dyDescent="0.25">
      <c r="B22" s="303"/>
      <c r="C22" s="74"/>
      <c r="D22" s="75"/>
      <c r="E22" s="75"/>
      <c r="F22" s="312" t="s">
        <v>1</v>
      </c>
      <c r="G22" s="76" t="s">
        <v>2</v>
      </c>
      <c r="H22" s="681" t="s">
        <v>22</v>
      </c>
      <c r="I22" s="682">
        <f>IF($H22=0,0,VLOOKUP($H22,'Seznamy a konstanty'!$B$5:$F$42,5,0))</f>
        <v>0</v>
      </c>
      <c r="J22" s="679"/>
      <c r="K22" s="683">
        <v>0</v>
      </c>
      <c r="L22" s="38" t="str">
        <f>IF($H22=0,"",IF(VLOOKUP($H22,'Seznamy a konstanty'!$B$5:$F$42,2,0)="zadat",J22,VLOOKUP($H22,'Seznamy a konstanty'!$B$5:$F$42,2,0)))</f>
        <v>kg</v>
      </c>
      <c r="M22" s="693"/>
      <c r="N22" s="43">
        <f>IF($H22=0,"",IF(VLOOKUP($H22,'Seznamy a konstanty'!$B$5:$F$42,3,0)="zadat",M22,VLOOKUP($H22,'Seznamy a konstanty'!$B$5:$F$42,3,0)))</f>
        <v>45.1</v>
      </c>
      <c r="O22" s="44" t="str">
        <f t="shared" si="0"/>
        <v>MJ/kg</v>
      </c>
      <c r="P22" s="358">
        <f t="shared" si="5"/>
        <v>0</v>
      </c>
      <c r="Q22" s="317">
        <f t="shared" si="1"/>
        <v>0</v>
      </c>
      <c r="R22" s="81">
        <v>10</v>
      </c>
      <c r="S22" s="94" t="str">
        <f>IF(K22=0,"",IF(OR(VLOOKUP($H22,'Seznamy a konstanty'!$B$5:$F$25,5,0)=1,VLOOKUP($H22,'Seznamy a konstanty'!$B$5:$F$25,1,0)="Vodík fosilní"),R22,VLOOKUP($H22,'Seznamy a konstanty'!$B$5:$F$10,4,0)))</f>
        <v/>
      </c>
      <c r="T22" s="327" t="str">
        <f>IF(K22=0,"",('Seznamy a konstanty'!$I$4-S22)*Q22/1000)</f>
        <v/>
      </c>
      <c r="U22" s="697"/>
      <c r="V22" s="305" t="str">
        <f>IF(OR($K22=0,$I22=0),"",VLOOKUP($X22,'Seznamy a konstanty'!$H$25:$K$84,3,0))</f>
        <v/>
      </c>
      <c r="W22" s="306" t="str">
        <f>IF(OR($K22=0,$I22=0),"",VLOOKUP($X22,'Seznamy a konstanty'!$H$25:$K$84,4,0))</f>
        <v/>
      </c>
      <c r="X22" s="701"/>
      <c r="Y22" s="329" t="str">
        <f>IF(OR(H22=0,I22=0),"",VLOOKUP($X22,'Seznamy a konstanty'!$H$25:$K$85,2,0))</f>
        <v/>
      </c>
      <c r="Z22" s="323">
        <f t="shared" si="2"/>
        <v>0</v>
      </c>
      <c r="AA22" s="343">
        <f t="shared" si="3"/>
        <v>0</v>
      </c>
      <c r="AB22" s="57"/>
      <c r="AC22" s="35">
        <f t="shared" si="4"/>
        <v>0</v>
      </c>
    </row>
    <row r="23" spans="2:29" ht="15.6" customHeight="1" x14ac:dyDescent="0.25">
      <c r="B23" s="303"/>
      <c r="C23" s="74"/>
      <c r="D23" s="75"/>
      <c r="E23" s="75"/>
      <c r="F23" s="312" t="s">
        <v>2</v>
      </c>
      <c r="G23" s="76" t="s">
        <v>1</v>
      </c>
      <c r="H23" s="681" t="s">
        <v>14</v>
      </c>
      <c r="I23" s="682">
        <f>IF($H23=0,0,VLOOKUP($H23,'Seznamy a konstanty'!$B$5:$F$42,5,0))</f>
        <v>0</v>
      </c>
      <c r="J23" s="679"/>
      <c r="K23" s="683">
        <v>10</v>
      </c>
      <c r="L23" s="38" t="str">
        <f>IF($H23=0,"",IF(VLOOKUP($H23,'Seznamy a konstanty'!$B$5:$F$42,2,0)="zadat",J23,VLOOKUP($H23,'Seznamy a konstanty'!$B$5:$F$42,2,0)))</f>
        <v>lt</v>
      </c>
      <c r="M23" s="693"/>
      <c r="N23" s="43">
        <f>IF($H23=0,"",IF(VLOOKUP($H23,'Seznamy a konstanty'!$B$5:$F$42,3,0)="zadat",M23,VLOOKUP($H23,'Seznamy a konstanty'!$B$5:$F$42,3,0)))</f>
        <v>35.9</v>
      </c>
      <c r="O23" s="44" t="str">
        <f t="shared" si="0"/>
        <v>MJ/lt</v>
      </c>
      <c r="P23" s="358">
        <f t="shared" si="5"/>
        <v>359</v>
      </c>
      <c r="Q23" s="317">
        <f t="shared" si="1"/>
        <v>0</v>
      </c>
      <c r="R23" s="81">
        <v>10</v>
      </c>
      <c r="S23" s="94">
        <f>IF(K23=0,"",IF(OR(VLOOKUP($H23,'Seznamy a konstanty'!$B$5:$F$25,5,0)=1,VLOOKUP($H23,'Seznamy a konstanty'!$B$5:$F$25,1,0)="Vodík fosilní"),R23,VLOOKUP($H23,'Seznamy a konstanty'!$B$5:$F$10,4,0)))</f>
        <v>95.1</v>
      </c>
      <c r="T23" s="327">
        <f>IF(K23=0,"",('Seznamy a konstanty'!$I$4-S23)*Q23/1000)</f>
        <v>0</v>
      </c>
      <c r="U23" s="697"/>
      <c r="V23" s="305" t="str">
        <f>IF(OR($K23=0,$I23=0),"",VLOOKUP($X23,'Seznamy a konstanty'!$H$25:$K$84,3,0))</f>
        <v/>
      </c>
      <c r="W23" s="306" t="str">
        <f>IF(OR($K23=0,$I23=0),"",VLOOKUP($X23,'Seznamy a konstanty'!$H$25:$K$84,4,0))</f>
        <v/>
      </c>
      <c r="X23" s="701"/>
      <c r="Y23" s="329" t="str">
        <f>IF(OR(H23=0,I23=0),"",VLOOKUP($X23,'Seznamy a konstanty'!$H$25:$K$85,2,0))</f>
        <v/>
      </c>
      <c r="Z23" s="323">
        <f t="shared" si="2"/>
        <v>359</v>
      </c>
      <c r="AA23" s="343">
        <f t="shared" si="3"/>
        <v>0</v>
      </c>
      <c r="AB23" s="57"/>
      <c r="AC23" s="35">
        <f t="shared" si="4"/>
        <v>0</v>
      </c>
    </row>
    <row r="24" spans="2:29" ht="15.6" customHeight="1" x14ac:dyDescent="0.25">
      <c r="B24" s="303"/>
      <c r="C24" s="74"/>
      <c r="D24" s="75"/>
      <c r="E24" s="75"/>
      <c r="F24" s="312"/>
      <c r="G24" s="76"/>
      <c r="H24" s="681"/>
      <c r="I24" s="682">
        <f>IF($H24=0,0,VLOOKUP($H24,'Seznamy a konstanty'!$B$5:$F$42,5,0))</f>
        <v>0</v>
      </c>
      <c r="J24" s="679"/>
      <c r="K24" s="683"/>
      <c r="L24" s="38" t="str">
        <f>IF($H24=0,"",IF(VLOOKUP($H24,'Seznamy a konstanty'!$B$5:$F$42,2,0)="zadat",J24,VLOOKUP($H24,'Seznamy a konstanty'!$B$5:$F$42,2,0)))</f>
        <v/>
      </c>
      <c r="M24" s="693"/>
      <c r="N24" s="43" t="str">
        <f>IF($H24=0,"",IF(VLOOKUP($H24,'Seznamy a konstanty'!$B$5:$F$42,3,0)="zadat",M24,VLOOKUP($H24,'Seznamy a konstanty'!$B$5:$F$42,3,0)))</f>
        <v/>
      </c>
      <c r="O24" s="44" t="str">
        <f t="shared" si="0"/>
        <v/>
      </c>
      <c r="P24" s="358">
        <f t="shared" si="5"/>
        <v>0</v>
      </c>
      <c r="Q24" s="317">
        <f t="shared" si="1"/>
        <v>0</v>
      </c>
      <c r="R24" s="81">
        <v>10</v>
      </c>
      <c r="S24" s="94" t="str">
        <f>IF(K24=0,"",IF(OR(VLOOKUP($H24,'Seznamy a konstanty'!$B$5:$F$25,5,0)=1,VLOOKUP($H24,'Seznamy a konstanty'!$B$5:$F$25,1,0)="Vodík fosilní"),R24,VLOOKUP($H24,'Seznamy a konstanty'!$B$5:$F$10,4,0)))</f>
        <v/>
      </c>
      <c r="T24" s="327" t="str">
        <f>IF(K24=0,"",('Seznamy a konstanty'!$I$4-S24)*Q24/1000)</f>
        <v/>
      </c>
      <c r="U24" s="697"/>
      <c r="V24" s="305" t="str">
        <f>IF(OR($K24=0,$I24=0),"",VLOOKUP($X24,'Seznamy a konstanty'!$H$25:$K$84,3,0))</f>
        <v/>
      </c>
      <c r="W24" s="306" t="str">
        <f>IF(OR($K24=0,$I24=0),"",VLOOKUP($X24,'Seznamy a konstanty'!$H$25:$K$84,4,0))</f>
        <v/>
      </c>
      <c r="X24" s="701"/>
      <c r="Y24" s="329" t="str">
        <f>IF(OR(H24=0,I24=0),"",VLOOKUP($X24,'Seznamy a konstanty'!$H$25:$K$85,2,0))</f>
        <v/>
      </c>
      <c r="Z24" s="323">
        <f t="shared" si="2"/>
        <v>0</v>
      </c>
      <c r="AA24" s="343">
        <f t="shared" si="3"/>
        <v>0</v>
      </c>
      <c r="AB24" s="57"/>
      <c r="AC24" s="35">
        <f t="shared" si="4"/>
        <v>0</v>
      </c>
    </row>
    <row r="25" spans="2:29" ht="15.6" customHeight="1" x14ac:dyDescent="0.25">
      <c r="B25" s="303"/>
      <c r="C25" s="74"/>
      <c r="D25" s="75"/>
      <c r="E25" s="75"/>
      <c r="F25" s="312"/>
      <c r="G25" s="76"/>
      <c r="H25" s="681"/>
      <c r="I25" s="682">
        <f>IF($H25=0,0,VLOOKUP($H25,'Seznamy a konstanty'!$B$5:$F$42,5,0))</f>
        <v>0</v>
      </c>
      <c r="J25" s="679"/>
      <c r="K25" s="683"/>
      <c r="L25" s="38" t="str">
        <f>IF($H25=0,"",IF(VLOOKUP($H25,'Seznamy a konstanty'!$B$5:$F$42,2,0)="zadat",J25,VLOOKUP($H25,'Seznamy a konstanty'!$B$5:$F$42,2,0)))</f>
        <v/>
      </c>
      <c r="M25" s="693"/>
      <c r="N25" s="43" t="str">
        <f>IF($H25=0,"",IF(VLOOKUP($H25,'Seznamy a konstanty'!$B$5:$F$42,3,0)="zadat",M25,VLOOKUP($H25,'Seznamy a konstanty'!$B$5:$F$42,3,0)))</f>
        <v/>
      </c>
      <c r="O25" s="44" t="str">
        <f t="shared" si="0"/>
        <v/>
      </c>
      <c r="P25" s="358">
        <f t="shared" si="5"/>
        <v>0</v>
      </c>
      <c r="Q25" s="317">
        <f t="shared" si="1"/>
        <v>0</v>
      </c>
      <c r="R25" s="81">
        <v>10</v>
      </c>
      <c r="S25" s="94" t="str">
        <f>IF(K25=0,"",IF(OR(VLOOKUP($H25,'Seznamy a konstanty'!$B$5:$F$25,5,0)=1,VLOOKUP($H25,'Seznamy a konstanty'!$B$5:$F$25,1,0)="Vodík fosilní"),R25,VLOOKUP($H25,'Seznamy a konstanty'!$B$5:$F$10,4,0)))</f>
        <v/>
      </c>
      <c r="T25" s="327" t="str">
        <f>IF(K25=0,"",('Seznamy a konstanty'!$I$4-S25)*Q25/1000)</f>
        <v/>
      </c>
      <c r="U25" s="697"/>
      <c r="V25" s="305" t="str">
        <f>IF(OR($K25=0,$I25=0),"",VLOOKUP($X25,'Seznamy a konstanty'!$H$25:$K$84,3,0))</f>
        <v/>
      </c>
      <c r="W25" s="306" t="str">
        <f>IF(OR($K25=0,$I25=0),"",VLOOKUP($X25,'Seznamy a konstanty'!$H$25:$K$84,4,0))</f>
        <v/>
      </c>
      <c r="X25" s="701"/>
      <c r="Y25" s="329" t="str">
        <f>IF(OR(H25=0,I25=0),"",VLOOKUP($X25,'Seznamy a konstanty'!$H$25:$K$85,2,0))</f>
        <v/>
      </c>
      <c r="Z25" s="323">
        <f t="shared" si="2"/>
        <v>0</v>
      </c>
      <c r="AA25" s="343">
        <f t="shared" si="3"/>
        <v>0</v>
      </c>
      <c r="AB25" s="57"/>
      <c r="AC25" s="35">
        <f t="shared" si="4"/>
        <v>0</v>
      </c>
    </row>
    <row r="26" spans="2:29" ht="15.6" customHeight="1" x14ac:dyDescent="0.25">
      <c r="B26" s="303"/>
      <c r="C26" s="74"/>
      <c r="D26" s="75"/>
      <c r="E26" s="75"/>
      <c r="F26" s="312"/>
      <c r="G26" s="76"/>
      <c r="H26" s="681"/>
      <c r="I26" s="682">
        <f>IF($H26=0,0,VLOOKUP($H26,'Seznamy a konstanty'!$B$5:$F$42,5,0))</f>
        <v>0</v>
      </c>
      <c r="J26" s="679"/>
      <c r="K26" s="683"/>
      <c r="L26" s="38" t="str">
        <f>IF($H26=0,"",IF(VLOOKUP($H26,'Seznamy a konstanty'!$B$5:$F$42,2,0)="zadat",J26,VLOOKUP($H26,'Seznamy a konstanty'!$B$5:$F$42,2,0)))</f>
        <v/>
      </c>
      <c r="M26" s="693"/>
      <c r="N26" s="43" t="str">
        <f>IF($H26=0,"",IF(VLOOKUP($H26,'Seznamy a konstanty'!$B$5:$F$42,3,0)="zadat",M26,VLOOKUP($H26,'Seznamy a konstanty'!$B$5:$F$42,3,0)))</f>
        <v/>
      </c>
      <c r="O26" s="44" t="str">
        <f t="shared" si="0"/>
        <v/>
      </c>
      <c r="P26" s="358">
        <f t="shared" si="5"/>
        <v>0</v>
      </c>
      <c r="Q26" s="317">
        <f t="shared" si="1"/>
        <v>0</v>
      </c>
      <c r="R26" s="81">
        <v>10</v>
      </c>
      <c r="S26" s="94" t="str">
        <f>IF(K26=0,"",IF(OR(VLOOKUP($H26,'Seznamy a konstanty'!$B$5:$F$25,5,0)=1,VLOOKUP($H26,'Seznamy a konstanty'!$B$5:$F$25,1,0)="Vodík fosilní"),R26,VLOOKUP($H26,'Seznamy a konstanty'!$B$5:$F$10,4,0)))</f>
        <v/>
      </c>
      <c r="T26" s="327" t="str">
        <f>IF(K26=0,"",('Seznamy a konstanty'!$I$4-S26)*Q26/1000)</f>
        <v/>
      </c>
      <c r="U26" s="697"/>
      <c r="V26" s="305" t="str">
        <f>IF(OR($K26=0,$I26=0),"",VLOOKUP($X26,'Seznamy a konstanty'!$H$25:$K$84,3,0))</f>
        <v/>
      </c>
      <c r="W26" s="306" t="str">
        <f>IF(OR($K26=0,$I26=0),"",VLOOKUP($X26,'Seznamy a konstanty'!$H$25:$K$84,4,0))</f>
        <v/>
      </c>
      <c r="X26" s="701"/>
      <c r="Y26" s="329" t="str">
        <f>IF(OR(H26=0,I26=0),"",VLOOKUP($X26,'Seznamy a konstanty'!$H$25:$K$85,2,0))</f>
        <v/>
      </c>
      <c r="Z26" s="323">
        <f t="shared" si="2"/>
        <v>0</v>
      </c>
      <c r="AA26" s="343">
        <f t="shared" si="3"/>
        <v>0</v>
      </c>
      <c r="AB26" s="57"/>
      <c r="AC26" s="35">
        <f t="shared" si="4"/>
        <v>0</v>
      </c>
    </row>
    <row r="27" spans="2:29" ht="15.6" customHeight="1" x14ac:dyDescent="0.25">
      <c r="B27" s="303"/>
      <c r="C27" s="74"/>
      <c r="D27" s="75"/>
      <c r="E27" s="75"/>
      <c r="F27" s="312"/>
      <c r="G27" s="76"/>
      <c r="H27" s="681"/>
      <c r="I27" s="682">
        <f>IF($H27=0,0,VLOOKUP($H27,'Seznamy a konstanty'!$B$5:$F$42,5,0))</f>
        <v>0</v>
      </c>
      <c r="J27" s="679"/>
      <c r="K27" s="683"/>
      <c r="L27" s="38" t="str">
        <f>IF($H27=0,"",IF(VLOOKUP($H27,'Seznamy a konstanty'!$B$5:$F$42,2,0)="zadat",J27,VLOOKUP($H27,'Seznamy a konstanty'!$B$5:$F$42,2,0)))</f>
        <v/>
      </c>
      <c r="M27" s="693"/>
      <c r="N27" s="43" t="str">
        <f>IF($H27=0,"",IF(VLOOKUP($H27,'Seznamy a konstanty'!$B$5:$F$42,3,0)="zadat",M27,VLOOKUP($H27,'Seznamy a konstanty'!$B$5:$F$42,3,0)))</f>
        <v/>
      </c>
      <c r="O27" s="44" t="str">
        <f t="shared" si="0"/>
        <v/>
      </c>
      <c r="P27" s="358">
        <f t="shared" si="5"/>
        <v>0</v>
      </c>
      <c r="Q27" s="317">
        <f t="shared" si="1"/>
        <v>0</v>
      </c>
      <c r="R27" s="81"/>
      <c r="S27" s="95" t="str">
        <f>IF(K27=0,"",IF(OR(VLOOKUP($H27,'Seznamy a konstanty'!$B$5:$F$25,5,0)=1,VLOOKUP($H27,'Seznamy a konstanty'!$B$5:$F$25,1,0)="Vodík fosilní"),R27,VLOOKUP($H27,'Seznamy a konstanty'!$B$5:$F$10,4,0)))</f>
        <v/>
      </c>
      <c r="T27" s="327" t="str">
        <f>IF(K27=0,"",('Seznamy a konstanty'!$I$4-S27)*Q27/1000)</f>
        <v/>
      </c>
      <c r="U27" s="697"/>
      <c r="V27" s="305" t="str">
        <f>IF(OR($K27=0,$I27=0),"",VLOOKUP($X27,'Seznamy a konstanty'!$H$25:$K$84,3,0))</f>
        <v/>
      </c>
      <c r="W27" s="306" t="str">
        <f>IF(OR($K27=0,$I27=0),"",VLOOKUP($X27,'Seznamy a konstanty'!$H$25:$K$84,4,0))</f>
        <v/>
      </c>
      <c r="X27" s="701"/>
      <c r="Y27" s="329" t="str">
        <f>IF(OR(H27=0,I27=0),"",VLOOKUP($X27,'Seznamy a konstanty'!$H$25:$K$85,2,0))</f>
        <v/>
      </c>
      <c r="Z27" s="323">
        <f t="shared" si="2"/>
        <v>0</v>
      </c>
      <c r="AA27" s="343">
        <f t="shared" si="3"/>
        <v>0</v>
      </c>
      <c r="AB27" s="57"/>
      <c r="AC27" s="35">
        <f t="shared" si="4"/>
        <v>0</v>
      </c>
    </row>
    <row r="28" spans="2:29" ht="15.6" customHeight="1" x14ac:dyDescent="0.25">
      <c r="B28" s="303"/>
      <c r="C28" s="74"/>
      <c r="D28" s="75"/>
      <c r="E28" s="75"/>
      <c r="F28" s="312"/>
      <c r="G28" s="76"/>
      <c r="H28" s="681"/>
      <c r="I28" s="682">
        <f>IF($H28=0,0,VLOOKUP($H28,'Seznamy a konstanty'!$B$5:$F$42,5,0))</f>
        <v>0</v>
      </c>
      <c r="J28" s="679"/>
      <c r="K28" s="683"/>
      <c r="L28" s="38" t="str">
        <f>IF($H28=0,"",IF(VLOOKUP($H28,'Seznamy a konstanty'!$B$5:$F$42,2,0)="zadat",J28,VLOOKUP($H28,'Seznamy a konstanty'!$B$5:$F$42,2,0)))</f>
        <v/>
      </c>
      <c r="M28" s="693"/>
      <c r="N28" s="43" t="str">
        <f>IF($H28=0,"",IF(VLOOKUP($H28,'Seznamy a konstanty'!$B$5:$F$42,3,0)="zadat",M28,VLOOKUP($H28,'Seznamy a konstanty'!$B$5:$F$42,3,0)))</f>
        <v/>
      </c>
      <c r="O28" s="44" t="str">
        <f t="shared" si="0"/>
        <v/>
      </c>
      <c r="P28" s="358">
        <f t="shared" si="5"/>
        <v>0</v>
      </c>
      <c r="Q28" s="317">
        <f t="shared" si="1"/>
        <v>0</v>
      </c>
      <c r="R28" s="81"/>
      <c r="S28" s="95" t="str">
        <f>IF(K28=0,"",IF(OR(VLOOKUP($H28,'Seznamy a konstanty'!$B$5:$F$25,5,0)=1,VLOOKUP($H28,'Seznamy a konstanty'!$B$5:$F$25,1,0)="Vodík fosilní"),R28,VLOOKUP($H28,'Seznamy a konstanty'!$B$5:$F$10,4,0)))</f>
        <v/>
      </c>
      <c r="T28" s="327" t="str">
        <f>IF(K28=0,"",('Seznamy a konstanty'!$I$4-S28)*Q28/1000)</f>
        <v/>
      </c>
      <c r="U28" s="697"/>
      <c r="V28" s="305" t="str">
        <f>IF(OR($K28=0,$I28=0),"",VLOOKUP($X28,'Seznamy a konstanty'!$H$25:$K$84,3,0))</f>
        <v/>
      </c>
      <c r="W28" s="306" t="str">
        <f>IF(OR($K28=0,$I28=0),"",VLOOKUP($X28,'Seznamy a konstanty'!$H$25:$K$84,4,0))</f>
        <v/>
      </c>
      <c r="X28" s="701"/>
      <c r="Y28" s="329" t="str">
        <f>IF(OR(H28=0,I28=0),"",VLOOKUP($X28,'Seznamy a konstanty'!$H$25:$K$85,2,0))</f>
        <v/>
      </c>
      <c r="Z28" s="323">
        <f t="shared" si="2"/>
        <v>0</v>
      </c>
      <c r="AA28" s="343">
        <f t="shared" si="3"/>
        <v>0</v>
      </c>
      <c r="AB28" s="57"/>
      <c r="AC28" s="35">
        <f t="shared" si="4"/>
        <v>0</v>
      </c>
    </row>
    <row r="29" spans="2:29" ht="15.6" customHeight="1" x14ac:dyDescent="0.25">
      <c r="B29" s="303"/>
      <c r="C29" s="74"/>
      <c r="D29" s="75"/>
      <c r="E29" s="75"/>
      <c r="F29" s="312"/>
      <c r="G29" s="76"/>
      <c r="H29" s="681"/>
      <c r="I29" s="682">
        <f>IF($H29=0,0,VLOOKUP($H29,'Seznamy a konstanty'!$B$5:$F$42,5,0))</f>
        <v>0</v>
      </c>
      <c r="J29" s="679"/>
      <c r="K29" s="683"/>
      <c r="L29" s="38" t="str">
        <f>IF($H29=0,"",IF(VLOOKUP($H29,'Seznamy a konstanty'!$B$5:$F$42,2,0)="zadat",J29,VLOOKUP($H29,'Seznamy a konstanty'!$B$5:$F$42,2,0)))</f>
        <v/>
      </c>
      <c r="M29" s="693"/>
      <c r="N29" s="43" t="str">
        <f>IF($H29=0,"",IF(VLOOKUP($H29,'Seznamy a konstanty'!$B$5:$F$42,3,0)="zadat",M29,VLOOKUP($H29,'Seznamy a konstanty'!$B$5:$F$42,3,0)))</f>
        <v/>
      </c>
      <c r="O29" s="44" t="str">
        <f t="shared" si="0"/>
        <v/>
      </c>
      <c r="P29" s="358">
        <f t="shared" si="5"/>
        <v>0</v>
      </c>
      <c r="Q29" s="317">
        <f t="shared" si="1"/>
        <v>0</v>
      </c>
      <c r="R29" s="81"/>
      <c r="S29" s="95" t="str">
        <f>IF(K29=0,"",IF(OR(VLOOKUP($H29,'Seznamy a konstanty'!$B$5:$F$25,5,0)=1,VLOOKUP($H29,'Seznamy a konstanty'!$B$5:$F$25,1,0)="Vodík fosilní"),R29,VLOOKUP($H29,'Seznamy a konstanty'!$B$5:$F$10,4,0)))</f>
        <v/>
      </c>
      <c r="T29" s="327" t="str">
        <f>IF(K29=0,"",('Seznamy a konstanty'!$I$4-S29)*Q29/1000)</f>
        <v/>
      </c>
      <c r="U29" s="697"/>
      <c r="V29" s="305" t="str">
        <f>IF(OR($K29=0,$I29=0),"",VLOOKUP($X29,'Seznamy a konstanty'!$H$25:$K$84,3,0))</f>
        <v/>
      </c>
      <c r="W29" s="306" t="str">
        <f>IF(OR($K29=0,$I29=0),"",VLOOKUP($X29,'Seznamy a konstanty'!$H$25:$K$84,4,0))</f>
        <v/>
      </c>
      <c r="X29" s="701"/>
      <c r="Y29" s="329" t="str">
        <f>IF(OR(H29=0,I29=0),"",VLOOKUP($X29,'Seznamy a konstanty'!$H$25:$K$85,2,0))</f>
        <v/>
      </c>
      <c r="Z29" s="323">
        <f t="shared" si="2"/>
        <v>0</v>
      </c>
      <c r="AA29" s="343">
        <f t="shared" si="3"/>
        <v>0</v>
      </c>
      <c r="AB29" s="57"/>
      <c r="AC29" s="35">
        <f t="shared" si="4"/>
        <v>0</v>
      </c>
    </row>
    <row r="30" spans="2:29" ht="15.6" customHeight="1" x14ac:dyDescent="0.25">
      <c r="B30" s="303"/>
      <c r="C30" s="74"/>
      <c r="D30" s="75"/>
      <c r="E30" s="75"/>
      <c r="F30" s="312"/>
      <c r="G30" s="76"/>
      <c r="H30" s="681"/>
      <c r="I30" s="682">
        <f>IF($H30=0,0,VLOOKUP($H30,'Seznamy a konstanty'!$B$5:$F$42,5,0))</f>
        <v>0</v>
      </c>
      <c r="J30" s="679"/>
      <c r="K30" s="683"/>
      <c r="L30" s="38" t="str">
        <f>IF($H30=0,"",IF(VLOOKUP($H30,'Seznamy a konstanty'!$B$5:$F$42,2,0)="zadat",J30,VLOOKUP($H30,'Seznamy a konstanty'!$B$5:$F$42,2,0)))</f>
        <v/>
      </c>
      <c r="M30" s="693"/>
      <c r="N30" s="43" t="str">
        <f>IF($H30=0,"",IF(VLOOKUP($H30,'Seznamy a konstanty'!$B$5:$F$42,3,0)="zadat",M30,VLOOKUP($H30,'Seznamy a konstanty'!$B$5:$F$42,3,0)))</f>
        <v/>
      </c>
      <c r="O30" s="44" t="str">
        <f t="shared" si="0"/>
        <v/>
      </c>
      <c r="P30" s="358">
        <f t="shared" si="5"/>
        <v>0</v>
      </c>
      <c r="Q30" s="317">
        <f t="shared" si="1"/>
        <v>0</v>
      </c>
      <c r="R30" s="81"/>
      <c r="S30" s="95" t="str">
        <f>IF(K30=0,"",IF(OR(VLOOKUP($H30,'Seznamy a konstanty'!$B$5:$F$25,5,0)=1,VLOOKUP($H30,'Seznamy a konstanty'!$B$5:$F$25,1,0)="Vodík fosilní"),R30,VLOOKUP($H30,'Seznamy a konstanty'!$B$5:$F$10,4,0)))</f>
        <v/>
      </c>
      <c r="T30" s="327" t="str">
        <f>IF(K30=0,"",('Seznamy a konstanty'!$I$4-S30)*Q30/1000)</f>
        <v/>
      </c>
      <c r="U30" s="697"/>
      <c r="V30" s="305" t="str">
        <f>IF(OR($K30=0,$I30=0),"",VLOOKUP($X30,'Seznamy a konstanty'!$H$25:$K$84,3,0))</f>
        <v/>
      </c>
      <c r="W30" s="306" t="str">
        <f>IF(OR($K30=0,$I30=0),"",VLOOKUP($X30,'Seznamy a konstanty'!$H$25:$K$84,4,0))</f>
        <v/>
      </c>
      <c r="X30" s="701"/>
      <c r="Y30" s="329" t="str">
        <f>IF(OR(H30=0,I30=0),"",VLOOKUP($X30,'Seznamy a konstanty'!$H$25:$K$85,2,0))</f>
        <v/>
      </c>
      <c r="Z30" s="323">
        <f t="shared" si="2"/>
        <v>0</v>
      </c>
      <c r="AA30" s="343">
        <f t="shared" si="3"/>
        <v>0</v>
      </c>
      <c r="AB30" s="57"/>
      <c r="AC30" s="35">
        <f t="shared" si="4"/>
        <v>0</v>
      </c>
    </row>
    <row r="31" spans="2:29" ht="15.6" customHeight="1" x14ac:dyDescent="0.25">
      <c r="B31" s="303"/>
      <c r="C31" s="74"/>
      <c r="D31" s="75"/>
      <c r="E31" s="75"/>
      <c r="F31" s="312"/>
      <c r="G31" s="76"/>
      <c r="H31" s="681"/>
      <c r="I31" s="682">
        <f>IF($H31=0,0,VLOOKUP($H31,'Seznamy a konstanty'!$B$5:$F$42,5,0))</f>
        <v>0</v>
      </c>
      <c r="J31" s="679"/>
      <c r="K31" s="683"/>
      <c r="L31" s="38" t="str">
        <f>IF($H31=0,"",IF(VLOOKUP($H31,'Seznamy a konstanty'!$B$5:$F$42,2,0)="zadat",J31,VLOOKUP($H31,'Seznamy a konstanty'!$B$5:$F$42,2,0)))</f>
        <v/>
      </c>
      <c r="M31" s="693"/>
      <c r="N31" s="43" t="str">
        <f>IF($H31=0,"",IF(VLOOKUP($H31,'Seznamy a konstanty'!$B$5:$F$42,3,0)="zadat",M31,VLOOKUP($H31,'Seznamy a konstanty'!$B$5:$F$42,3,0)))</f>
        <v/>
      </c>
      <c r="O31" s="44" t="str">
        <f t="shared" si="0"/>
        <v/>
      </c>
      <c r="P31" s="358">
        <f t="shared" si="5"/>
        <v>0</v>
      </c>
      <c r="Q31" s="317">
        <f t="shared" si="1"/>
        <v>0</v>
      </c>
      <c r="R31" s="81"/>
      <c r="S31" s="95" t="str">
        <f>IF(K31=0,"",IF(OR(VLOOKUP($H31,'Seznamy a konstanty'!$B$5:$F$25,5,0)=1,VLOOKUP($H31,'Seznamy a konstanty'!$B$5:$F$25,1,0)="Vodík fosilní"),R31,VLOOKUP($H31,'Seznamy a konstanty'!$B$5:$F$10,4,0)))</f>
        <v/>
      </c>
      <c r="T31" s="327" t="str">
        <f>IF(K31=0,"",('Seznamy a konstanty'!$I$4-S31)*Q31/1000)</f>
        <v/>
      </c>
      <c r="U31" s="697"/>
      <c r="V31" s="305" t="str">
        <f>IF(OR($K31=0,$I31=0),"",VLOOKUP($X31,'Seznamy a konstanty'!$H$25:$K$84,3,0))</f>
        <v/>
      </c>
      <c r="W31" s="306" t="str">
        <f>IF(OR($K31=0,$I31=0),"",VLOOKUP($X31,'Seznamy a konstanty'!$H$25:$K$84,4,0))</f>
        <v/>
      </c>
      <c r="X31" s="701"/>
      <c r="Y31" s="329" t="str">
        <f>IF(OR(H31=0,I31=0),"",VLOOKUP($X31,'Seznamy a konstanty'!$H$25:$K$85,2,0))</f>
        <v/>
      </c>
      <c r="Z31" s="323">
        <f t="shared" si="2"/>
        <v>0</v>
      </c>
      <c r="AA31" s="343">
        <f t="shared" si="3"/>
        <v>0</v>
      </c>
      <c r="AB31" s="57"/>
      <c r="AC31" s="35">
        <f t="shared" si="4"/>
        <v>0</v>
      </c>
    </row>
    <row r="32" spans="2:29" ht="15.6" customHeight="1" x14ac:dyDescent="0.25">
      <c r="B32" s="303"/>
      <c r="C32" s="74"/>
      <c r="D32" s="75"/>
      <c r="E32" s="75"/>
      <c r="F32" s="312"/>
      <c r="G32" s="76"/>
      <c r="H32" s="681"/>
      <c r="I32" s="682">
        <f>IF($H32=0,0,VLOOKUP($H32,'Seznamy a konstanty'!$B$5:$F$42,5,0))</f>
        <v>0</v>
      </c>
      <c r="J32" s="679"/>
      <c r="K32" s="683"/>
      <c r="L32" s="38" t="str">
        <f>IF($H32=0,"",IF(VLOOKUP($H32,'Seznamy a konstanty'!$B$5:$F$42,2,0)="zadat",J32,VLOOKUP($H32,'Seznamy a konstanty'!$B$5:$F$42,2,0)))</f>
        <v/>
      </c>
      <c r="M32" s="693"/>
      <c r="N32" s="43" t="str">
        <f>IF($H32=0,"",IF(VLOOKUP($H32,'Seznamy a konstanty'!$B$5:$F$42,3,0)="zadat",M32,VLOOKUP($H32,'Seznamy a konstanty'!$B$5:$F$42,3,0)))</f>
        <v/>
      </c>
      <c r="O32" s="44" t="str">
        <f t="shared" si="0"/>
        <v/>
      </c>
      <c r="P32" s="358">
        <f t="shared" si="5"/>
        <v>0</v>
      </c>
      <c r="Q32" s="317">
        <f t="shared" si="1"/>
        <v>0</v>
      </c>
      <c r="R32" s="81"/>
      <c r="S32" s="95" t="str">
        <f>IF(K32=0,"",IF(OR(VLOOKUP($H32,'Seznamy a konstanty'!$B$5:$F$25,5,0)=1,VLOOKUP($H32,'Seznamy a konstanty'!$B$5:$F$25,1,0)="Vodík fosilní"),R32,VLOOKUP($H32,'Seznamy a konstanty'!$B$5:$F$10,4,0)))</f>
        <v/>
      </c>
      <c r="T32" s="327" t="str">
        <f>IF(K32=0,"",('Seznamy a konstanty'!$I$4-S32)*Q32/1000)</f>
        <v/>
      </c>
      <c r="U32" s="697"/>
      <c r="V32" s="305" t="str">
        <f>IF(OR($K32=0,$I32=0),"",VLOOKUP($X32,'Seznamy a konstanty'!$H$25:$K$84,3,0))</f>
        <v/>
      </c>
      <c r="W32" s="306" t="str">
        <f>IF(OR($K32=0,$I32=0),"",VLOOKUP($X32,'Seznamy a konstanty'!$H$25:$K$84,4,0))</f>
        <v/>
      </c>
      <c r="X32" s="701"/>
      <c r="Y32" s="329" t="str">
        <f>IF(OR(H32=0,I32=0),"",VLOOKUP($X32,'Seznamy a konstanty'!$H$25:$K$85,2,0))</f>
        <v/>
      </c>
      <c r="Z32" s="323">
        <f t="shared" si="2"/>
        <v>0</v>
      </c>
      <c r="AA32" s="343">
        <f t="shared" si="3"/>
        <v>0</v>
      </c>
      <c r="AB32" s="57"/>
      <c r="AC32" s="35">
        <f t="shared" si="4"/>
        <v>0</v>
      </c>
    </row>
    <row r="33" spans="2:29" ht="15.6" customHeight="1" x14ac:dyDescent="0.25">
      <c r="B33" s="303"/>
      <c r="C33" s="74"/>
      <c r="D33" s="75"/>
      <c r="E33" s="75"/>
      <c r="F33" s="312"/>
      <c r="G33" s="76"/>
      <c r="H33" s="681"/>
      <c r="I33" s="682">
        <f>IF($H33=0,0,VLOOKUP($H33,'Seznamy a konstanty'!$B$5:$F$42,5,0))</f>
        <v>0</v>
      </c>
      <c r="J33" s="679"/>
      <c r="K33" s="683"/>
      <c r="L33" s="38" t="str">
        <f>IF($H33=0,"",IF(VLOOKUP($H33,'Seznamy a konstanty'!$B$5:$F$42,2,0)="zadat",J33,VLOOKUP($H33,'Seznamy a konstanty'!$B$5:$F$42,2,0)))</f>
        <v/>
      </c>
      <c r="M33" s="693"/>
      <c r="N33" s="43" t="str">
        <f>IF($H33=0,"",IF(VLOOKUP($H33,'Seznamy a konstanty'!$B$5:$F$42,3,0)="zadat",M33,VLOOKUP($H33,'Seznamy a konstanty'!$B$5:$F$42,3,0)))</f>
        <v/>
      </c>
      <c r="O33" s="44" t="str">
        <f t="shared" si="0"/>
        <v/>
      </c>
      <c r="P33" s="358">
        <f t="shared" si="5"/>
        <v>0</v>
      </c>
      <c r="Q33" s="317">
        <f t="shared" si="1"/>
        <v>0</v>
      </c>
      <c r="R33" s="81"/>
      <c r="S33" s="95" t="str">
        <f>IF(K33=0,"",IF(OR(VLOOKUP($H33,'Seznamy a konstanty'!$B$5:$F$25,5,0)=1,VLOOKUP($H33,'Seznamy a konstanty'!$B$5:$F$25,1,0)="Vodík fosilní"),R33,VLOOKUP($H33,'Seznamy a konstanty'!$B$5:$F$10,4,0)))</f>
        <v/>
      </c>
      <c r="T33" s="327" t="str">
        <f>IF(K33=0,"",('Seznamy a konstanty'!$I$4-S33)*Q33/1000)</f>
        <v/>
      </c>
      <c r="U33" s="697"/>
      <c r="V33" s="305" t="str">
        <f>IF(OR($K33=0,$I33=0),"",VLOOKUP($X33,'Seznamy a konstanty'!$H$25:$K$84,3,0))</f>
        <v/>
      </c>
      <c r="W33" s="306" t="str">
        <f>IF(OR($K33=0,$I33=0),"",VLOOKUP($X33,'Seznamy a konstanty'!$H$25:$K$84,4,0))</f>
        <v/>
      </c>
      <c r="X33" s="701"/>
      <c r="Y33" s="329" t="str">
        <f>IF(OR(H33=0,I33=0),"",VLOOKUP($X33,'Seznamy a konstanty'!$H$25:$K$85,2,0))</f>
        <v/>
      </c>
      <c r="Z33" s="323">
        <f t="shared" si="2"/>
        <v>0</v>
      </c>
      <c r="AA33" s="343">
        <f t="shared" si="3"/>
        <v>0</v>
      </c>
      <c r="AB33" s="57"/>
      <c r="AC33" s="35">
        <f t="shared" si="4"/>
        <v>0</v>
      </c>
    </row>
    <row r="34" spans="2:29" ht="15.6" customHeight="1" x14ac:dyDescent="0.25">
      <c r="B34" s="303"/>
      <c r="C34" s="74"/>
      <c r="D34" s="75"/>
      <c r="E34" s="75"/>
      <c r="F34" s="312"/>
      <c r="G34" s="76"/>
      <c r="H34" s="681"/>
      <c r="I34" s="682">
        <f>IF($H34=0,0,VLOOKUP($H34,'Seznamy a konstanty'!$B$5:$F$42,5,0))</f>
        <v>0</v>
      </c>
      <c r="J34" s="679"/>
      <c r="K34" s="683"/>
      <c r="L34" s="38" t="str">
        <f>IF($H34=0,"",IF(VLOOKUP($H34,'Seznamy a konstanty'!$B$5:$F$42,2,0)="zadat",J34,VLOOKUP($H34,'Seznamy a konstanty'!$B$5:$F$42,2,0)))</f>
        <v/>
      </c>
      <c r="M34" s="693"/>
      <c r="N34" s="43" t="str">
        <f>IF($H34=0,"",IF(VLOOKUP($H34,'Seznamy a konstanty'!$B$5:$F$42,3,0)="zadat",M34,VLOOKUP($H34,'Seznamy a konstanty'!$B$5:$F$42,3,0)))</f>
        <v/>
      </c>
      <c r="O34" s="44" t="str">
        <f t="shared" si="0"/>
        <v/>
      </c>
      <c r="P34" s="358">
        <f t="shared" si="5"/>
        <v>0</v>
      </c>
      <c r="Q34" s="317">
        <f t="shared" si="1"/>
        <v>0</v>
      </c>
      <c r="R34" s="81"/>
      <c r="S34" s="95" t="str">
        <f>IF(K34=0,"",IF(OR(VLOOKUP($H34,'Seznamy a konstanty'!$B$5:$F$25,5,0)=1,VLOOKUP($H34,'Seznamy a konstanty'!$B$5:$F$25,1,0)="Vodík fosilní"),R34,VLOOKUP($H34,'Seznamy a konstanty'!$B$5:$F$10,4,0)))</f>
        <v/>
      </c>
      <c r="T34" s="327" t="str">
        <f>IF(K34=0,"",('Seznamy a konstanty'!$I$4-S34)*Q34/1000)</f>
        <v/>
      </c>
      <c r="U34" s="697"/>
      <c r="V34" s="305" t="str">
        <f>IF(OR($K34=0,$I34=0),"",VLOOKUP($X34,'Seznamy a konstanty'!$H$25:$K$84,3,0))</f>
        <v/>
      </c>
      <c r="W34" s="306" t="str">
        <f>IF(OR($K34=0,$I34=0),"",VLOOKUP($X34,'Seznamy a konstanty'!$H$25:$K$84,4,0))</f>
        <v/>
      </c>
      <c r="X34" s="701"/>
      <c r="Y34" s="329" t="str">
        <f>IF(OR(H34=0,I34=0),"",VLOOKUP($X34,'Seznamy a konstanty'!$H$25:$K$85,2,0))</f>
        <v/>
      </c>
      <c r="Z34" s="323">
        <f t="shared" si="2"/>
        <v>0</v>
      </c>
      <c r="AA34" s="343">
        <f t="shared" si="3"/>
        <v>0</v>
      </c>
      <c r="AB34" s="57"/>
      <c r="AC34" s="35">
        <f t="shared" si="4"/>
        <v>0</v>
      </c>
    </row>
    <row r="35" spans="2:29" ht="15.6" customHeight="1" x14ac:dyDescent="0.25">
      <c r="B35" s="303"/>
      <c r="C35" s="74"/>
      <c r="D35" s="75"/>
      <c r="E35" s="75"/>
      <c r="F35" s="312"/>
      <c r="G35" s="76"/>
      <c r="H35" s="681"/>
      <c r="I35" s="682">
        <f>IF($H35=0,0,VLOOKUP($H35,'Seznamy a konstanty'!$B$5:$F$42,5,0))</f>
        <v>0</v>
      </c>
      <c r="J35" s="679"/>
      <c r="K35" s="683"/>
      <c r="L35" s="38" t="str">
        <f>IF($H35=0,"",IF(VLOOKUP($H35,'Seznamy a konstanty'!$B$5:$F$42,2,0)="zadat",J35,VLOOKUP($H35,'Seznamy a konstanty'!$B$5:$F$42,2,0)))</f>
        <v/>
      </c>
      <c r="M35" s="693"/>
      <c r="N35" s="43" t="str">
        <f>IF($H35=0,"",IF(VLOOKUP($H35,'Seznamy a konstanty'!$B$5:$F$42,3,0)="zadat",M35,VLOOKUP($H35,'Seznamy a konstanty'!$B$5:$F$42,3,0)))</f>
        <v/>
      </c>
      <c r="O35" s="44" t="str">
        <f t="shared" si="0"/>
        <v/>
      </c>
      <c r="P35" s="358">
        <f t="shared" si="5"/>
        <v>0</v>
      </c>
      <c r="Q35" s="317">
        <f t="shared" si="1"/>
        <v>0</v>
      </c>
      <c r="R35" s="81"/>
      <c r="S35" s="95" t="str">
        <f>IF(K35=0,"",IF(OR(VLOOKUP($H35,'Seznamy a konstanty'!$B$5:$F$25,5,0)=1,VLOOKUP($H35,'Seznamy a konstanty'!$B$5:$F$25,1,0)="Vodík fosilní"),R35,VLOOKUP($H35,'Seznamy a konstanty'!$B$5:$F$10,4,0)))</f>
        <v/>
      </c>
      <c r="T35" s="327" t="str">
        <f>IF(K35=0,"",('Seznamy a konstanty'!$I$4-S35)*Q35/1000)</f>
        <v/>
      </c>
      <c r="U35" s="697"/>
      <c r="V35" s="305" t="str">
        <f>IF(OR($K35=0,$I35=0),"",VLOOKUP($X35,'Seznamy a konstanty'!$H$25:$K$84,3,0))</f>
        <v/>
      </c>
      <c r="W35" s="306" t="str">
        <f>IF(OR($K35=0,$I35=0),"",VLOOKUP($X35,'Seznamy a konstanty'!$H$25:$K$84,4,0))</f>
        <v/>
      </c>
      <c r="X35" s="701"/>
      <c r="Y35" s="329" t="str">
        <f>IF(OR(H35=0,I35=0),"",VLOOKUP($X35,'Seznamy a konstanty'!$H$25:$K$85,2,0))</f>
        <v/>
      </c>
      <c r="Z35" s="323">
        <f t="shared" si="2"/>
        <v>0</v>
      </c>
      <c r="AA35" s="343">
        <f t="shared" si="3"/>
        <v>0</v>
      </c>
      <c r="AB35" s="57"/>
      <c r="AC35" s="35">
        <f t="shared" si="4"/>
        <v>0</v>
      </c>
    </row>
    <row r="36" spans="2:29" ht="15.6" customHeight="1" x14ac:dyDescent="0.25">
      <c r="B36" s="303"/>
      <c r="C36" s="74"/>
      <c r="D36" s="75"/>
      <c r="E36" s="75"/>
      <c r="F36" s="312"/>
      <c r="G36" s="76"/>
      <c r="H36" s="681"/>
      <c r="I36" s="682">
        <f>IF($H36=0,0,VLOOKUP($H36,'Seznamy a konstanty'!$B$5:$F$42,5,0))</f>
        <v>0</v>
      </c>
      <c r="J36" s="679"/>
      <c r="K36" s="683"/>
      <c r="L36" s="38" t="str">
        <f>IF($H36=0,"",IF(VLOOKUP($H36,'Seznamy a konstanty'!$B$5:$F$42,2,0)="zadat",J36,VLOOKUP($H36,'Seznamy a konstanty'!$B$5:$F$42,2,0)))</f>
        <v/>
      </c>
      <c r="M36" s="693"/>
      <c r="N36" s="43" t="str">
        <f>IF($H36=0,"",IF(VLOOKUP($H36,'Seznamy a konstanty'!$B$5:$F$42,3,0)="zadat",M36,VLOOKUP($H36,'Seznamy a konstanty'!$B$5:$F$42,3,0)))</f>
        <v/>
      </c>
      <c r="O36" s="44" t="str">
        <f t="shared" si="0"/>
        <v/>
      </c>
      <c r="P36" s="358">
        <f t="shared" si="5"/>
        <v>0</v>
      </c>
      <c r="Q36" s="317">
        <f t="shared" si="1"/>
        <v>0</v>
      </c>
      <c r="R36" s="81"/>
      <c r="S36" s="95" t="str">
        <f>IF(K36=0,"",IF(OR(VLOOKUP($H36,'Seznamy a konstanty'!$B$5:$F$25,5,0)=1,VLOOKUP($H36,'Seznamy a konstanty'!$B$5:$F$25,1,0)="Vodík fosilní"),R36,VLOOKUP($H36,'Seznamy a konstanty'!$B$5:$F$10,4,0)))</f>
        <v/>
      </c>
      <c r="T36" s="327" t="str">
        <f>IF(K36=0,"",('Seznamy a konstanty'!$I$4-S36)*Q36/1000)</f>
        <v/>
      </c>
      <c r="U36" s="697"/>
      <c r="V36" s="305" t="str">
        <f>IF(OR($K36=0,$I36=0),"",VLOOKUP($X36,'Seznamy a konstanty'!$H$25:$K$84,3,0))</f>
        <v/>
      </c>
      <c r="W36" s="306" t="str">
        <f>IF(OR($K36=0,$I36=0),"",VLOOKUP($X36,'Seznamy a konstanty'!$H$25:$K$84,4,0))</f>
        <v/>
      </c>
      <c r="X36" s="701"/>
      <c r="Y36" s="329" t="str">
        <f>IF(OR(H36=0,I36=0),"",VLOOKUP($X36,'Seznamy a konstanty'!$H$25:$K$85,2,0))</f>
        <v/>
      </c>
      <c r="Z36" s="323">
        <f t="shared" si="2"/>
        <v>0</v>
      </c>
      <c r="AA36" s="343">
        <f t="shared" si="3"/>
        <v>0</v>
      </c>
      <c r="AB36" s="57"/>
      <c r="AC36" s="35">
        <f t="shared" si="4"/>
        <v>0</v>
      </c>
    </row>
    <row r="37" spans="2:29" ht="15.6" customHeight="1" x14ac:dyDescent="0.25">
      <c r="B37" s="303"/>
      <c r="C37" s="74"/>
      <c r="D37" s="75"/>
      <c r="E37" s="75"/>
      <c r="F37" s="312"/>
      <c r="G37" s="76"/>
      <c r="H37" s="681"/>
      <c r="I37" s="682">
        <f>IF($H37=0,0,VLOOKUP($H37,'Seznamy a konstanty'!$B$5:$F$42,5,0))</f>
        <v>0</v>
      </c>
      <c r="J37" s="679"/>
      <c r="K37" s="683"/>
      <c r="L37" s="38" t="str">
        <f>IF($H37=0,"",IF(VLOOKUP($H37,'Seznamy a konstanty'!$B$5:$F$42,2,0)="zadat",J37,VLOOKUP($H37,'Seznamy a konstanty'!$B$5:$F$42,2,0)))</f>
        <v/>
      </c>
      <c r="M37" s="693"/>
      <c r="N37" s="43" t="str">
        <f>IF($H37=0,"",IF(VLOOKUP($H37,'Seznamy a konstanty'!$B$5:$F$42,3,0)="zadat",M37,VLOOKUP($H37,'Seznamy a konstanty'!$B$5:$F$42,3,0)))</f>
        <v/>
      </c>
      <c r="O37" s="44" t="str">
        <f t="shared" si="0"/>
        <v/>
      </c>
      <c r="P37" s="358">
        <f t="shared" si="5"/>
        <v>0</v>
      </c>
      <c r="Q37" s="317">
        <f t="shared" si="1"/>
        <v>0</v>
      </c>
      <c r="R37" s="81"/>
      <c r="S37" s="95" t="str">
        <f>IF(K37=0,"",IF(OR(VLOOKUP($H37,'Seznamy a konstanty'!$B$5:$F$25,5,0)=1,VLOOKUP($H37,'Seznamy a konstanty'!$B$5:$F$25,1,0)="Vodík fosilní"),R37,VLOOKUP($H37,'Seznamy a konstanty'!$B$5:$F$10,4,0)))</f>
        <v/>
      </c>
      <c r="T37" s="327" t="str">
        <f>IF(K37=0,"",('Seznamy a konstanty'!$I$4-S37)*Q37/1000)</f>
        <v/>
      </c>
      <c r="U37" s="697"/>
      <c r="V37" s="305" t="str">
        <f>IF(OR($K37=0,$I37=0),"",VLOOKUP($X37,'Seznamy a konstanty'!$H$25:$K$84,3,0))</f>
        <v/>
      </c>
      <c r="W37" s="306" t="str">
        <f>IF(OR($K37=0,$I37=0),"",VLOOKUP($X37,'Seznamy a konstanty'!$H$25:$K$84,4,0))</f>
        <v/>
      </c>
      <c r="X37" s="701"/>
      <c r="Y37" s="329" t="str">
        <f>IF(OR(H37=0,I37=0),"",VLOOKUP($X37,'Seznamy a konstanty'!$H$25:$K$85,2,0))</f>
        <v/>
      </c>
      <c r="Z37" s="323">
        <f t="shared" si="2"/>
        <v>0</v>
      </c>
      <c r="AA37" s="343">
        <f t="shared" si="3"/>
        <v>0</v>
      </c>
      <c r="AB37" s="57"/>
      <c r="AC37" s="35">
        <f t="shared" si="4"/>
        <v>0</v>
      </c>
    </row>
    <row r="38" spans="2:29" ht="15.6" customHeight="1" x14ac:dyDescent="0.25">
      <c r="B38" s="303"/>
      <c r="C38" s="74"/>
      <c r="D38" s="75"/>
      <c r="E38" s="75"/>
      <c r="F38" s="312"/>
      <c r="G38" s="76"/>
      <c r="H38" s="681"/>
      <c r="I38" s="682">
        <f>IF($H38=0,0,VLOOKUP($H38,'Seznamy a konstanty'!$B$5:$F$42,5,0))</f>
        <v>0</v>
      </c>
      <c r="J38" s="679"/>
      <c r="K38" s="683"/>
      <c r="L38" s="38" t="str">
        <f>IF($H38=0,"",IF(VLOOKUP($H38,'Seznamy a konstanty'!$B$5:$F$42,2,0)="zadat",J38,VLOOKUP($H38,'Seznamy a konstanty'!$B$5:$F$42,2,0)))</f>
        <v/>
      </c>
      <c r="M38" s="693"/>
      <c r="N38" s="43" t="str">
        <f>IF($H38=0,"",IF(VLOOKUP($H38,'Seznamy a konstanty'!$B$5:$F$42,3,0)="zadat",M38,VLOOKUP($H38,'Seznamy a konstanty'!$B$5:$F$42,3,0)))</f>
        <v/>
      </c>
      <c r="O38" s="44" t="str">
        <f t="shared" si="0"/>
        <v/>
      </c>
      <c r="P38" s="358">
        <f t="shared" si="5"/>
        <v>0</v>
      </c>
      <c r="Q38" s="317">
        <f t="shared" si="1"/>
        <v>0</v>
      </c>
      <c r="R38" s="81"/>
      <c r="S38" s="95" t="str">
        <f>IF(K38=0,"",IF(OR(VLOOKUP($H38,'Seznamy a konstanty'!$B$5:$F$25,5,0)=1,VLOOKUP($H38,'Seznamy a konstanty'!$B$5:$F$25,1,0)="Vodík fosilní"),R38,VLOOKUP($H38,'Seznamy a konstanty'!$B$5:$F$10,4,0)))</f>
        <v/>
      </c>
      <c r="T38" s="327" t="str">
        <f>IF(K38=0,"",('Seznamy a konstanty'!$I$4-S38)*Q38/1000)</f>
        <v/>
      </c>
      <c r="U38" s="697"/>
      <c r="V38" s="305" t="str">
        <f>IF(OR($K38=0,$I38=0),"",VLOOKUP($X38,'Seznamy a konstanty'!$H$25:$K$84,3,0))</f>
        <v/>
      </c>
      <c r="W38" s="306" t="str">
        <f>IF(OR($K38=0,$I38=0),"",VLOOKUP($X38,'Seznamy a konstanty'!$H$25:$K$84,4,0))</f>
        <v/>
      </c>
      <c r="X38" s="701"/>
      <c r="Y38" s="329" t="str">
        <f>IF(OR(H38=0,I38=0),"",VLOOKUP($X38,'Seznamy a konstanty'!$H$25:$K$85,2,0))</f>
        <v/>
      </c>
      <c r="Z38" s="323">
        <f t="shared" si="2"/>
        <v>0</v>
      </c>
      <c r="AA38" s="343">
        <f t="shared" si="3"/>
        <v>0</v>
      </c>
      <c r="AB38" s="57"/>
      <c r="AC38" s="35">
        <f t="shared" si="4"/>
        <v>0</v>
      </c>
    </row>
    <row r="39" spans="2:29" ht="15.6" customHeight="1" x14ac:dyDescent="0.25">
      <c r="B39" s="303"/>
      <c r="C39" s="74"/>
      <c r="D39" s="75"/>
      <c r="E39" s="75"/>
      <c r="F39" s="312"/>
      <c r="G39" s="76"/>
      <c r="H39" s="681"/>
      <c r="I39" s="682">
        <f>IF($H39=0,0,VLOOKUP($H39,'Seznamy a konstanty'!$B$5:$F$42,5,0))</f>
        <v>0</v>
      </c>
      <c r="J39" s="679"/>
      <c r="K39" s="683"/>
      <c r="L39" s="38" t="str">
        <f>IF($H39=0,"",IF(VLOOKUP($H39,'Seznamy a konstanty'!$B$5:$F$42,2,0)="zadat",J39,VLOOKUP($H39,'Seznamy a konstanty'!$B$5:$F$42,2,0)))</f>
        <v/>
      </c>
      <c r="M39" s="693"/>
      <c r="N39" s="43" t="str">
        <f>IF($H39=0,"",IF(VLOOKUP($H39,'Seznamy a konstanty'!$B$5:$F$42,3,0)="zadat",M39,VLOOKUP($H39,'Seznamy a konstanty'!$B$5:$F$42,3,0)))</f>
        <v/>
      </c>
      <c r="O39" s="44" t="str">
        <f t="shared" si="0"/>
        <v/>
      </c>
      <c r="P39" s="358">
        <f t="shared" si="5"/>
        <v>0</v>
      </c>
      <c r="Q39" s="317">
        <f t="shared" si="1"/>
        <v>0</v>
      </c>
      <c r="R39" s="81"/>
      <c r="S39" s="95" t="str">
        <f>IF(K39=0,"",IF(OR(VLOOKUP($H39,'Seznamy a konstanty'!$B$5:$F$25,5,0)=1,VLOOKUP($H39,'Seznamy a konstanty'!$B$5:$F$25,1,0)="Vodík fosilní"),R39,VLOOKUP($H39,'Seznamy a konstanty'!$B$5:$F$10,4,0)))</f>
        <v/>
      </c>
      <c r="T39" s="327" t="str">
        <f>IF(K39=0,"",('Seznamy a konstanty'!$I$4-S39)*Q39/1000)</f>
        <v/>
      </c>
      <c r="U39" s="697"/>
      <c r="V39" s="305" t="str">
        <f>IF(OR($K39=0,$I39=0),"",VLOOKUP($X39,'Seznamy a konstanty'!$H$25:$K$84,3,0))</f>
        <v/>
      </c>
      <c r="W39" s="306" t="str">
        <f>IF(OR($K39=0,$I39=0),"",VLOOKUP($X39,'Seznamy a konstanty'!$H$25:$K$84,4,0))</f>
        <v/>
      </c>
      <c r="X39" s="701"/>
      <c r="Y39" s="329" t="str">
        <f>IF(OR(H39=0,I39=0),"",VLOOKUP($X39,'Seznamy a konstanty'!$H$25:$K$85,2,0))</f>
        <v/>
      </c>
      <c r="Z39" s="323">
        <f t="shared" si="2"/>
        <v>0</v>
      </c>
      <c r="AA39" s="343">
        <f t="shared" si="3"/>
        <v>0</v>
      </c>
      <c r="AB39" s="57"/>
      <c r="AC39" s="35">
        <f t="shared" si="4"/>
        <v>0</v>
      </c>
    </row>
    <row r="40" spans="2:29" ht="15.6" customHeight="1" x14ac:dyDescent="0.25">
      <c r="B40" s="303"/>
      <c r="C40" s="74"/>
      <c r="D40" s="75"/>
      <c r="E40" s="75"/>
      <c r="F40" s="312"/>
      <c r="G40" s="76"/>
      <c r="H40" s="681"/>
      <c r="I40" s="682">
        <f>IF($H40=0,0,VLOOKUP($H40,'Seznamy a konstanty'!$B$5:$F$42,5,0))</f>
        <v>0</v>
      </c>
      <c r="J40" s="679"/>
      <c r="K40" s="683"/>
      <c r="L40" s="38" t="str">
        <f>IF($H40=0,"",IF(VLOOKUP($H40,'Seznamy a konstanty'!$B$5:$F$42,2,0)="zadat",J40,VLOOKUP($H40,'Seznamy a konstanty'!$B$5:$F$42,2,0)))</f>
        <v/>
      </c>
      <c r="M40" s="693"/>
      <c r="N40" s="43" t="str">
        <f>IF($H40=0,"",IF(VLOOKUP($H40,'Seznamy a konstanty'!$B$5:$F$42,3,0)="zadat",M40,VLOOKUP($H40,'Seznamy a konstanty'!$B$5:$F$42,3,0)))</f>
        <v/>
      </c>
      <c r="O40" s="44" t="str">
        <f t="shared" si="0"/>
        <v/>
      </c>
      <c r="P40" s="358">
        <f t="shared" si="5"/>
        <v>0</v>
      </c>
      <c r="Q40" s="317">
        <f t="shared" si="1"/>
        <v>0</v>
      </c>
      <c r="R40" s="81"/>
      <c r="S40" s="95" t="str">
        <f>IF(K40=0,"",IF(OR(VLOOKUP($H40,'Seznamy a konstanty'!$B$5:$F$25,5,0)=1,VLOOKUP($H40,'Seznamy a konstanty'!$B$5:$F$25,1,0)="Vodík fosilní"),R40,VLOOKUP($H40,'Seznamy a konstanty'!$B$5:$F$10,4,0)))</f>
        <v/>
      </c>
      <c r="T40" s="327" t="str">
        <f>IF(K40=0,"",('Seznamy a konstanty'!$I$4-S40)*Q40/1000)</f>
        <v/>
      </c>
      <c r="U40" s="697"/>
      <c r="V40" s="305" t="str">
        <f>IF(OR($K40=0,$I40=0),"",VLOOKUP($X40,'Seznamy a konstanty'!$H$25:$K$84,3,0))</f>
        <v/>
      </c>
      <c r="W40" s="306" t="str">
        <f>IF(OR($K40=0,$I40=0),"",VLOOKUP($X40,'Seznamy a konstanty'!$H$25:$K$84,4,0))</f>
        <v/>
      </c>
      <c r="X40" s="701"/>
      <c r="Y40" s="329" t="str">
        <f>IF(OR(H40=0,I40=0),"",VLOOKUP($X40,'Seznamy a konstanty'!$H$25:$K$85,2,0))</f>
        <v/>
      </c>
      <c r="Z40" s="323">
        <f t="shared" si="2"/>
        <v>0</v>
      </c>
      <c r="AA40" s="343">
        <f t="shared" si="3"/>
        <v>0</v>
      </c>
      <c r="AB40" s="57"/>
      <c r="AC40" s="35">
        <f t="shared" si="4"/>
        <v>0</v>
      </c>
    </row>
    <row r="41" spans="2:29" ht="15.6" customHeight="1" x14ac:dyDescent="0.25">
      <c r="B41" s="303"/>
      <c r="C41" s="74"/>
      <c r="D41" s="75"/>
      <c r="E41" s="75"/>
      <c r="F41" s="312"/>
      <c r="G41" s="76"/>
      <c r="H41" s="681"/>
      <c r="I41" s="682">
        <f>IF($H41=0,0,VLOOKUP($H41,'Seznamy a konstanty'!$B$5:$F$42,5,0))</f>
        <v>0</v>
      </c>
      <c r="J41" s="679"/>
      <c r="K41" s="683"/>
      <c r="L41" s="38" t="str">
        <f>IF($H41=0,"",IF(VLOOKUP($H41,'Seznamy a konstanty'!$B$5:$F$42,2,0)="zadat",J41,VLOOKUP($H41,'Seznamy a konstanty'!$B$5:$F$42,2,0)))</f>
        <v/>
      </c>
      <c r="M41" s="693"/>
      <c r="N41" s="43" t="str">
        <f>IF($H41=0,"",IF(VLOOKUP($H41,'Seznamy a konstanty'!$B$5:$F$42,3,0)="zadat",M41,VLOOKUP($H41,'Seznamy a konstanty'!$B$5:$F$42,3,0)))</f>
        <v/>
      </c>
      <c r="O41" s="44" t="str">
        <f t="shared" si="0"/>
        <v/>
      </c>
      <c r="P41" s="358">
        <f t="shared" si="5"/>
        <v>0</v>
      </c>
      <c r="Q41" s="317">
        <f t="shared" si="1"/>
        <v>0</v>
      </c>
      <c r="R41" s="81"/>
      <c r="S41" s="95" t="str">
        <f>IF(K41=0,"",IF(OR(VLOOKUP($H41,'Seznamy a konstanty'!$B$5:$F$25,5,0)=1,VLOOKUP($H41,'Seznamy a konstanty'!$B$5:$F$25,1,0)="Vodík fosilní"),R41,VLOOKUP($H41,'Seznamy a konstanty'!$B$5:$F$10,4,0)))</f>
        <v/>
      </c>
      <c r="T41" s="327" t="str">
        <f>IF(K41=0,"",('Seznamy a konstanty'!$I$4-S41)*Q41/1000)</f>
        <v/>
      </c>
      <c r="U41" s="697"/>
      <c r="V41" s="305" t="str">
        <f>IF(OR($K41=0,$I41=0),"",VLOOKUP($X41,'Seznamy a konstanty'!$H$25:$K$84,3,0))</f>
        <v/>
      </c>
      <c r="W41" s="306" t="str">
        <f>IF(OR($K41=0,$I41=0),"",VLOOKUP($X41,'Seznamy a konstanty'!$H$25:$K$84,4,0))</f>
        <v/>
      </c>
      <c r="X41" s="701"/>
      <c r="Y41" s="329" t="str">
        <f>IF(OR(H41=0,I41=0),"",VLOOKUP($X41,'Seznamy a konstanty'!$H$25:$K$85,2,0))</f>
        <v/>
      </c>
      <c r="Z41" s="323">
        <f t="shared" si="2"/>
        <v>0</v>
      </c>
      <c r="AA41" s="343">
        <f t="shared" si="3"/>
        <v>0</v>
      </c>
      <c r="AB41" s="57"/>
      <c r="AC41" s="35">
        <f t="shared" si="4"/>
        <v>0</v>
      </c>
    </row>
    <row r="42" spans="2:29" ht="15.6" customHeight="1" x14ac:dyDescent="0.25">
      <c r="B42" s="303"/>
      <c r="C42" s="74"/>
      <c r="D42" s="75"/>
      <c r="E42" s="75"/>
      <c r="F42" s="312"/>
      <c r="G42" s="76"/>
      <c r="H42" s="681"/>
      <c r="I42" s="682">
        <f>IF($H42=0,0,VLOOKUP($H42,'Seznamy a konstanty'!$B$5:$F$42,5,0))</f>
        <v>0</v>
      </c>
      <c r="J42" s="679"/>
      <c r="K42" s="683"/>
      <c r="L42" s="38" t="str">
        <f>IF($H42=0,"",IF(VLOOKUP($H42,'Seznamy a konstanty'!$B$5:$F$42,2,0)="zadat",J42,VLOOKUP($H42,'Seznamy a konstanty'!$B$5:$F$42,2,0)))</f>
        <v/>
      </c>
      <c r="M42" s="693"/>
      <c r="N42" s="43" t="str">
        <f>IF($H42=0,"",IF(VLOOKUP($H42,'Seznamy a konstanty'!$B$5:$F$42,3,0)="zadat",M42,VLOOKUP($H42,'Seznamy a konstanty'!$B$5:$F$42,3,0)))</f>
        <v/>
      </c>
      <c r="O42" s="44" t="str">
        <f t="shared" si="0"/>
        <v/>
      </c>
      <c r="P42" s="358">
        <f t="shared" si="5"/>
        <v>0</v>
      </c>
      <c r="Q42" s="317">
        <f t="shared" si="1"/>
        <v>0</v>
      </c>
      <c r="R42" s="81"/>
      <c r="S42" s="95" t="str">
        <f>IF(K42=0,"",IF(OR(VLOOKUP($H42,'Seznamy a konstanty'!$B$5:$F$25,5,0)=1,VLOOKUP($H42,'Seznamy a konstanty'!$B$5:$F$25,1,0)="Vodík fosilní"),R42,VLOOKUP($H42,'Seznamy a konstanty'!$B$5:$F$10,4,0)))</f>
        <v/>
      </c>
      <c r="T42" s="327" t="str">
        <f>IF(K42=0,"",('Seznamy a konstanty'!$I$4-S42)*Q42/1000)</f>
        <v/>
      </c>
      <c r="U42" s="697"/>
      <c r="V42" s="305" t="str">
        <f>IF(OR($K42=0,$I42=0),"",VLOOKUP($X42,'Seznamy a konstanty'!$H$25:$K$84,3,0))</f>
        <v/>
      </c>
      <c r="W42" s="306" t="str">
        <f>IF(OR($K42=0,$I42=0),"",VLOOKUP($X42,'Seznamy a konstanty'!$H$25:$K$84,4,0))</f>
        <v/>
      </c>
      <c r="X42" s="701"/>
      <c r="Y42" s="329" t="str">
        <f>IF(OR(H42=0,I42=0),"",VLOOKUP($X42,'Seznamy a konstanty'!$H$25:$K$85,2,0))</f>
        <v/>
      </c>
      <c r="Z42" s="323">
        <f t="shared" si="2"/>
        <v>0</v>
      </c>
      <c r="AA42" s="343">
        <f t="shared" si="3"/>
        <v>0</v>
      </c>
      <c r="AB42" s="57"/>
      <c r="AC42" s="35">
        <f t="shared" si="4"/>
        <v>0</v>
      </c>
    </row>
    <row r="43" spans="2:29" ht="15.6" customHeight="1" x14ac:dyDescent="0.25">
      <c r="B43" s="303"/>
      <c r="C43" s="74"/>
      <c r="D43" s="75"/>
      <c r="E43" s="75"/>
      <c r="F43" s="312"/>
      <c r="G43" s="76"/>
      <c r="H43" s="681"/>
      <c r="I43" s="682">
        <f>IF($H43=0,0,VLOOKUP($H43,'Seznamy a konstanty'!$B$5:$F$42,5,0))</f>
        <v>0</v>
      </c>
      <c r="J43" s="679"/>
      <c r="K43" s="683"/>
      <c r="L43" s="38" t="str">
        <f>IF($H43=0,"",IF(VLOOKUP($H43,'Seznamy a konstanty'!$B$5:$F$42,2,0)="zadat",J43,VLOOKUP($H43,'Seznamy a konstanty'!$B$5:$F$42,2,0)))</f>
        <v/>
      </c>
      <c r="M43" s="693"/>
      <c r="N43" s="43" t="str">
        <f>IF($H43=0,"",IF(VLOOKUP($H43,'Seznamy a konstanty'!$B$5:$F$42,3,0)="zadat",M43,VLOOKUP($H43,'Seznamy a konstanty'!$B$5:$F$42,3,0)))</f>
        <v/>
      </c>
      <c r="O43" s="44" t="str">
        <f t="shared" si="0"/>
        <v/>
      </c>
      <c r="P43" s="358">
        <f t="shared" si="5"/>
        <v>0</v>
      </c>
      <c r="Q43" s="317">
        <f t="shared" si="1"/>
        <v>0</v>
      </c>
      <c r="R43" s="81"/>
      <c r="S43" s="95" t="str">
        <f>IF(K43=0,"",IF(OR(VLOOKUP($H43,'Seznamy a konstanty'!$B$5:$F$25,5,0)=1,VLOOKUP($H43,'Seznamy a konstanty'!$B$5:$F$25,1,0)="Vodík fosilní"),R43,VLOOKUP($H43,'Seznamy a konstanty'!$B$5:$F$10,4,0)))</f>
        <v/>
      </c>
      <c r="T43" s="327" t="str">
        <f>IF(K43=0,"",('Seznamy a konstanty'!$I$4-S43)*Q43/1000)</f>
        <v/>
      </c>
      <c r="U43" s="697"/>
      <c r="V43" s="305" t="str">
        <f>IF(OR($K43=0,$I43=0),"",VLOOKUP($X43,'Seznamy a konstanty'!$H$25:$K$84,3,0))</f>
        <v/>
      </c>
      <c r="W43" s="306" t="str">
        <f>IF(OR($K43=0,$I43=0),"",VLOOKUP($X43,'Seznamy a konstanty'!$H$25:$K$84,4,0))</f>
        <v/>
      </c>
      <c r="X43" s="701"/>
      <c r="Y43" s="329" t="str">
        <f>IF(OR(H43=0,I43=0),"",VLOOKUP($X43,'Seznamy a konstanty'!$H$25:$K$85,2,0))</f>
        <v/>
      </c>
      <c r="Z43" s="323">
        <f t="shared" si="2"/>
        <v>0</v>
      </c>
      <c r="AA43" s="343">
        <f t="shared" si="3"/>
        <v>0</v>
      </c>
      <c r="AB43" s="57"/>
      <c r="AC43" s="35">
        <f t="shared" si="4"/>
        <v>0</v>
      </c>
    </row>
    <row r="44" spans="2:29" ht="15.6" customHeight="1" x14ac:dyDescent="0.25">
      <c r="B44" s="303"/>
      <c r="C44" s="74"/>
      <c r="D44" s="75"/>
      <c r="E44" s="75"/>
      <c r="F44" s="312"/>
      <c r="G44" s="76"/>
      <c r="H44" s="681"/>
      <c r="I44" s="682">
        <f>IF($H44=0,0,VLOOKUP($H44,'Seznamy a konstanty'!$B$5:$F$42,5,0))</f>
        <v>0</v>
      </c>
      <c r="J44" s="679"/>
      <c r="K44" s="683"/>
      <c r="L44" s="38" t="str">
        <f>IF($H44=0,"",IF(VLOOKUP($H44,'Seznamy a konstanty'!$B$5:$F$42,2,0)="zadat",J44,VLOOKUP($H44,'Seznamy a konstanty'!$B$5:$F$42,2,0)))</f>
        <v/>
      </c>
      <c r="M44" s="693"/>
      <c r="N44" s="43" t="str">
        <f>IF($H44=0,"",IF(VLOOKUP($H44,'Seznamy a konstanty'!$B$5:$F$42,3,0)="zadat",M44,VLOOKUP($H44,'Seznamy a konstanty'!$B$5:$F$42,3,0)))</f>
        <v/>
      </c>
      <c r="O44" s="44" t="str">
        <f t="shared" si="0"/>
        <v/>
      </c>
      <c r="P44" s="358">
        <f t="shared" si="5"/>
        <v>0</v>
      </c>
      <c r="Q44" s="317">
        <f t="shared" si="1"/>
        <v>0</v>
      </c>
      <c r="R44" s="81"/>
      <c r="S44" s="95" t="str">
        <f>IF(K44=0,"",IF(OR(VLOOKUP($H44,'Seznamy a konstanty'!$B$5:$F$25,5,0)=1,VLOOKUP($H44,'Seznamy a konstanty'!$B$5:$F$25,1,0)="Vodík fosilní"),R44,VLOOKUP($H44,'Seznamy a konstanty'!$B$5:$F$10,4,0)))</f>
        <v/>
      </c>
      <c r="T44" s="327" t="str">
        <f>IF(K44=0,"",('Seznamy a konstanty'!$I$4-S44)*Q44/1000)</f>
        <v/>
      </c>
      <c r="U44" s="697"/>
      <c r="V44" s="305" t="str">
        <f>IF(OR($K44=0,$I44=0),"",VLOOKUP($X44,'Seznamy a konstanty'!$H$25:$K$84,3,0))</f>
        <v/>
      </c>
      <c r="W44" s="306" t="str">
        <f>IF(OR($K44=0,$I44=0),"",VLOOKUP($X44,'Seznamy a konstanty'!$H$25:$K$84,4,0))</f>
        <v/>
      </c>
      <c r="X44" s="701"/>
      <c r="Y44" s="329" t="str">
        <f>IF(OR(H44=0,I44=0),"",VLOOKUP($X44,'Seznamy a konstanty'!$H$25:$K$85,2,0))</f>
        <v/>
      </c>
      <c r="Z44" s="323">
        <f t="shared" si="2"/>
        <v>0</v>
      </c>
      <c r="AA44" s="343">
        <f t="shared" si="3"/>
        <v>0</v>
      </c>
      <c r="AB44" s="57"/>
      <c r="AC44" s="35">
        <f t="shared" si="4"/>
        <v>0</v>
      </c>
    </row>
    <row r="45" spans="2:29" ht="15.6" customHeight="1" x14ac:dyDescent="0.25">
      <c r="B45" s="303"/>
      <c r="C45" s="74"/>
      <c r="D45" s="75"/>
      <c r="E45" s="75"/>
      <c r="F45" s="312"/>
      <c r="G45" s="76"/>
      <c r="H45" s="681"/>
      <c r="I45" s="682">
        <f>IF($H45=0,0,VLOOKUP($H45,'Seznamy a konstanty'!$B$5:$F$42,5,0))</f>
        <v>0</v>
      </c>
      <c r="J45" s="679"/>
      <c r="K45" s="683"/>
      <c r="L45" s="38" t="str">
        <f>IF($H45=0,"",IF(VLOOKUP($H45,'Seznamy a konstanty'!$B$5:$F$42,2,0)="zadat",J45,VLOOKUP($H45,'Seznamy a konstanty'!$B$5:$F$42,2,0)))</f>
        <v/>
      </c>
      <c r="M45" s="693"/>
      <c r="N45" s="43" t="str">
        <f>IF($H45=0,"",IF(VLOOKUP($H45,'Seznamy a konstanty'!$B$5:$F$42,3,0)="zadat",M45,VLOOKUP($H45,'Seznamy a konstanty'!$B$5:$F$42,3,0)))</f>
        <v/>
      </c>
      <c r="O45" s="44" t="str">
        <f t="shared" si="0"/>
        <v/>
      </c>
      <c r="P45" s="358">
        <f t="shared" si="5"/>
        <v>0</v>
      </c>
      <c r="Q45" s="317">
        <f t="shared" si="1"/>
        <v>0</v>
      </c>
      <c r="R45" s="81"/>
      <c r="S45" s="95" t="str">
        <f>IF(K45=0,"",IF(OR(VLOOKUP($H45,'Seznamy a konstanty'!$B$5:$F$25,5,0)=1,VLOOKUP($H45,'Seznamy a konstanty'!$B$5:$F$25,1,0)="Vodík fosilní"),R45,VLOOKUP($H45,'Seznamy a konstanty'!$B$5:$F$10,4,0)))</f>
        <v/>
      </c>
      <c r="T45" s="327" t="str">
        <f>IF(K45=0,"",('Seznamy a konstanty'!$I$4-S45)*Q45/1000)</f>
        <v/>
      </c>
      <c r="U45" s="697"/>
      <c r="V45" s="305" t="str">
        <f>IF(OR($K45=0,$I45=0),"",VLOOKUP($X45,'Seznamy a konstanty'!$H$25:$K$84,3,0))</f>
        <v/>
      </c>
      <c r="W45" s="306" t="str">
        <f>IF(OR($K45=0,$I45=0),"",VLOOKUP($X45,'Seznamy a konstanty'!$H$25:$K$84,4,0))</f>
        <v/>
      </c>
      <c r="X45" s="701"/>
      <c r="Y45" s="329" t="str">
        <f>IF(OR(H45=0,I45=0),"",VLOOKUP($X45,'Seznamy a konstanty'!$H$25:$K$85,2,0))</f>
        <v/>
      </c>
      <c r="Z45" s="323">
        <f t="shared" si="2"/>
        <v>0</v>
      </c>
      <c r="AA45" s="343">
        <f t="shared" si="3"/>
        <v>0</v>
      </c>
      <c r="AB45" s="57"/>
      <c r="AC45" s="35">
        <f t="shared" si="4"/>
        <v>0</v>
      </c>
    </row>
    <row r="46" spans="2:29" ht="15.6" customHeight="1" x14ac:dyDescent="0.25">
      <c r="B46" s="303"/>
      <c r="C46" s="74"/>
      <c r="D46" s="75"/>
      <c r="E46" s="75"/>
      <c r="F46" s="312"/>
      <c r="G46" s="76"/>
      <c r="H46" s="681"/>
      <c r="I46" s="682">
        <f>IF($H46=0,0,VLOOKUP($H46,'Seznamy a konstanty'!$B$5:$F$42,5,0))</f>
        <v>0</v>
      </c>
      <c r="J46" s="679"/>
      <c r="K46" s="683"/>
      <c r="L46" s="38" t="str">
        <f>IF($H46=0,"",IF(VLOOKUP($H46,'Seznamy a konstanty'!$B$5:$F$42,2,0)="zadat",J46,VLOOKUP($H46,'Seznamy a konstanty'!$B$5:$F$42,2,0)))</f>
        <v/>
      </c>
      <c r="M46" s="693"/>
      <c r="N46" s="43" t="str">
        <f>IF($H46=0,"",IF(VLOOKUP($H46,'Seznamy a konstanty'!$B$5:$F$42,3,0)="zadat",M46,VLOOKUP($H46,'Seznamy a konstanty'!$B$5:$F$42,3,0)))</f>
        <v/>
      </c>
      <c r="O46" s="44" t="str">
        <f t="shared" si="0"/>
        <v/>
      </c>
      <c r="P46" s="358">
        <f t="shared" si="5"/>
        <v>0</v>
      </c>
      <c r="Q46" s="317">
        <f t="shared" si="1"/>
        <v>0</v>
      </c>
      <c r="R46" s="81"/>
      <c r="S46" s="95" t="str">
        <f>IF(K46=0,"",IF(OR(VLOOKUP($H46,'Seznamy a konstanty'!$B$5:$F$25,5,0)=1,VLOOKUP($H46,'Seznamy a konstanty'!$B$5:$F$25,1,0)="Vodík fosilní"),R46,VLOOKUP($H46,'Seznamy a konstanty'!$B$5:$F$10,4,0)))</f>
        <v/>
      </c>
      <c r="T46" s="327" t="str">
        <f>IF(K46=0,"",('Seznamy a konstanty'!$I$4-S46)*Q46/1000)</f>
        <v/>
      </c>
      <c r="U46" s="697"/>
      <c r="V46" s="305" t="str">
        <f>IF(OR($K46=0,$I46=0),"",VLOOKUP($X46,'Seznamy a konstanty'!$H$25:$K$84,3,0))</f>
        <v/>
      </c>
      <c r="W46" s="306" t="str">
        <f>IF(OR($K46=0,$I46=0),"",VLOOKUP($X46,'Seznamy a konstanty'!$H$25:$K$84,4,0))</f>
        <v/>
      </c>
      <c r="X46" s="701"/>
      <c r="Y46" s="329" t="str">
        <f>IF(OR(H46=0,I46=0),"",VLOOKUP($X46,'Seznamy a konstanty'!$H$25:$K$85,2,0))</f>
        <v/>
      </c>
      <c r="Z46" s="323">
        <f t="shared" si="2"/>
        <v>0</v>
      </c>
      <c r="AA46" s="343">
        <f t="shared" si="3"/>
        <v>0</v>
      </c>
      <c r="AB46" s="57"/>
      <c r="AC46" s="35">
        <f t="shared" si="4"/>
        <v>0</v>
      </c>
    </row>
    <row r="47" spans="2:29" ht="15.6" customHeight="1" x14ac:dyDescent="0.25">
      <c r="B47" s="303"/>
      <c r="C47" s="74"/>
      <c r="D47" s="75"/>
      <c r="E47" s="75"/>
      <c r="F47" s="312"/>
      <c r="G47" s="76"/>
      <c r="H47" s="681"/>
      <c r="I47" s="682">
        <f>IF($H47=0,0,VLOOKUP($H47,'Seznamy a konstanty'!$B$5:$F$42,5,0))</f>
        <v>0</v>
      </c>
      <c r="J47" s="679"/>
      <c r="K47" s="683"/>
      <c r="L47" s="38" t="str">
        <f>IF($H47=0,"",IF(VLOOKUP($H47,'Seznamy a konstanty'!$B$5:$F$42,2,0)="zadat",J47,VLOOKUP($H47,'Seznamy a konstanty'!$B$5:$F$42,2,0)))</f>
        <v/>
      </c>
      <c r="M47" s="693"/>
      <c r="N47" s="43" t="str">
        <f>IF($H47=0,"",IF(VLOOKUP($H47,'Seznamy a konstanty'!$B$5:$F$42,3,0)="zadat",M47,VLOOKUP($H47,'Seznamy a konstanty'!$B$5:$F$42,3,0)))</f>
        <v/>
      </c>
      <c r="O47" s="44" t="str">
        <f t="shared" si="0"/>
        <v/>
      </c>
      <c r="P47" s="358">
        <f t="shared" si="5"/>
        <v>0</v>
      </c>
      <c r="Q47" s="317">
        <f t="shared" si="1"/>
        <v>0</v>
      </c>
      <c r="R47" s="81"/>
      <c r="S47" s="95" t="str">
        <f>IF(K47=0,"",IF(OR(VLOOKUP($H47,'Seznamy a konstanty'!$B$5:$F$25,5,0)=1,VLOOKUP($H47,'Seznamy a konstanty'!$B$5:$F$25,1,0)="Vodík fosilní"),R47,VLOOKUP($H47,'Seznamy a konstanty'!$B$5:$F$10,4,0)))</f>
        <v/>
      </c>
      <c r="T47" s="327" t="str">
        <f>IF(K47=0,"",('Seznamy a konstanty'!$I$4-S47)*Q47/1000)</f>
        <v/>
      </c>
      <c r="U47" s="697"/>
      <c r="V47" s="305" t="str">
        <f>IF(OR($K47=0,$I47=0),"",VLOOKUP($X47,'Seznamy a konstanty'!$H$25:$K$84,3,0))</f>
        <v/>
      </c>
      <c r="W47" s="306" t="str">
        <f>IF(OR($K47=0,$I47=0),"",VLOOKUP($X47,'Seznamy a konstanty'!$H$25:$K$84,4,0))</f>
        <v/>
      </c>
      <c r="X47" s="701"/>
      <c r="Y47" s="329" t="str">
        <f>IF(OR(H47=0,I47=0),"",VLOOKUP($X47,'Seznamy a konstanty'!$H$25:$K$85,2,0))</f>
        <v/>
      </c>
      <c r="Z47" s="323">
        <f t="shared" si="2"/>
        <v>0</v>
      </c>
      <c r="AA47" s="343">
        <f t="shared" si="3"/>
        <v>0</v>
      </c>
      <c r="AB47" s="57"/>
      <c r="AC47" s="35">
        <f t="shared" si="4"/>
        <v>0</v>
      </c>
    </row>
    <row r="48" spans="2:29" ht="15.6" customHeight="1" x14ac:dyDescent="0.25">
      <c r="B48" s="303"/>
      <c r="C48" s="74"/>
      <c r="D48" s="75"/>
      <c r="E48" s="75"/>
      <c r="F48" s="312"/>
      <c r="G48" s="76"/>
      <c r="H48" s="681"/>
      <c r="I48" s="682">
        <f>IF($H48=0,0,VLOOKUP($H48,'Seznamy a konstanty'!$B$5:$F$42,5,0))</f>
        <v>0</v>
      </c>
      <c r="J48" s="679"/>
      <c r="K48" s="683"/>
      <c r="L48" s="38" t="str">
        <f>IF($H48=0,"",IF(VLOOKUP($H48,'Seznamy a konstanty'!$B$5:$F$42,2,0)="zadat",J48,VLOOKUP($H48,'Seznamy a konstanty'!$B$5:$F$42,2,0)))</f>
        <v/>
      </c>
      <c r="M48" s="693"/>
      <c r="N48" s="43" t="str">
        <f>IF($H48=0,"",IF(VLOOKUP($H48,'Seznamy a konstanty'!$B$5:$F$42,3,0)="zadat",M48,VLOOKUP($H48,'Seznamy a konstanty'!$B$5:$F$42,3,0)))</f>
        <v/>
      </c>
      <c r="O48" s="44" t="str">
        <f t="shared" si="0"/>
        <v/>
      </c>
      <c r="P48" s="358">
        <f t="shared" si="5"/>
        <v>0</v>
      </c>
      <c r="Q48" s="317">
        <f t="shared" si="1"/>
        <v>0</v>
      </c>
      <c r="R48" s="81"/>
      <c r="S48" s="95" t="str">
        <f>IF(K48=0,"",IF(OR(VLOOKUP($H48,'Seznamy a konstanty'!$B$5:$F$25,5,0)=1,VLOOKUP($H48,'Seznamy a konstanty'!$B$5:$F$25,1,0)="Vodík fosilní"),R48,VLOOKUP($H48,'Seznamy a konstanty'!$B$5:$F$10,4,0)))</f>
        <v/>
      </c>
      <c r="T48" s="327" t="str">
        <f>IF(K48=0,"",('Seznamy a konstanty'!$I$4-S48)*Q48/1000)</f>
        <v/>
      </c>
      <c r="U48" s="697"/>
      <c r="V48" s="305" t="str">
        <f>IF(OR($K48=0,$I48=0),"",VLOOKUP($X48,'Seznamy a konstanty'!$H$25:$K$84,3,0))</f>
        <v/>
      </c>
      <c r="W48" s="306" t="str">
        <f>IF(OR($K48=0,$I48=0),"",VLOOKUP($X48,'Seznamy a konstanty'!$H$25:$K$84,4,0))</f>
        <v/>
      </c>
      <c r="X48" s="701"/>
      <c r="Y48" s="329" t="str">
        <f>IF(OR(H48=0,I48=0),"",VLOOKUP($X48,'Seznamy a konstanty'!$H$25:$K$85,2,0))</f>
        <v/>
      </c>
      <c r="Z48" s="323">
        <f t="shared" si="2"/>
        <v>0</v>
      </c>
      <c r="AA48" s="343">
        <f t="shared" si="3"/>
        <v>0</v>
      </c>
      <c r="AB48" s="611"/>
      <c r="AC48" s="35">
        <f t="shared" si="4"/>
        <v>0</v>
      </c>
    </row>
    <row r="49" spans="2:29" ht="15.6" customHeight="1" x14ac:dyDescent="0.25">
      <c r="B49" s="612"/>
      <c r="C49" s="613"/>
      <c r="D49" s="614"/>
      <c r="E49" s="614"/>
      <c r="F49" s="615"/>
      <c r="G49" s="616"/>
      <c r="H49" s="684"/>
      <c r="I49" s="685">
        <f>IF($H49=0,0,VLOOKUP($H49,'Seznamy a konstanty'!$B$5:$F$42,5,0))</f>
        <v>0</v>
      </c>
      <c r="J49" s="686"/>
      <c r="K49" s="687"/>
      <c r="L49" s="602" t="str">
        <f>IF($H49=0,"",IF(VLOOKUP($H49,'Seznamy a konstanty'!$B$5:$F$42,2,0)="zadat",J49,VLOOKUP($H49,'Seznamy a konstanty'!$B$5:$F$42,2,0)))</f>
        <v/>
      </c>
      <c r="M49" s="694"/>
      <c r="N49" s="603" t="str">
        <f>IF($H49=0,"",IF(VLOOKUP($H49,'Seznamy a konstanty'!$B$5:$F$42,3,0)="zadat",M49,VLOOKUP($H49,'Seznamy a konstanty'!$B$5:$F$42,3,0)))</f>
        <v/>
      </c>
      <c r="O49" s="594" t="str">
        <f t="shared" si="0"/>
        <v/>
      </c>
      <c r="P49" s="617">
        <f t="shared" si="5"/>
        <v>0</v>
      </c>
      <c r="Q49" s="618">
        <f t="shared" si="1"/>
        <v>0</v>
      </c>
      <c r="R49" s="619"/>
      <c r="S49" s="620" t="str">
        <f>IF(K49=0,"",IF(OR(VLOOKUP($H49,'Seznamy a konstanty'!$B$5:$F$25,5,0)=1,VLOOKUP($H49,'Seznamy a konstanty'!$B$5:$F$25,1,0)="Vodík fosilní"),R49,VLOOKUP($H49,'Seznamy a konstanty'!$B$5:$F$10,4,0)))</f>
        <v/>
      </c>
      <c r="T49" s="621" t="str">
        <f>IF(K49=0,"",('Seznamy a konstanty'!$I$4-S49)*Q49/1000)</f>
        <v/>
      </c>
      <c r="U49" s="698"/>
      <c r="V49" s="622" t="str">
        <f>IF(OR($K49=0,$I49=0),"",VLOOKUP($X49,'Seznamy a konstanty'!$H$25:$K$84,3,0))</f>
        <v/>
      </c>
      <c r="W49" s="306" t="str">
        <f>IF(OR($K49=0,$I49=0),"",VLOOKUP($X49,'Seznamy a konstanty'!$H$25:$K$84,4,0))</f>
        <v/>
      </c>
      <c r="X49" s="702"/>
      <c r="Y49" s="623" t="str">
        <f>IF(OR(H49=0,I49=0),"",VLOOKUP($X49,'Seznamy a konstanty'!$H$25:$K$85,2,0))</f>
        <v/>
      </c>
      <c r="Z49" s="624">
        <f t="shared" si="2"/>
        <v>0</v>
      </c>
      <c r="AA49" s="625">
        <f t="shared" si="3"/>
        <v>0</v>
      </c>
      <c r="AB49" s="611"/>
      <c r="AC49" s="609">
        <f t="shared" si="4"/>
        <v>0</v>
      </c>
    </row>
    <row r="50" spans="2:29" ht="15.6" customHeight="1" x14ac:dyDescent="0.25">
      <c r="B50" s="303"/>
      <c r="C50" s="74"/>
      <c r="D50" s="75"/>
      <c r="E50" s="75"/>
      <c r="F50" s="312"/>
      <c r="G50" s="76"/>
      <c r="H50" s="681"/>
      <c r="I50" s="682">
        <f>IF($H50=0,0,VLOOKUP($H50,'Seznamy a konstanty'!$B$5:$F$42,5,0))</f>
        <v>0</v>
      </c>
      <c r="J50" s="679"/>
      <c r="K50" s="683"/>
      <c r="L50" s="38" t="str">
        <f>IF($H50=0,"",IF(VLOOKUP($H50,'Seznamy a konstanty'!$B$5:$F$42,2,0)="zadat",J50,VLOOKUP($H50,'Seznamy a konstanty'!$B$5:$F$42,2,0)))</f>
        <v/>
      </c>
      <c r="M50" s="693"/>
      <c r="N50" s="43" t="str">
        <f>IF($H50=0,"",IF(VLOOKUP($H50,'Seznamy a konstanty'!$B$5:$F$42,3,0)="zadat",M50,VLOOKUP($H50,'Seznamy a konstanty'!$B$5:$F$42,3,0)))</f>
        <v/>
      </c>
      <c r="O50" s="44" t="str">
        <f t="shared" si="0"/>
        <v/>
      </c>
      <c r="P50" s="358">
        <f t="shared" si="5"/>
        <v>0</v>
      </c>
      <c r="Q50" s="317">
        <f t="shared" si="1"/>
        <v>0</v>
      </c>
      <c r="R50" s="81"/>
      <c r="S50" s="95" t="str">
        <f>IF(K50=0,"",IF(OR(VLOOKUP($H50,'Seznamy a konstanty'!$B$5:$F$25,5,0)=1,VLOOKUP($H50,'Seznamy a konstanty'!$B$5:$F$25,1,0)="Vodík fosilní"),R50,VLOOKUP($H50,'Seznamy a konstanty'!$B$5:$F$10,4,0)))</f>
        <v/>
      </c>
      <c r="T50" s="327" t="str">
        <f>IF(K50=0,"",('Seznamy a konstanty'!$I$4-S50)*Q50/1000)</f>
        <v/>
      </c>
      <c r="U50" s="697"/>
      <c r="V50" s="62" t="str">
        <f>IF(OR($K50=0,$I50=0),"",VLOOKUP($X50,'Seznamy a konstanty'!$H$25:$K$84,3,0))</f>
        <v/>
      </c>
      <c r="W50" s="306" t="str">
        <f>IF(OR($K50=0,$I50=0),"",VLOOKUP($X50,'Seznamy a konstanty'!$H$25:$K$84,4,0))</f>
        <v/>
      </c>
      <c r="X50" s="701"/>
      <c r="Y50" s="590" t="str">
        <f>IF(OR(H50=0,I50=0),"",VLOOKUP($X50,'Seznamy a konstanty'!$H$25:$K$85,2,0))</f>
        <v/>
      </c>
      <c r="Z50" s="323">
        <f t="shared" si="2"/>
        <v>0</v>
      </c>
      <c r="AA50" s="343">
        <f t="shared" si="3"/>
        <v>0</v>
      </c>
      <c r="AB50" s="611"/>
      <c r="AC50" s="35">
        <f t="shared" si="4"/>
        <v>0</v>
      </c>
    </row>
    <row r="51" spans="2:29" x14ac:dyDescent="0.25">
      <c r="B51" s="303"/>
      <c r="C51" s="74"/>
      <c r="D51" s="75"/>
      <c r="E51" s="75"/>
      <c r="F51" s="312"/>
      <c r="G51" s="76"/>
      <c r="H51" s="681"/>
      <c r="I51" s="682">
        <f>IF($H51=0,0,VLOOKUP($H51,'Seznamy a konstanty'!$B$5:$F$42,5,0))</f>
        <v>0</v>
      </c>
      <c r="J51" s="679"/>
      <c r="K51" s="683"/>
      <c r="L51" s="38" t="str">
        <f>IF($H51=0,"",IF(VLOOKUP($H51,'Seznamy a konstanty'!$B$5:$F$42,2,0)="zadat",J51,VLOOKUP($H51,'Seznamy a konstanty'!$B$5:$F$42,2,0)))</f>
        <v/>
      </c>
      <c r="M51" s="693"/>
      <c r="N51" s="43" t="str">
        <f>IF($H51=0,"",IF(VLOOKUP($H51,'Seznamy a konstanty'!$B$5:$F$42,3,0)="zadat",M51,VLOOKUP($H51,'Seznamy a konstanty'!$B$5:$F$42,3,0)))</f>
        <v/>
      </c>
      <c r="O51" s="44" t="str">
        <f t="shared" ref="O51:O100" si="6">IF($H51=0,"",CONCATENATE("MJ/",L51))</f>
        <v/>
      </c>
      <c r="P51" s="358">
        <f t="shared" ref="P51:P100" si="7">IF($H51=0,0,K51*N51)</f>
        <v>0</v>
      </c>
      <c r="Q51" s="317">
        <f t="shared" ref="Q51:Q100" si="8">IF(F51="ano",P51,0)</f>
        <v>0</v>
      </c>
      <c r="R51" s="81"/>
      <c r="S51" s="95" t="str">
        <f>IF(K51=0,"",IF(OR(VLOOKUP($H51,'Seznamy a konstanty'!$B$5:$F$25,5,0)=1,VLOOKUP($H51,'Seznamy a konstanty'!$B$5:$F$25,1,0)="Vodík fosilní"),R51,VLOOKUP($H51,'Seznamy a konstanty'!$B$5:$F$10,4,0)))</f>
        <v/>
      </c>
      <c r="T51" s="327" t="str">
        <f>IF(K51=0,"",('Seznamy a konstanty'!$I$4-S51)*Q51/1000)</f>
        <v/>
      </c>
      <c r="U51" s="697"/>
      <c r="V51" s="62" t="str">
        <f>IF(OR($K51=0,$I51=0),"",VLOOKUP($X51,'Seznamy a konstanty'!$H$25:$K$84,3,0))</f>
        <v/>
      </c>
      <c r="W51" s="306" t="str">
        <f>IF(OR($K51=0,$I51=0),"",VLOOKUP($X51,'Seznamy a konstanty'!$H$25:$K$84,4,0))</f>
        <v/>
      </c>
      <c r="X51" s="701"/>
      <c r="Y51" s="590" t="str">
        <f>IF(OR(H51=0,I51=0),"",VLOOKUP($X51,'Seznamy a konstanty'!$H$25:$K$85,2,0))</f>
        <v/>
      </c>
      <c r="Z51" s="323">
        <f t="shared" ref="Z51:Z100" si="9">IF(G51="ano",P51,0)</f>
        <v>0</v>
      </c>
      <c r="AA51" s="343">
        <f t="shared" ref="AA51:AA100" si="10">+Z51*I51</f>
        <v>0</v>
      </c>
      <c r="AB51" s="611"/>
      <c r="AC51" s="35">
        <f t="shared" ref="AC51:AC100" si="11">IF(AND(K51&gt;0,S51=0),"zadat emise",0)</f>
        <v>0</v>
      </c>
    </row>
    <row r="52" spans="2:29" x14ac:dyDescent="0.25">
      <c r="B52" s="303"/>
      <c r="C52" s="74"/>
      <c r="D52" s="75"/>
      <c r="E52" s="75"/>
      <c r="F52" s="312"/>
      <c r="G52" s="76"/>
      <c r="H52" s="681"/>
      <c r="I52" s="682">
        <f>IF($H52=0,0,VLOOKUP($H52,'Seznamy a konstanty'!$B$5:$F$42,5,0))</f>
        <v>0</v>
      </c>
      <c r="J52" s="679"/>
      <c r="K52" s="683"/>
      <c r="L52" s="38" t="str">
        <f>IF($H52=0,"",IF(VLOOKUP($H52,'Seznamy a konstanty'!$B$5:$F$42,2,0)="zadat",J52,VLOOKUP($H52,'Seznamy a konstanty'!$B$5:$F$42,2,0)))</f>
        <v/>
      </c>
      <c r="M52" s="693"/>
      <c r="N52" s="43" t="str">
        <f>IF($H52=0,"",IF(VLOOKUP($H52,'Seznamy a konstanty'!$B$5:$F$42,3,0)="zadat",M52,VLOOKUP($H52,'Seznamy a konstanty'!$B$5:$F$42,3,0)))</f>
        <v/>
      </c>
      <c r="O52" s="44" t="str">
        <f t="shared" si="6"/>
        <v/>
      </c>
      <c r="P52" s="358">
        <f t="shared" si="7"/>
        <v>0</v>
      </c>
      <c r="Q52" s="317">
        <f t="shared" si="8"/>
        <v>0</v>
      </c>
      <c r="R52" s="81"/>
      <c r="S52" s="95" t="str">
        <f>IF(K52=0,"",IF(OR(VLOOKUP($H52,'Seznamy a konstanty'!$B$5:$F$25,5,0)=1,VLOOKUP($H52,'Seznamy a konstanty'!$B$5:$F$25,1,0)="Vodík fosilní"),R52,VLOOKUP($H52,'Seznamy a konstanty'!$B$5:$F$10,4,0)))</f>
        <v/>
      </c>
      <c r="T52" s="327" t="str">
        <f>IF(K52=0,"",('Seznamy a konstanty'!$I$4-S52)*Q52/1000)</f>
        <v/>
      </c>
      <c r="U52" s="697"/>
      <c r="V52" s="62" t="str">
        <f>IF(OR($K52=0,$I52=0),"",VLOOKUP($X52,'Seznamy a konstanty'!$H$25:$K$84,3,0))</f>
        <v/>
      </c>
      <c r="W52" s="306" t="str">
        <f>IF(OR($K52=0,$I52=0),"",VLOOKUP($X52,'Seznamy a konstanty'!$H$25:$K$84,4,0))</f>
        <v/>
      </c>
      <c r="X52" s="701"/>
      <c r="Y52" s="590" t="str">
        <f>IF(OR(H52=0,I52=0),"",VLOOKUP($X52,'Seznamy a konstanty'!$H$25:$K$85,2,0))</f>
        <v/>
      </c>
      <c r="Z52" s="323">
        <f t="shared" si="9"/>
        <v>0</v>
      </c>
      <c r="AA52" s="343">
        <f t="shared" si="10"/>
        <v>0</v>
      </c>
      <c r="AB52" s="611"/>
      <c r="AC52" s="35">
        <f t="shared" si="11"/>
        <v>0</v>
      </c>
    </row>
    <row r="53" spans="2:29" x14ac:dyDescent="0.25">
      <c r="B53" s="303"/>
      <c r="C53" s="74"/>
      <c r="D53" s="75"/>
      <c r="E53" s="75"/>
      <c r="F53" s="312"/>
      <c r="G53" s="76"/>
      <c r="H53" s="681"/>
      <c r="I53" s="682">
        <f>IF($H53=0,0,VLOOKUP($H53,'Seznamy a konstanty'!$B$5:$F$42,5,0))</f>
        <v>0</v>
      </c>
      <c r="J53" s="679"/>
      <c r="K53" s="683"/>
      <c r="L53" s="38" t="str">
        <f>IF($H53=0,"",IF(VLOOKUP($H53,'Seznamy a konstanty'!$B$5:$F$42,2,0)="zadat",J53,VLOOKUP($H53,'Seznamy a konstanty'!$B$5:$F$42,2,0)))</f>
        <v/>
      </c>
      <c r="M53" s="693"/>
      <c r="N53" s="43" t="str">
        <f>IF($H53=0,"",IF(VLOOKUP($H53,'Seznamy a konstanty'!$B$5:$F$42,3,0)="zadat",M53,VLOOKUP($H53,'Seznamy a konstanty'!$B$5:$F$42,3,0)))</f>
        <v/>
      </c>
      <c r="O53" s="44" t="str">
        <f t="shared" si="6"/>
        <v/>
      </c>
      <c r="P53" s="358">
        <f t="shared" si="7"/>
        <v>0</v>
      </c>
      <c r="Q53" s="317">
        <f t="shared" si="8"/>
        <v>0</v>
      </c>
      <c r="R53" s="81"/>
      <c r="S53" s="95" t="str">
        <f>IF(K53=0,"",IF(OR(VLOOKUP($H53,'Seznamy a konstanty'!$B$5:$F$25,5,0)=1,VLOOKUP($H53,'Seznamy a konstanty'!$B$5:$F$25,1,0)="Vodík fosilní"),R53,VLOOKUP($H53,'Seznamy a konstanty'!$B$5:$F$10,4,0)))</f>
        <v/>
      </c>
      <c r="T53" s="327" t="str">
        <f>IF(K53=0,"",('Seznamy a konstanty'!$I$4-S53)*Q53/1000)</f>
        <v/>
      </c>
      <c r="U53" s="697"/>
      <c r="V53" s="62" t="str">
        <f>IF(OR($K53=0,$I53=0),"",VLOOKUP($X53,'Seznamy a konstanty'!$H$25:$K$84,3,0))</f>
        <v/>
      </c>
      <c r="W53" s="306" t="str">
        <f>IF(OR($K53=0,$I53=0),"",VLOOKUP($X53,'Seznamy a konstanty'!$H$25:$K$84,4,0))</f>
        <v/>
      </c>
      <c r="X53" s="701"/>
      <c r="Y53" s="590" t="str">
        <f>IF(OR(H53=0,I53=0),"",VLOOKUP($X53,'Seznamy a konstanty'!$H$25:$K$85,2,0))</f>
        <v/>
      </c>
      <c r="Z53" s="323">
        <f t="shared" si="9"/>
        <v>0</v>
      </c>
      <c r="AA53" s="343">
        <f t="shared" si="10"/>
        <v>0</v>
      </c>
      <c r="AB53" s="611"/>
      <c r="AC53" s="35">
        <f t="shared" si="11"/>
        <v>0</v>
      </c>
    </row>
    <row r="54" spans="2:29" x14ac:dyDescent="0.25">
      <c r="B54" s="303"/>
      <c r="C54" s="74"/>
      <c r="D54" s="75"/>
      <c r="E54" s="75"/>
      <c r="F54" s="312"/>
      <c r="G54" s="76"/>
      <c r="H54" s="681"/>
      <c r="I54" s="682">
        <f>IF($H54=0,0,VLOOKUP($H54,'Seznamy a konstanty'!$B$5:$F$42,5,0))</f>
        <v>0</v>
      </c>
      <c r="J54" s="679"/>
      <c r="K54" s="683"/>
      <c r="L54" s="38" t="str">
        <f>IF($H54=0,"",IF(VLOOKUP($H54,'Seznamy a konstanty'!$B$5:$F$42,2,0)="zadat",J54,VLOOKUP($H54,'Seznamy a konstanty'!$B$5:$F$42,2,0)))</f>
        <v/>
      </c>
      <c r="M54" s="693"/>
      <c r="N54" s="43" t="str">
        <f>IF($H54=0,"",IF(VLOOKUP($H54,'Seznamy a konstanty'!$B$5:$F$42,3,0)="zadat",M54,VLOOKUP($H54,'Seznamy a konstanty'!$B$5:$F$42,3,0)))</f>
        <v/>
      </c>
      <c r="O54" s="44" t="str">
        <f t="shared" si="6"/>
        <v/>
      </c>
      <c r="P54" s="358">
        <f t="shared" si="7"/>
        <v>0</v>
      </c>
      <c r="Q54" s="317">
        <f t="shared" si="8"/>
        <v>0</v>
      </c>
      <c r="R54" s="81"/>
      <c r="S54" s="95" t="str">
        <f>IF(K54=0,"",IF(OR(VLOOKUP($H54,'Seznamy a konstanty'!$B$5:$F$25,5,0)=1,VLOOKUP($H54,'Seznamy a konstanty'!$B$5:$F$25,1,0)="Vodík fosilní"),R54,VLOOKUP($H54,'Seznamy a konstanty'!$B$5:$F$10,4,0)))</f>
        <v/>
      </c>
      <c r="T54" s="327" t="str">
        <f>IF(K54=0,"",('Seznamy a konstanty'!$I$4-S54)*Q54/1000)</f>
        <v/>
      </c>
      <c r="U54" s="697"/>
      <c r="V54" s="62" t="str">
        <f>IF(OR($K54=0,$I54=0),"",VLOOKUP($X54,'Seznamy a konstanty'!$H$25:$K$84,3,0))</f>
        <v/>
      </c>
      <c r="W54" s="306" t="str">
        <f>IF(OR($K54=0,$I54=0),"",VLOOKUP($X54,'Seznamy a konstanty'!$H$25:$K$84,4,0))</f>
        <v/>
      </c>
      <c r="X54" s="701"/>
      <c r="Y54" s="590" t="str">
        <f>IF(OR(H54=0,I54=0),"",VLOOKUP($X54,'Seznamy a konstanty'!$H$25:$K$85,2,0))</f>
        <v/>
      </c>
      <c r="Z54" s="323">
        <f t="shared" si="9"/>
        <v>0</v>
      </c>
      <c r="AA54" s="343">
        <f t="shared" si="10"/>
        <v>0</v>
      </c>
      <c r="AB54" s="611"/>
      <c r="AC54" s="35">
        <f t="shared" si="11"/>
        <v>0</v>
      </c>
    </row>
    <row r="55" spans="2:29" x14ac:dyDescent="0.25">
      <c r="B55" s="303"/>
      <c r="C55" s="74"/>
      <c r="D55" s="75"/>
      <c r="E55" s="75"/>
      <c r="F55" s="312"/>
      <c r="G55" s="76"/>
      <c r="H55" s="681"/>
      <c r="I55" s="682">
        <f>IF($H55=0,0,VLOOKUP($H55,'Seznamy a konstanty'!$B$5:$F$42,5,0))</f>
        <v>0</v>
      </c>
      <c r="J55" s="679"/>
      <c r="K55" s="683"/>
      <c r="L55" s="38" t="str">
        <f>IF($H55=0,"",IF(VLOOKUP($H55,'Seznamy a konstanty'!$B$5:$F$42,2,0)="zadat",J55,VLOOKUP($H55,'Seznamy a konstanty'!$B$5:$F$42,2,0)))</f>
        <v/>
      </c>
      <c r="M55" s="693"/>
      <c r="N55" s="43" t="str">
        <f>IF($H55=0,"",IF(VLOOKUP($H55,'Seznamy a konstanty'!$B$5:$F$42,3,0)="zadat",M55,VLOOKUP($H55,'Seznamy a konstanty'!$B$5:$F$42,3,0)))</f>
        <v/>
      </c>
      <c r="O55" s="44" t="str">
        <f t="shared" si="6"/>
        <v/>
      </c>
      <c r="P55" s="358">
        <f t="shared" si="7"/>
        <v>0</v>
      </c>
      <c r="Q55" s="317">
        <f t="shared" si="8"/>
        <v>0</v>
      </c>
      <c r="R55" s="81"/>
      <c r="S55" s="95" t="str">
        <f>IF(K55=0,"",IF(OR(VLOOKUP($H55,'Seznamy a konstanty'!$B$5:$F$25,5,0)=1,VLOOKUP($H55,'Seznamy a konstanty'!$B$5:$F$25,1,0)="Vodík fosilní"),R55,VLOOKUP($H55,'Seznamy a konstanty'!$B$5:$F$10,4,0)))</f>
        <v/>
      </c>
      <c r="T55" s="327" t="str">
        <f>IF(K55=0,"",('Seznamy a konstanty'!$I$4-S55)*Q55/1000)</f>
        <v/>
      </c>
      <c r="U55" s="697"/>
      <c r="V55" s="62" t="str">
        <f>IF(OR($K55=0,$I55=0),"",VLOOKUP($X55,'Seznamy a konstanty'!$H$25:$K$84,3,0))</f>
        <v/>
      </c>
      <c r="W55" s="306" t="str">
        <f>IF(OR($K55=0,$I55=0),"",VLOOKUP($X55,'Seznamy a konstanty'!$H$25:$K$84,4,0))</f>
        <v/>
      </c>
      <c r="X55" s="701"/>
      <c r="Y55" s="590" t="str">
        <f>IF(OR(H55=0,I55=0),"",VLOOKUP($X55,'Seznamy a konstanty'!$H$25:$K$85,2,0))</f>
        <v/>
      </c>
      <c r="Z55" s="323">
        <f t="shared" si="9"/>
        <v>0</v>
      </c>
      <c r="AA55" s="343">
        <f t="shared" si="10"/>
        <v>0</v>
      </c>
      <c r="AB55" s="611"/>
      <c r="AC55" s="35">
        <f t="shared" si="11"/>
        <v>0</v>
      </c>
    </row>
    <row r="56" spans="2:29" x14ac:dyDescent="0.25">
      <c r="B56" s="303"/>
      <c r="C56" s="74"/>
      <c r="D56" s="75"/>
      <c r="E56" s="75"/>
      <c r="F56" s="312"/>
      <c r="G56" s="76"/>
      <c r="H56" s="681"/>
      <c r="I56" s="682">
        <f>IF($H56=0,0,VLOOKUP($H56,'Seznamy a konstanty'!$B$5:$F$42,5,0))</f>
        <v>0</v>
      </c>
      <c r="J56" s="679"/>
      <c r="K56" s="683"/>
      <c r="L56" s="38" t="str">
        <f>IF($H56=0,"",IF(VLOOKUP($H56,'Seznamy a konstanty'!$B$5:$F$42,2,0)="zadat",J56,VLOOKUP($H56,'Seznamy a konstanty'!$B$5:$F$42,2,0)))</f>
        <v/>
      </c>
      <c r="M56" s="693"/>
      <c r="N56" s="43" t="str">
        <f>IF($H56=0,"",IF(VLOOKUP($H56,'Seznamy a konstanty'!$B$5:$F$42,3,0)="zadat",M56,VLOOKUP($H56,'Seznamy a konstanty'!$B$5:$F$42,3,0)))</f>
        <v/>
      </c>
      <c r="O56" s="44" t="str">
        <f t="shared" si="6"/>
        <v/>
      </c>
      <c r="P56" s="358">
        <f t="shared" si="7"/>
        <v>0</v>
      </c>
      <c r="Q56" s="317">
        <f t="shared" si="8"/>
        <v>0</v>
      </c>
      <c r="R56" s="81"/>
      <c r="S56" s="95" t="str">
        <f>IF(K56=0,"",IF(OR(VLOOKUP($H56,'Seznamy a konstanty'!$B$5:$F$25,5,0)=1,VLOOKUP($H56,'Seznamy a konstanty'!$B$5:$F$25,1,0)="Vodík fosilní"),R56,VLOOKUP($H56,'Seznamy a konstanty'!$B$5:$F$10,4,0)))</f>
        <v/>
      </c>
      <c r="T56" s="327" t="str">
        <f>IF(K56=0,"",('Seznamy a konstanty'!$I$4-S56)*Q56/1000)</f>
        <v/>
      </c>
      <c r="U56" s="697"/>
      <c r="V56" s="62" t="str">
        <f>IF(OR($K56=0,$I56=0),"",VLOOKUP($X56,'Seznamy a konstanty'!$H$25:$K$84,3,0))</f>
        <v/>
      </c>
      <c r="W56" s="306" t="str">
        <f>IF(OR($K56=0,$I56=0),"",VLOOKUP($X56,'Seznamy a konstanty'!$H$25:$K$84,4,0))</f>
        <v/>
      </c>
      <c r="X56" s="701"/>
      <c r="Y56" s="590" t="str">
        <f>IF(OR(H56=0,I56=0),"",VLOOKUP($X56,'Seznamy a konstanty'!$H$25:$K$85,2,0))</f>
        <v/>
      </c>
      <c r="Z56" s="323">
        <f t="shared" si="9"/>
        <v>0</v>
      </c>
      <c r="AA56" s="343">
        <f t="shared" si="10"/>
        <v>0</v>
      </c>
      <c r="AB56" s="611"/>
      <c r="AC56" s="35">
        <f t="shared" si="11"/>
        <v>0</v>
      </c>
    </row>
    <row r="57" spans="2:29" x14ac:dyDescent="0.25">
      <c r="B57" s="303"/>
      <c r="C57" s="74"/>
      <c r="D57" s="75"/>
      <c r="E57" s="75"/>
      <c r="F57" s="312"/>
      <c r="G57" s="76"/>
      <c r="H57" s="681"/>
      <c r="I57" s="682">
        <f>IF($H57=0,0,VLOOKUP($H57,'Seznamy a konstanty'!$B$5:$F$42,5,0))</f>
        <v>0</v>
      </c>
      <c r="J57" s="679"/>
      <c r="K57" s="683"/>
      <c r="L57" s="38" t="str">
        <f>IF($H57=0,"",IF(VLOOKUP($H57,'Seznamy a konstanty'!$B$5:$F$42,2,0)="zadat",J57,VLOOKUP($H57,'Seznamy a konstanty'!$B$5:$F$42,2,0)))</f>
        <v/>
      </c>
      <c r="M57" s="693"/>
      <c r="N57" s="43" t="str">
        <f>IF($H57=0,"",IF(VLOOKUP($H57,'Seznamy a konstanty'!$B$5:$F$42,3,0)="zadat",M57,VLOOKUP($H57,'Seznamy a konstanty'!$B$5:$F$42,3,0)))</f>
        <v/>
      </c>
      <c r="O57" s="44" t="str">
        <f t="shared" si="6"/>
        <v/>
      </c>
      <c r="P57" s="358">
        <f t="shared" si="7"/>
        <v>0</v>
      </c>
      <c r="Q57" s="317">
        <f t="shared" si="8"/>
        <v>0</v>
      </c>
      <c r="R57" s="81"/>
      <c r="S57" s="95" t="str">
        <f>IF(K57=0,"",IF(OR(VLOOKUP($H57,'Seznamy a konstanty'!$B$5:$F$25,5,0)=1,VLOOKUP($H57,'Seznamy a konstanty'!$B$5:$F$25,1,0)="Vodík fosilní"),R57,VLOOKUP($H57,'Seznamy a konstanty'!$B$5:$F$10,4,0)))</f>
        <v/>
      </c>
      <c r="T57" s="327" t="str">
        <f>IF(K57=0,"",('Seznamy a konstanty'!$I$4-S57)*Q57/1000)</f>
        <v/>
      </c>
      <c r="U57" s="697"/>
      <c r="V57" s="62" t="str">
        <f>IF(OR($K57=0,$I57=0),"",VLOOKUP($X57,'Seznamy a konstanty'!$H$25:$K$84,3,0))</f>
        <v/>
      </c>
      <c r="W57" s="306" t="str">
        <f>IF(OR($K57=0,$I57=0),"",VLOOKUP($X57,'Seznamy a konstanty'!$H$25:$K$84,4,0))</f>
        <v/>
      </c>
      <c r="X57" s="701"/>
      <c r="Y57" s="590" t="str">
        <f>IF(OR(H57=0,I57=0),"",VLOOKUP($X57,'Seznamy a konstanty'!$H$25:$K$85,2,0))</f>
        <v/>
      </c>
      <c r="Z57" s="323">
        <f t="shared" si="9"/>
        <v>0</v>
      </c>
      <c r="AA57" s="343">
        <f t="shared" si="10"/>
        <v>0</v>
      </c>
      <c r="AB57" s="611"/>
      <c r="AC57" s="35">
        <f t="shared" si="11"/>
        <v>0</v>
      </c>
    </row>
    <row r="58" spans="2:29" x14ac:dyDescent="0.25">
      <c r="B58" s="303"/>
      <c r="C58" s="74"/>
      <c r="D58" s="75"/>
      <c r="E58" s="75"/>
      <c r="F58" s="312"/>
      <c r="G58" s="76"/>
      <c r="H58" s="681"/>
      <c r="I58" s="682">
        <f>IF($H58=0,0,VLOOKUP($H58,'Seznamy a konstanty'!$B$5:$F$42,5,0))</f>
        <v>0</v>
      </c>
      <c r="J58" s="679"/>
      <c r="K58" s="683"/>
      <c r="L58" s="38" t="str">
        <f>IF($H58=0,"",IF(VLOOKUP($H58,'Seznamy a konstanty'!$B$5:$F$42,2,0)="zadat",J58,VLOOKUP($H58,'Seznamy a konstanty'!$B$5:$F$42,2,0)))</f>
        <v/>
      </c>
      <c r="M58" s="693"/>
      <c r="N58" s="43" t="str">
        <f>IF($H58=0,"",IF(VLOOKUP($H58,'Seznamy a konstanty'!$B$5:$F$42,3,0)="zadat",M58,VLOOKUP($H58,'Seznamy a konstanty'!$B$5:$F$42,3,0)))</f>
        <v/>
      </c>
      <c r="O58" s="44" t="str">
        <f t="shared" si="6"/>
        <v/>
      </c>
      <c r="P58" s="358">
        <f t="shared" si="7"/>
        <v>0</v>
      </c>
      <c r="Q58" s="317">
        <f t="shared" si="8"/>
        <v>0</v>
      </c>
      <c r="R58" s="81"/>
      <c r="S58" s="95" t="str">
        <f>IF(K58=0,"",IF(OR(VLOOKUP($H58,'Seznamy a konstanty'!$B$5:$F$25,5,0)=1,VLOOKUP($H58,'Seznamy a konstanty'!$B$5:$F$25,1,0)="Vodík fosilní"),R58,VLOOKUP($H58,'Seznamy a konstanty'!$B$5:$F$10,4,0)))</f>
        <v/>
      </c>
      <c r="T58" s="327" t="str">
        <f>IF(K58=0,"",('Seznamy a konstanty'!$I$4-S58)*Q58/1000)</f>
        <v/>
      </c>
      <c r="U58" s="697"/>
      <c r="V58" s="62" t="str">
        <f>IF(OR($K58=0,$I58=0),"",VLOOKUP($X58,'Seznamy a konstanty'!$H$25:$K$84,3,0))</f>
        <v/>
      </c>
      <c r="W58" s="306" t="str">
        <f>IF(OR($K58=0,$I58=0),"",VLOOKUP($X58,'Seznamy a konstanty'!$H$25:$K$84,4,0))</f>
        <v/>
      </c>
      <c r="X58" s="701"/>
      <c r="Y58" s="590" t="str">
        <f>IF(OR(H58=0,I58=0),"",VLOOKUP($X58,'Seznamy a konstanty'!$H$25:$K$85,2,0))</f>
        <v/>
      </c>
      <c r="Z58" s="323">
        <f t="shared" si="9"/>
        <v>0</v>
      </c>
      <c r="AA58" s="343">
        <f t="shared" si="10"/>
        <v>0</v>
      </c>
      <c r="AB58" s="611"/>
      <c r="AC58" s="35">
        <f t="shared" si="11"/>
        <v>0</v>
      </c>
    </row>
    <row r="59" spans="2:29" x14ac:dyDescent="0.25">
      <c r="B59" s="303"/>
      <c r="C59" s="74"/>
      <c r="D59" s="75"/>
      <c r="E59" s="75"/>
      <c r="F59" s="312"/>
      <c r="G59" s="76"/>
      <c r="H59" s="681"/>
      <c r="I59" s="682">
        <f>IF($H59=0,0,VLOOKUP($H59,'Seznamy a konstanty'!$B$5:$F$42,5,0))</f>
        <v>0</v>
      </c>
      <c r="J59" s="679"/>
      <c r="K59" s="683"/>
      <c r="L59" s="38" t="str">
        <f>IF($H59=0,"",IF(VLOOKUP($H59,'Seznamy a konstanty'!$B$5:$F$42,2,0)="zadat",J59,VLOOKUP($H59,'Seznamy a konstanty'!$B$5:$F$42,2,0)))</f>
        <v/>
      </c>
      <c r="M59" s="693"/>
      <c r="N59" s="43" t="str">
        <f>IF($H59=0,"",IF(VLOOKUP($H59,'Seznamy a konstanty'!$B$5:$F$42,3,0)="zadat",M59,VLOOKUP($H59,'Seznamy a konstanty'!$B$5:$F$42,3,0)))</f>
        <v/>
      </c>
      <c r="O59" s="44" t="str">
        <f t="shared" si="6"/>
        <v/>
      </c>
      <c r="P59" s="358">
        <f t="shared" si="7"/>
        <v>0</v>
      </c>
      <c r="Q59" s="317">
        <f t="shared" si="8"/>
        <v>0</v>
      </c>
      <c r="R59" s="81"/>
      <c r="S59" s="95" t="str">
        <f>IF(K59=0,"",IF(OR(VLOOKUP($H59,'Seznamy a konstanty'!$B$5:$F$25,5,0)=1,VLOOKUP($H59,'Seznamy a konstanty'!$B$5:$F$25,1,0)="Vodík fosilní"),R59,VLOOKUP($H59,'Seznamy a konstanty'!$B$5:$F$10,4,0)))</f>
        <v/>
      </c>
      <c r="T59" s="327" t="str">
        <f>IF(K59=0,"",('Seznamy a konstanty'!$I$4-S59)*Q59/1000)</f>
        <v/>
      </c>
      <c r="U59" s="697"/>
      <c r="V59" s="62" t="str">
        <f>IF(OR($K59=0,$I59=0),"",VLOOKUP($X59,'Seznamy a konstanty'!$H$25:$K$84,3,0))</f>
        <v/>
      </c>
      <c r="W59" s="306" t="str">
        <f>IF(OR($K59=0,$I59=0),"",VLOOKUP($X59,'Seznamy a konstanty'!$H$25:$K$84,4,0))</f>
        <v/>
      </c>
      <c r="X59" s="701"/>
      <c r="Y59" s="590" t="str">
        <f>IF(OR(H59=0,I59=0),"",VLOOKUP($X59,'Seznamy a konstanty'!$H$25:$K$85,2,0))</f>
        <v/>
      </c>
      <c r="Z59" s="323">
        <f t="shared" si="9"/>
        <v>0</v>
      </c>
      <c r="AA59" s="343">
        <f t="shared" si="10"/>
        <v>0</v>
      </c>
      <c r="AB59" s="611"/>
      <c r="AC59" s="35">
        <f t="shared" si="11"/>
        <v>0</v>
      </c>
    </row>
    <row r="60" spans="2:29" x14ac:dyDescent="0.25">
      <c r="B60" s="303"/>
      <c r="C60" s="74"/>
      <c r="D60" s="75"/>
      <c r="E60" s="75"/>
      <c r="F60" s="312"/>
      <c r="G60" s="76"/>
      <c r="H60" s="681"/>
      <c r="I60" s="682">
        <f>IF($H60=0,0,VLOOKUP($H60,'Seznamy a konstanty'!$B$5:$F$42,5,0))</f>
        <v>0</v>
      </c>
      <c r="J60" s="679"/>
      <c r="K60" s="683"/>
      <c r="L60" s="38" t="str">
        <f>IF($H60=0,"",IF(VLOOKUP($H60,'Seznamy a konstanty'!$B$5:$F$42,2,0)="zadat",J60,VLOOKUP($H60,'Seznamy a konstanty'!$B$5:$F$42,2,0)))</f>
        <v/>
      </c>
      <c r="M60" s="693"/>
      <c r="N60" s="43" t="str">
        <f>IF($H60=0,"",IF(VLOOKUP($H60,'Seznamy a konstanty'!$B$5:$F$42,3,0)="zadat",M60,VLOOKUP($H60,'Seznamy a konstanty'!$B$5:$F$42,3,0)))</f>
        <v/>
      </c>
      <c r="O60" s="44" t="str">
        <f t="shared" si="6"/>
        <v/>
      </c>
      <c r="P60" s="358">
        <f t="shared" si="7"/>
        <v>0</v>
      </c>
      <c r="Q60" s="317">
        <f t="shared" si="8"/>
        <v>0</v>
      </c>
      <c r="R60" s="81"/>
      <c r="S60" s="95" t="str">
        <f>IF(K60=0,"",IF(OR(VLOOKUP($H60,'Seznamy a konstanty'!$B$5:$F$25,5,0)=1,VLOOKUP($H60,'Seznamy a konstanty'!$B$5:$F$25,1,0)="Vodík fosilní"),R60,VLOOKUP($H60,'Seznamy a konstanty'!$B$5:$F$10,4,0)))</f>
        <v/>
      </c>
      <c r="T60" s="327" t="str">
        <f>IF(K60=0,"",('Seznamy a konstanty'!$I$4-S60)*Q60/1000)</f>
        <v/>
      </c>
      <c r="U60" s="697"/>
      <c r="V60" s="62" t="str">
        <f>IF(OR($K60=0,$I60=0),"",VLOOKUP($X60,'Seznamy a konstanty'!$H$25:$K$84,3,0))</f>
        <v/>
      </c>
      <c r="W60" s="306" t="str">
        <f>IF(OR($K60=0,$I60=0),"",VLOOKUP($X60,'Seznamy a konstanty'!$H$25:$K$84,4,0))</f>
        <v/>
      </c>
      <c r="X60" s="701"/>
      <c r="Y60" s="590" t="str">
        <f>IF(OR(H60=0,I60=0),"",VLOOKUP($X60,'Seznamy a konstanty'!$H$25:$K$85,2,0))</f>
        <v/>
      </c>
      <c r="Z60" s="323">
        <f t="shared" si="9"/>
        <v>0</v>
      </c>
      <c r="AA60" s="343">
        <f t="shared" si="10"/>
        <v>0</v>
      </c>
      <c r="AB60" s="611"/>
      <c r="AC60" s="35">
        <f t="shared" si="11"/>
        <v>0</v>
      </c>
    </row>
    <row r="61" spans="2:29" x14ac:dyDescent="0.25">
      <c r="B61" s="303"/>
      <c r="C61" s="74"/>
      <c r="D61" s="75"/>
      <c r="E61" s="75"/>
      <c r="F61" s="312"/>
      <c r="G61" s="76"/>
      <c r="H61" s="681"/>
      <c r="I61" s="682">
        <f>IF($H61=0,0,VLOOKUP($H61,'Seznamy a konstanty'!$B$5:$F$42,5,0))</f>
        <v>0</v>
      </c>
      <c r="J61" s="679"/>
      <c r="K61" s="683"/>
      <c r="L61" s="38" t="str">
        <f>IF($H61=0,"",IF(VLOOKUP($H61,'Seznamy a konstanty'!$B$5:$F$42,2,0)="zadat",J61,VLOOKUP($H61,'Seznamy a konstanty'!$B$5:$F$42,2,0)))</f>
        <v/>
      </c>
      <c r="M61" s="693"/>
      <c r="N61" s="43" t="str">
        <f>IF($H61=0,"",IF(VLOOKUP($H61,'Seznamy a konstanty'!$B$5:$F$42,3,0)="zadat",M61,VLOOKUP($H61,'Seznamy a konstanty'!$B$5:$F$42,3,0)))</f>
        <v/>
      </c>
      <c r="O61" s="44" t="str">
        <f t="shared" si="6"/>
        <v/>
      </c>
      <c r="P61" s="358">
        <f t="shared" si="7"/>
        <v>0</v>
      </c>
      <c r="Q61" s="317">
        <f t="shared" si="8"/>
        <v>0</v>
      </c>
      <c r="R61" s="81"/>
      <c r="S61" s="95" t="str">
        <f>IF(K61=0,"",IF(OR(VLOOKUP($H61,'Seznamy a konstanty'!$B$5:$F$25,5,0)=1,VLOOKUP($H61,'Seznamy a konstanty'!$B$5:$F$25,1,0)="Vodík fosilní"),R61,VLOOKUP($H61,'Seznamy a konstanty'!$B$5:$F$10,4,0)))</f>
        <v/>
      </c>
      <c r="T61" s="327" t="str">
        <f>IF(K61=0,"",('Seznamy a konstanty'!$I$4-S61)*Q61/1000)</f>
        <v/>
      </c>
      <c r="U61" s="697"/>
      <c r="V61" s="62" t="str">
        <f>IF(OR($K61=0,$I61=0),"",VLOOKUP($X61,'Seznamy a konstanty'!$H$25:$K$84,3,0))</f>
        <v/>
      </c>
      <c r="W61" s="306" t="str">
        <f>IF(OR($K61=0,$I61=0),"",VLOOKUP($X61,'Seznamy a konstanty'!$H$25:$K$84,4,0))</f>
        <v/>
      </c>
      <c r="X61" s="701"/>
      <c r="Y61" s="590" t="str">
        <f>IF(OR(H61=0,I61=0),"",VLOOKUP($X61,'Seznamy a konstanty'!$H$25:$K$85,2,0))</f>
        <v/>
      </c>
      <c r="Z61" s="323">
        <f t="shared" si="9"/>
        <v>0</v>
      </c>
      <c r="AA61" s="343">
        <f t="shared" si="10"/>
        <v>0</v>
      </c>
      <c r="AB61" s="611"/>
      <c r="AC61" s="35">
        <f t="shared" si="11"/>
        <v>0</v>
      </c>
    </row>
    <row r="62" spans="2:29" x14ac:dyDescent="0.25">
      <c r="B62" s="303"/>
      <c r="C62" s="74"/>
      <c r="D62" s="75"/>
      <c r="E62" s="75"/>
      <c r="F62" s="312"/>
      <c r="G62" s="76"/>
      <c r="H62" s="681"/>
      <c r="I62" s="682">
        <f>IF($H62=0,0,VLOOKUP($H62,'Seznamy a konstanty'!$B$5:$F$42,5,0))</f>
        <v>0</v>
      </c>
      <c r="J62" s="679"/>
      <c r="K62" s="683"/>
      <c r="L62" s="38" t="str">
        <f>IF($H62=0,"",IF(VLOOKUP($H62,'Seznamy a konstanty'!$B$5:$F$42,2,0)="zadat",J62,VLOOKUP($H62,'Seznamy a konstanty'!$B$5:$F$42,2,0)))</f>
        <v/>
      </c>
      <c r="M62" s="693"/>
      <c r="N62" s="43" t="str">
        <f>IF($H62=0,"",IF(VLOOKUP($H62,'Seznamy a konstanty'!$B$5:$F$42,3,0)="zadat",M62,VLOOKUP($H62,'Seznamy a konstanty'!$B$5:$F$42,3,0)))</f>
        <v/>
      </c>
      <c r="O62" s="44" t="str">
        <f t="shared" si="6"/>
        <v/>
      </c>
      <c r="P62" s="358">
        <f t="shared" si="7"/>
        <v>0</v>
      </c>
      <c r="Q62" s="317">
        <f t="shared" si="8"/>
        <v>0</v>
      </c>
      <c r="R62" s="81"/>
      <c r="S62" s="95" t="str">
        <f>IF(K62=0,"",IF(OR(VLOOKUP($H62,'Seznamy a konstanty'!$B$5:$F$25,5,0)=1,VLOOKUP($H62,'Seznamy a konstanty'!$B$5:$F$25,1,0)="Vodík fosilní"),R62,VLOOKUP($H62,'Seznamy a konstanty'!$B$5:$F$10,4,0)))</f>
        <v/>
      </c>
      <c r="T62" s="327" t="str">
        <f>IF(K62=0,"",('Seznamy a konstanty'!$I$4-S62)*Q62/1000)</f>
        <v/>
      </c>
      <c r="U62" s="697"/>
      <c r="V62" s="62" t="str">
        <f>IF(OR($K62=0,$I62=0),"",VLOOKUP($X62,'Seznamy a konstanty'!$H$25:$K$84,3,0))</f>
        <v/>
      </c>
      <c r="W62" s="306" t="str">
        <f>IF(OR($K62=0,$I62=0),"",VLOOKUP($X62,'Seznamy a konstanty'!$H$25:$K$84,4,0))</f>
        <v/>
      </c>
      <c r="X62" s="701"/>
      <c r="Y62" s="590" t="str">
        <f>IF(OR(H62=0,I62=0),"",VLOOKUP($X62,'Seznamy a konstanty'!$H$25:$K$85,2,0))</f>
        <v/>
      </c>
      <c r="Z62" s="323">
        <f t="shared" si="9"/>
        <v>0</v>
      </c>
      <c r="AA62" s="343">
        <f t="shared" si="10"/>
        <v>0</v>
      </c>
      <c r="AB62" s="611"/>
      <c r="AC62" s="35">
        <f t="shared" si="11"/>
        <v>0</v>
      </c>
    </row>
    <row r="63" spans="2:29" x14ac:dyDescent="0.25">
      <c r="B63" s="303"/>
      <c r="C63" s="74"/>
      <c r="D63" s="75"/>
      <c r="E63" s="75"/>
      <c r="F63" s="312"/>
      <c r="G63" s="76"/>
      <c r="H63" s="681"/>
      <c r="I63" s="682">
        <f>IF($H63=0,0,VLOOKUP($H63,'Seznamy a konstanty'!$B$5:$F$42,5,0))</f>
        <v>0</v>
      </c>
      <c r="J63" s="679"/>
      <c r="K63" s="683"/>
      <c r="L63" s="38" t="str">
        <f>IF($H63=0,"",IF(VLOOKUP($H63,'Seznamy a konstanty'!$B$5:$F$42,2,0)="zadat",J63,VLOOKUP($H63,'Seznamy a konstanty'!$B$5:$F$42,2,0)))</f>
        <v/>
      </c>
      <c r="M63" s="693"/>
      <c r="N63" s="43" t="str">
        <f>IF($H63=0,"",IF(VLOOKUP($H63,'Seznamy a konstanty'!$B$5:$F$42,3,0)="zadat",M63,VLOOKUP($H63,'Seznamy a konstanty'!$B$5:$F$42,3,0)))</f>
        <v/>
      </c>
      <c r="O63" s="44" t="str">
        <f t="shared" si="6"/>
        <v/>
      </c>
      <c r="P63" s="358">
        <f t="shared" si="7"/>
        <v>0</v>
      </c>
      <c r="Q63" s="317">
        <f t="shared" si="8"/>
        <v>0</v>
      </c>
      <c r="R63" s="81"/>
      <c r="S63" s="95" t="str">
        <f>IF(K63=0,"",IF(OR(VLOOKUP($H63,'Seznamy a konstanty'!$B$5:$F$25,5,0)=1,VLOOKUP($H63,'Seznamy a konstanty'!$B$5:$F$25,1,0)="Vodík fosilní"),R63,VLOOKUP($H63,'Seznamy a konstanty'!$B$5:$F$10,4,0)))</f>
        <v/>
      </c>
      <c r="T63" s="327" t="str">
        <f>IF(K63=0,"",('Seznamy a konstanty'!$I$4-S63)*Q63/1000)</f>
        <v/>
      </c>
      <c r="U63" s="697"/>
      <c r="V63" s="62" t="str">
        <f>IF(OR($K63=0,$I63=0),"",VLOOKUP($X63,'Seznamy a konstanty'!$H$25:$K$84,3,0))</f>
        <v/>
      </c>
      <c r="W63" s="306" t="str">
        <f>IF(OR($K63=0,$I63=0),"",VLOOKUP($X63,'Seznamy a konstanty'!$H$25:$K$84,4,0))</f>
        <v/>
      </c>
      <c r="X63" s="701"/>
      <c r="Y63" s="590" t="str">
        <f>IF(OR(H63=0,I63=0),"",VLOOKUP($X63,'Seznamy a konstanty'!$H$25:$K$85,2,0))</f>
        <v/>
      </c>
      <c r="Z63" s="323">
        <f t="shared" si="9"/>
        <v>0</v>
      </c>
      <c r="AA63" s="343">
        <f t="shared" si="10"/>
        <v>0</v>
      </c>
      <c r="AB63" s="611"/>
      <c r="AC63" s="35">
        <f t="shared" si="11"/>
        <v>0</v>
      </c>
    </row>
    <row r="64" spans="2:29" x14ac:dyDescent="0.25">
      <c r="B64" s="303"/>
      <c r="C64" s="74"/>
      <c r="D64" s="75"/>
      <c r="E64" s="75"/>
      <c r="F64" s="312"/>
      <c r="G64" s="76"/>
      <c r="H64" s="681"/>
      <c r="I64" s="682">
        <f>IF($H64=0,0,VLOOKUP($H64,'Seznamy a konstanty'!$B$5:$F$42,5,0))</f>
        <v>0</v>
      </c>
      <c r="J64" s="679"/>
      <c r="K64" s="683"/>
      <c r="L64" s="38" t="str">
        <f>IF($H64=0,"",IF(VLOOKUP($H64,'Seznamy a konstanty'!$B$5:$F$42,2,0)="zadat",J64,VLOOKUP($H64,'Seznamy a konstanty'!$B$5:$F$42,2,0)))</f>
        <v/>
      </c>
      <c r="M64" s="693"/>
      <c r="N64" s="43" t="str">
        <f>IF($H64=0,"",IF(VLOOKUP($H64,'Seznamy a konstanty'!$B$5:$F$42,3,0)="zadat",M64,VLOOKUP($H64,'Seznamy a konstanty'!$B$5:$F$42,3,0)))</f>
        <v/>
      </c>
      <c r="O64" s="44" t="str">
        <f t="shared" si="6"/>
        <v/>
      </c>
      <c r="P64" s="358">
        <f t="shared" si="7"/>
        <v>0</v>
      </c>
      <c r="Q64" s="317">
        <f t="shared" si="8"/>
        <v>0</v>
      </c>
      <c r="R64" s="81"/>
      <c r="S64" s="95" t="str">
        <f>IF(K64=0,"",IF(OR(VLOOKUP($H64,'Seznamy a konstanty'!$B$5:$F$25,5,0)=1,VLOOKUP($H64,'Seznamy a konstanty'!$B$5:$F$25,1,0)="Vodík fosilní"),R64,VLOOKUP($H64,'Seznamy a konstanty'!$B$5:$F$10,4,0)))</f>
        <v/>
      </c>
      <c r="T64" s="327" t="str">
        <f>IF(K64=0,"",('Seznamy a konstanty'!$I$4-S64)*Q64/1000)</f>
        <v/>
      </c>
      <c r="U64" s="697"/>
      <c r="V64" s="62" t="str">
        <f>IF(OR($K64=0,$I64=0),"",VLOOKUP($X64,'Seznamy a konstanty'!$H$25:$K$84,3,0))</f>
        <v/>
      </c>
      <c r="W64" s="306" t="str">
        <f>IF(OR($K64=0,$I64=0),"",VLOOKUP($X64,'Seznamy a konstanty'!$H$25:$K$84,4,0))</f>
        <v/>
      </c>
      <c r="X64" s="701"/>
      <c r="Y64" s="590" t="str">
        <f>IF(OR(H64=0,I64=0),"",VLOOKUP($X64,'Seznamy a konstanty'!$H$25:$K$85,2,0))</f>
        <v/>
      </c>
      <c r="Z64" s="323">
        <f t="shared" si="9"/>
        <v>0</v>
      </c>
      <c r="AA64" s="343">
        <f t="shared" si="10"/>
        <v>0</v>
      </c>
      <c r="AB64" s="611"/>
      <c r="AC64" s="35">
        <f t="shared" si="11"/>
        <v>0</v>
      </c>
    </row>
    <row r="65" spans="2:29" x14ac:dyDescent="0.25">
      <c r="B65" s="303"/>
      <c r="C65" s="74"/>
      <c r="D65" s="75"/>
      <c r="E65" s="75"/>
      <c r="F65" s="312"/>
      <c r="G65" s="76"/>
      <c r="H65" s="681"/>
      <c r="I65" s="682">
        <f>IF($H65=0,0,VLOOKUP($H65,'Seznamy a konstanty'!$B$5:$F$42,5,0))</f>
        <v>0</v>
      </c>
      <c r="J65" s="679"/>
      <c r="K65" s="683"/>
      <c r="L65" s="38" t="str">
        <f>IF($H65=0,"",IF(VLOOKUP($H65,'Seznamy a konstanty'!$B$5:$F$42,2,0)="zadat",J65,VLOOKUP($H65,'Seznamy a konstanty'!$B$5:$F$42,2,0)))</f>
        <v/>
      </c>
      <c r="M65" s="693"/>
      <c r="N65" s="43" t="str">
        <f>IF($H65=0,"",IF(VLOOKUP($H65,'Seznamy a konstanty'!$B$5:$F$42,3,0)="zadat",M65,VLOOKUP($H65,'Seznamy a konstanty'!$B$5:$F$42,3,0)))</f>
        <v/>
      </c>
      <c r="O65" s="44" t="str">
        <f t="shared" si="6"/>
        <v/>
      </c>
      <c r="P65" s="358">
        <f t="shared" si="7"/>
        <v>0</v>
      </c>
      <c r="Q65" s="317">
        <f t="shared" si="8"/>
        <v>0</v>
      </c>
      <c r="R65" s="81"/>
      <c r="S65" s="95" t="str">
        <f>IF(K65=0,"",IF(OR(VLOOKUP($H65,'Seznamy a konstanty'!$B$5:$F$25,5,0)=1,VLOOKUP($H65,'Seznamy a konstanty'!$B$5:$F$25,1,0)="Vodík fosilní"),R65,VLOOKUP($H65,'Seznamy a konstanty'!$B$5:$F$10,4,0)))</f>
        <v/>
      </c>
      <c r="T65" s="327" t="str">
        <f>IF(K65=0,"",('Seznamy a konstanty'!$I$4-S65)*Q65/1000)</f>
        <v/>
      </c>
      <c r="U65" s="697"/>
      <c r="V65" s="62" t="str">
        <f>IF(OR($K65=0,$I65=0),"",VLOOKUP($X65,'Seznamy a konstanty'!$H$25:$K$84,3,0))</f>
        <v/>
      </c>
      <c r="W65" s="306" t="str">
        <f>IF(OR($K65=0,$I65=0),"",VLOOKUP($X65,'Seznamy a konstanty'!$H$25:$K$84,4,0))</f>
        <v/>
      </c>
      <c r="X65" s="701"/>
      <c r="Y65" s="590" t="str">
        <f>IF(OR(H65=0,I65=0),"",VLOOKUP($X65,'Seznamy a konstanty'!$H$25:$K$85,2,0))</f>
        <v/>
      </c>
      <c r="Z65" s="323">
        <f t="shared" si="9"/>
        <v>0</v>
      </c>
      <c r="AA65" s="343">
        <f t="shared" si="10"/>
        <v>0</v>
      </c>
      <c r="AB65" s="611"/>
      <c r="AC65" s="35">
        <f t="shared" si="11"/>
        <v>0</v>
      </c>
    </row>
    <row r="66" spans="2:29" x14ac:dyDescent="0.25">
      <c r="B66" s="303"/>
      <c r="C66" s="74"/>
      <c r="D66" s="75"/>
      <c r="E66" s="75"/>
      <c r="F66" s="312"/>
      <c r="G66" s="76"/>
      <c r="H66" s="681"/>
      <c r="I66" s="682">
        <f>IF($H66=0,0,VLOOKUP($H66,'Seznamy a konstanty'!$B$5:$F$42,5,0))</f>
        <v>0</v>
      </c>
      <c r="J66" s="679"/>
      <c r="K66" s="683"/>
      <c r="L66" s="38" t="str">
        <f>IF($H66=0,"",IF(VLOOKUP($H66,'Seznamy a konstanty'!$B$5:$F$42,2,0)="zadat",J66,VLOOKUP($H66,'Seznamy a konstanty'!$B$5:$F$42,2,0)))</f>
        <v/>
      </c>
      <c r="M66" s="693"/>
      <c r="N66" s="43" t="str">
        <f>IF($H66=0,"",IF(VLOOKUP($H66,'Seznamy a konstanty'!$B$5:$F$42,3,0)="zadat",M66,VLOOKUP($H66,'Seznamy a konstanty'!$B$5:$F$42,3,0)))</f>
        <v/>
      </c>
      <c r="O66" s="44" t="str">
        <f t="shared" si="6"/>
        <v/>
      </c>
      <c r="P66" s="358">
        <f t="shared" si="7"/>
        <v>0</v>
      </c>
      <c r="Q66" s="317">
        <f t="shared" si="8"/>
        <v>0</v>
      </c>
      <c r="R66" s="81"/>
      <c r="S66" s="95" t="str">
        <f>IF(K66=0,"",IF(OR(VLOOKUP($H66,'Seznamy a konstanty'!$B$5:$F$25,5,0)=1,VLOOKUP($H66,'Seznamy a konstanty'!$B$5:$F$25,1,0)="Vodík fosilní"),R66,VLOOKUP($H66,'Seznamy a konstanty'!$B$5:$F$10,4,0)))</f>
        <v/>
      </c>
      <c r="T66" s="327" t="str">
        <f>IF(K66=0,"",('Seznamy a konstanty'!$I$4-S66)*Q66/1000)</f>
        <v/>
      </c>
      <c r="U66" s="697"/>
      <c r="V66" s="62" t="str">
        <f>IF(OR($K66=0,$I66=0),"",VLOOKUP($X66,'Seznamy a konstanty'!$H$25:$K$84,3,0))</f>
        <v/>
      </c>
      <c r="W66" s="306" t="str">
        <f>IF(OR($K66=0,$I66=0),"",VLOOKUP($X66,'Seznamy a konstanty'!$H$25:$K$84,4,0))</f>
        <v/>
      </c>
      <c r="X66" s="701"/>
      <c r="Y66" s="590" t="str">
        <f>IF(OR(H66=0,I66=0),"",VLOOKUP($X66,'Seznamy a konstanty'!$H$25:$K$85,2,0))</f>
        <v/>
      </c>
      <c r="Z66" s="323">
        <f t="shared" si="9"/>
        <v>0</v>
      </c>
      <c r="AA66" s="343">
        <f t="shared" si="10"/>
        <v>0</v>
      </c>
      <c r="AB66" s="611"/>
      <c r="AC66" s="35">
        <f t="shared" si="11"/>
        <v>0</v>
      </c>
    </row>
    <row r="67" spans="2:29" x14ac:dyDescent="0.25">
      <c r="B67" s="303"/>
      <c r="C67" s="74"/>
      <c r="D67" s="75"/>
      <c r="E67" s="75"/>
      <c r="F67" s="312"/>
      <c r="G67" s="76"/>
      <c r="H67" s="681"/>
      <c r="I67" s="682">
        <f>IF($H67=0,0,VLOOKUP($H67,'Seznamy a konstanty'!$B$5:$F$42,5,0))</f>
        <v>0</v>
      </c>
      <c r="J67" s="679"/>
      <c r="K67" s="683"/>
      <c r="L67" s="38" t="str">
        <f>IF($H67=0,"",IF(VLOOKUP($H67,'Seznamy a konstanty'!$B$5:$F$42,2,0)="zadat",J67,VLOOKUP($H67,'Seznamy a konstanty'!$B$5:$F$42,2,0)))</f>
        <v/>
      </c>
      <c r="M67" s="693"/>
      <c r="N67" s="43" t="str">
        <f>IF($H67=0,"",IF(VLOOKUP($H67,'Seznamy a konstanty'!$B$5:$F$42,3,0)="zadat",M67,VLOOKUP($H67,'Seznamy a konstanty'!$B$5:$F$42,3,0)))</f>
        <v/>
      </c>
      <c r="O67" s="44" t="str">
        <f t="shared" si="6"/>
        <v/>
      </c>
      <c r="P67" s="358">
        <f t="shared" si="7"/>
        <v>0</v>
      </c>
      <c r="Q67" s="317">
        <f t="shared" si="8"/>
        <v>0</v>
      </c>
      <c r="R67" s="81"/>
      <c r="S67" s="95" t="str">
        <f>IF(K67=0,"",IF(OR(VLOOKUP($H67,'Seznamy a konstanty'!$B$5:$F$25,5,0)=1,VLOOKUP($H67,'Seznamy a konstanty'!$B$5:$F$25,1,0)="Vodík fosilní"),R67,VLOOKUP($H67,'Seznamy a konstanty'!$B$5:$F$10,4,0)))</f>
        <v/>
      </c>
      <c r="T67" s="327" t="str">
        <f>IF(K67=0,"",('Seznamy a konstanty'!$I$4-S67)*Q67/1000)</f>
        <v/>
      </c>
      <c r="U67" s="697"/>
      <c r="V67" s="62" t="str">
        <f>IF(OR($K67=0,$I67=0),"",VLOOKUP($X67,'Seznamy a konstanty'!$H$25:$K$84,3,0))</f>
        <v/>
      </c>
      <c r="W67" s="306" t="str">
        <f>IF(OR($K67=0,$I67=0),"",VLOOKUP($X67,'Seznamy a konstanty'!$H$25:$K$84,4,0))</f>
        <v/>
      </c>
      <c r="X67" s="701"/>
      <c r="Y67" s="590" t="str">
        <f>IF(OR(H67=0,I67=0),"",VLOOKUP($X67,'Seznamy a konstanty'!$H$25:$K$85,2,0))</f>
        <v/>
      </c>
      <c r="Z67" s="323">
        <f t="shared" si="9"/>
        <v>0</v>
      </c>
      <c r="AA67" s="343">
        <f t="shared" si="10"/>
        <v>0</v>
      </c>
      <c r="AB67" s="611"/>
      <c r="AC67" s="35">
        <f t="shared" si="11"/>
        <v>0</v>
      </c>
    </row>
    <row r="68" spans="2:29" x14ac:dyDescent="0.25">
      <c r="B68" s="303"/>
      <c r="C68" s="74"/>
      <c r="D68" s="75"/>
      <c r="E68" s="75"/>
      <c r="F68" s="312"/>
      <c r="G68" s="76"/>
      <c r="H68" s="681"/>
      <c r="I68" s="682">
        <f>IF($H68=0,0,VLOOKUP($H68,'Seznamy a konstanty'!$B$5:$F$42,5,0))</f>
        <v>0</v>
      </c>
      <c r="J68" s="679"/>
      <c r="K68" s="683"/>
      <c r="L68" s="38" t="str">
        <f>IF($H68=0,"",IF(VLOOKUP($H68,'Seznamy a konstanty'!$B$5:$F$42,2,0)="zadat",J68,VLOOKUP($H68,'Seznamy a konstanty'!$B$5:$F$42,2,0)))</f>
        <v/>
      </c>
      <c r="M68" s="693"/>
      <c r="N68" s="43" t="str">
        <f>IF($H68=0,"",IF(VLOOKUP($H68,'Seznamy a konstanty'!$B$5:$F$42,3,0)="zadat",M68,VLOOKUP($H68,'Seznamy a konstanty'!$B$5:$F$42,3,0)))</f>
        <v/>
      </c>
      <c r="O68" s="44" t="str">
        <f t="shared" si="6"/>
        <v/>
      </c>
      <c r="P68" s="358">
        <f t="shared" si="7"/>
        <v>0</v>
      </c>
      <c r="Q68" s="317">
        <f t="shared" si="8"/>
        <v>0</v>
      </c>
      <c r="R68" s="81"/>
      <c r="S68" s="95" t="str">
        <f>IF(K68=0,"",IF(OR(VLOOKUP($H68,'Seznamy a konstanty'!$B$5:$F$25,5,0)=1,VLOOKUP($H68,'Seznamy a konstanty'!$B$5:$F$25,1,0)="Vodík fosilní"),R68,VLOOKUP($H68,'Seznamy a konstanty'!$B$5:$F$10,4,0)))</f>
        <v/>
      </c>
      <c r="T68" s="327" t="str">
        <f>IF(K68=0,"",('Seznamy a konstanty'!$I$4-S68)*Q68/1000)</f>
        <v/>
      </c>
      <c r="U68" s="697"/>
      <c r="V68" s="62" t="str">
        <f>IF(OR($K68=0,$I68=0),"",VLOOKUP($X68,'Seznamy a konstanty'!$H$25:$K$84,3,0))</f>
        <v/>
      </c>
      <c r="W68" s="306" t="str">
        <f>IF(OR($K68=0,$I68=0),"",VLOOKUP($X68,'Seznamy a konstanty'!$H$25:$K$84,4,0))</f>
        <v/>
      </c>
      <c r="X68" s="701"/>
      <c r="Y68" s="590" t="str">
        <f>IF(OR(H68=0,I68=0),"",VLOOKUP($X68,'Seznamy a konstanty'!$H$25:$K$85,2,0))</f>
        <v/>
      </c>
      <c r="Z68" s="323">
        <f t="shared" si="9"/>
        <v>0</v>
      </c>
      <c r="AA68" s="343">
        <f t="shared" si="10"/>
        <v>0</v>
      </c>
      <c r="AB68" s="611"/>
      <c r="AC68" s="35">
        <f t="shared" si="11"/>
        <v>0</v>
      </c>
    </row>
    <row r="69" spans="2:29" x14ac:dyDescent="0.25">
      <c r="B69" s="303"/>
      <c r="C69" s="74"/>
      <c r="D69" s="75"/>
      <c r="E69" s="75"/>
      <c r="F69" s="312"/>
      <c r="G69" s="76"/>
      <c r="H69" s="681"/>
      <c r="I69" s="682">
        <f>IF($H69=0,0,VLOOKUP($H69,'Seznamy a konstanty'!$B$5:$F$42,5,0))</f>
        <v>0</v>
      </c>
      <c r="J69" s="679"/>
      <c r="K69" s="683"/>
      <c r="L69" s="38" t="str">
        <f>IF($H69=0,"",IF(VLOOKUP($H69,'Seznamy a konstanty'!$B$5:$F$42,2,0)="zadat",J69,VLOOKUP($H69,'Seznamy a konstanty'!$B$5:$F$42,2,0)))</f>
        <v/>
      </c>
      <c r="M69" s="693"/>
      <c r="N69" s="43" t="str">
        <f>IF($H69=0,"",IF(VLOOKUP($H69,'Seznamy a konstanty'!$B$5:$F$42,3,0)="zadat",M69,VLOOKUP($H69,'Seznamy a konstanty'!$B$5:$F$42,3,0)))</f>
        <v/>
      </c>
      <c r="O69" s="44" t="str">
        <f t="shared" si="6"/>
        <v/>
      </c>
      <c r="P69" s="358">
        <f t="shared" si="7"/>
        <v>0</v>
      </c>
      <c r="Q69" s="317">
        <f t="shared" si="8"/>
        <v>0</v>
      </c>
      <c r="R69" s="81"/>
      <c r="S69" s="95" t="str">
        <f>IF(K69=0,"",IF(OR(VLOOKUP($H69,'Seznamy a konstanty'!$B$5:$F$25,5,0)=1,VLOOKUP($H69,'Seznamy a konstanty'!$B$5:$F$25,1,0)="Vodík fosilní"),R69,VLOOKUP($H69,'Seznamy a konstanty'!$B$5:$F$10,4,0)))</f>
        <v/>
      </c>
      <c r="T69" s="327" t="str">
        <f>IF(K69=0,"",('Seznamy a konstanty'!$I$4-S69)*Q69/1000)</f>
        <v/>
      </c>
      <c r="U69" s="697"/>
      <c r="V69" s="62" t="str">
        <f>IF(OR($K69=0,$I69=0),"",VLOOKUP($X69,'Seznamy a konstanty'!$H$25:$K$84,3,0))</f>
        <v/>
      </c>
      <c r="W69" s="306" t="str">
        <f>IF(OR($K69=0,$I69=0),"",VLOOKUP($X69,'Seznamy a konstanty'!$H$25:$K$84,4,0))</f>
        <v/>
      </c>
      <c r="X69" s="701"/>
      <c r="Y69" s="590" t="str">
        <f>IF(OR(H69=0,I69=0),"",VLOOKUP($X69,'Seznamy a konstanty'!$H$25:$K$85,2,0))</f>
        <v/>
      </c>
      <c r="Z69" s="323">
        <f t="shared" si="9"/>
        <v>0</v>
      </c>
      <c r="AA69" s="343">
        <f t="shared" si="10"/>
        <v>0</v>
      </c>
      <c r="AB69" s="611"/>
      <c r="AC69" s="35">
        <f t="shared" si="11"/>
        <v>0</v>
      </c>
    </row>
    <row r="70" spans="2:29" x14ac:dyDescent="0.25">
      <c r="B70" s="303"/>
      <c r="C70" s="74"/>
      <c r="D70" s="75"/>
      <c r="E70" s="75"/>
      <c r="F70" s="312"/>
      <c r="G70" s="76"/>
      <c r="H70" s="681"/>
      <c r="I70" s="682">
        <f>IF($H70=0,0,VLOOKUP($H70,'Seznamy a konstanty'!$B$5:$F$42,5,0))</f>
        <v>0</v>
      </c>
      <c r="J70" s="679"/>
      <c r="K70" s="683"/>
      <c r="L70" s="38" t="str">
        <f>IF($H70=0,"",IF(VLOOKUP($H70,'Seznamy a konstanty'!$B$5:$F$42,2,0)="zadat",J70,VLOOKUP($H70,'Seznamy a konstanty'!$B$5:$F$42,2,0)))</f>
        <v/>
      </c>
      <c r="M70" s="693"/>
      <c r="N70" s="43" t="str">
        <f>IF($H70=0,"",IF(VLOOKUP($H70,'Seznamy a konstanty'!$B$5:$F$42,3,0)="zadat",M70,VLOOKUP($H70,'Seznamy a konstanty'!$B$5:$F$42,3,0)))</f>
        <v/>
      </c>
      <c r="O70" s="44" t="str">
        <f t="shared" si="6"/>
        <v/>
      </c>
      <c r="P70" s="358">
        <f t="shared" si="7"/>
        <v>0</v>
      </c>
      <c r="Q70" s="317">
        <f t="shared" si="8"/>
        <v>0</v>
      </c>
      <c r="R70" s="81"/>
      <c r="S70" s="95" t="str">
        <f>IF(K70=0,"",IF(OR(VLOOKUP($H70,'Seznamy a konstanty'!$B$5:$F$25,5,0)=1,VLOOKUP($H70,'Seznamy a konstanty'!$B$5:$F$25,1,0)="Vodík fosilní"),R70,VLOOKUP($H70,'Seznamy a konstanty'!$B$5:$F$10,4,0)))</f>
        <v/>
      </c>
      <c r="T70" s="327" t="str">
        <f>IF(K70=0,"",('Seznamy a konstanty'!$I$4-S70)*Q70/1000)</f>
        <v/>
      </c>
      <c r="U70" s="697"/>
      <c r="V70" s="62" t="str">
        <f>IF(OR($K70=0,$I70=0),"",VLOOKUP($X70,'Seznamy a konstanty'!$H$25:$K$84,3,0))</f>
        <v/>
      </c>
      <c r="W70" s="306" t="str">
        <f>IF(OR($K70=0,$I70=0),"",VLOOKUP($X70,'Seznamy a konstanty'!$H$25:$K$84,4,0))</f>
        <v/>
      </c>
      <c r="X70" s="701"/>
      <c r="Y70" s="590" t="str">
        <f>IF(OR(H70=0,I70=0),"",VLOOKUP($X70,'Seznamy a konstanty'!$H$25:$K$85,2,0))</f>
        <v/>
      </c>
      <c r="Z70" s="323">
        <f t="shared" si="9"/>
        <v>0</v>
      </c>
      <c r="AA70" s="343">
        <f t="shared" si="10"/>
        <v>0</v>
      </c>
      <c r="AB70" s="611"/>
      <c r="AC70" s="35">
        <f t="shared" si="11"/>
        <v>0</v>
      </c>
    </row>
    <row r="71" spans="2:29" x14ac:dyDescent="0.25">
      <c r="B71" s="303"/>
      <c r="C71" s="74"/>
      <c r="D71" s="75"/>
      <c r="E71" s="75"/>
      <c r="F71" s="312"/>
      <c r="G71" s="76"/>
      <c r="H71" s="681"/>
      <c r="I71" s="682">
        <f>IF($H71=0,0,VLOOKUP($H71,'Seznamy a konstanty'!$B$5:$F$42,5,0))</f>
        <v>0</v>
      </c>
      <c r="J71" s="679"/>
      <c r="K71" s="683"/>
      <c r="L71" s="38" t="str">
        <f>IF($H71=0,"",IF(VLOOKUP($H71,'Seznamy a konstanty'!$B$5:$F$42,2,0)="zadat",J71,VLOOKUP($H71,'Seznamy a konstanty'!$B$5:$F$42,2,0)))</f>
        <v/>
      </c>
      <c r="M71" s="693"/>
      <c r="N71" s="43" t="str">
        <f>IF($H71=0,"",IF(VLOOKUP($H71,'Seznamy a konstanty'!$B$5:$F$42,3,0)="zadat",M71,VLOOKUP($H71,'Seznamy a konstanty'!$B$5:$F$42,3,0)))</f>
        <v/>
      </c>
      <c r="O71" s="44" t="str">
        <f t="shared" si="6"/>
        <v/>
      </c>
      <c r="P71" s="358">
        <f t="shared" si="7"/>
        <v>0</v>
      </c>
      <c r="Q71" s="317">
        <f t="shared" si="8"/>
        <v>0</v>
      </c>
      <c r="R71" s="81"/>
      <c r="S71" s="95" t="str">
        <f>IF(K71=0,"",IF(OR(VLOOKUP($H71,'Seznamy a konstanty'!$B$5:$F$25,5,0)=1,VLOOKUP($H71,'Seznamy a konstanty'!$B$5:$F$25,1,0)="Vodík fosilní"),R71,VLOOKUP($H71,'Seznamy a konstanty'!$B$5:$F$10,4,0)))</f>
        <v/>
      </c>
      <c r="T71" s="327" t="str">
        <f>IF(K71=0,"",('Seznamy a konstanty'!$I$4-S71)*Q71/1000)</f>
        <v/>
      </c>
      <c r="U71" s="697"/>
      <c r="V71" s="62" t="str">
        <f>IF(OR($K71=0,$I71=0),"",VLOOKUP($X71,'Seznamy a konstanty'!$H$25:$K$84,3,0))</f>
        <v/>
      </c>
      <c r="W71" s="306" t="str">
        <f>IF(OR($K71=0,$I71=0),"",VLOOKUP($X71,'Seznamy a konstanty'!$H$25:$K$84,4,0))</f>
        <v/>
      </c>
      <c r="X71" s="701"/>
      <c r="Y71" s="590" t="str">
        <f>IF(OR(H71=0,I71=0),"",VLOOKUP($X71,'Seznamy a konstanty'!$H$25:$K$85,2,0))</f>
        <v/>
      </c>
      <c r="Z71" s="323">
        <f t="shared" si="9"/>
        <v>0</v>
      </c>
      <c r="AA71" s="343">
        <f t="shared" si="10"/>
        <v>0</v>
      </c>
      <c r="AB71" s="611"/>
      <c r="AC71" s="35">
        <f t="shared" si="11"/>
        <v>0</v>
      </c>
    </row>
    <row r="72" spans="2:29" x14ac:dyDescent="0.25">
      <c r="B72" s="303"/>
      <c r="C72" s="74"/>
      <c r="D72" s="75"/>
      <c r="E72" s="75"/>
      <c r="F72" s="312"/>
      <c r="G72" s="76"/>
      <c r="H72" s="681"/>
      <c r="I72" s="682">
        <f>IF($H72=0,0,VLOOKUP($H72,'Seznamy a konstanty'!$B$5:$F$42,5,0))</f>
        <v>0</v>
      </c>
      <c r="J72" s="679"/>
      <c r="K72" s="683"/>
      <c r="L72" s="38" t="str">
        <f>IF($H72=0,"",IF(VLOOKUP($H72,'Seznamy a konstanty'!$B$5:$F$42,2,0)="zadat",J72,VLOOKUP($H72,'Seznamy a konstanty'!$B$5:$F$42,2,0)))</f>
        <v/>
      </c>
      <c r="M72" s="693"/>
      <c r="N72" s="43" t="str">
        <f>IF($H72=0,"",IF(VLOOKUP($H72,'Seznamy a konstanty'!$B$5:$F$42,3,0)="zadat",M72,VLOOKUP($H72,'Seznamy a konstanty'!$B$5:$F$42,3,0)))</f>
        <v/>
      </c>
      <c r="O72" s="44" t="str">
        <f t="shared" si="6"/>
        <v/>
      </c>
      <c r="P72" s="358">
        <f t="shared" si="7"/>
        <v>0</v>
      </c>
      <c r="Q72" s="317">
        <f t="shared" si="8"/>
        <v>0</v>
      </c>
      <c r="R72" s="81"/>
      <c r="S72" s="95" t="str">
        <f>IF(K72=0,"",IF(OR(VLOOKUP($H72,'Seznamy a konstanty'!$B$5:$F$25,5,0)=1,VLOOKUP($H72,'Seznamy a konstanty'!$B$5:$F$25,1,0)="Vodík fosilní"),R72,VLOOKUP($H72,'Seznamy a konstanty'!$B$5:$F$10,4,0)))</f>
        <v/>
      </c>
      <c r="T72" s="327" t="str">
        <f>IF(K72=0,"",('Seznamy a konstanty'!$I$4-S72)*Q72/1000)</f>
        <v/>
      </c>
      <c r="U72" s="697"/>
      <c r="V72" s="62" t="str">
        <f>IF(OR($K72=0,$I72=0),"",VLOOKUP($X72,'Seznamy a konstanty'!$H$25:$K$84,3,0))</f>
        <v/>
      </c>
      <c r="W72" s="306" t="str">
        <f>IF(OR($K72=0,$I72=0),"",VLOOKUP($X72,'Seznamy a konstanty'!$H$25:$K$84,4,0))</f>
        <v/>
      </c>
      <c r="X72" s="701"/>
      <c r="Y72" s="590" t="str">
        <f>IF(OR(H72=0,I72=0),"",VLOOKUP($X72,'Seznamy a konstanty'!$H$25:$K$85,2,0))</f>
        <v/>
      </c>
      <c r="Z72" s="323">
        <f t="shared" si="9"/>
        <v>0</v>
      </c>
      <c r="AA72" s="343">
        <f t="shared" si="10"/>
        <v>0</v>
      </c>
      <c r="AB72" s="611"/>
      <c r="AC72" s="35">
        <f t="shared" si="11"/>
        <v>0</v>
      </c>
    </row>
    <row r="73" spans="2:29" x14ac:dyDescent="0.25">
      <c r="B73" s="303"/>
      <c r="C73" s="74"/>
      <c r="D73" s="75"/>
      <c r="E73" s="75"/>
      <c r="F73" s="312"/>
      <c r="G73" s="76"/>
      <c r="H73" s="681"/>
      <c r="I73" s="682">
        <f>IF($H73=0,0,VLOOKUP($H73,'Seznamy a konstanty'!$B$5:$F$42,5,0))</f>
        <v>0</v>
      </c>
      <c r="J73" s="679"/>
      <c r="K73" s="683"/>
      <c r="L73" s="38" t="str">
        <f>IF($H73=0,"",IF(VLOOKUP($H73,'Seznamy a konstanty'!$B$5:$F$42,2,0)="zadat",J73,VLOOKUP($H73,'Seznamy a konstanty'!$B$5:$F$42,2,0)))</f>
        <v/>
      </c>
      <c r="M73" s="693"/>
      <c r="N73" s="43" t="str">
        <f>IF($H73=0,"",IF(VLOOKUP($H73,'Seznamy a konstanty'!$B$5:$F$42,3,0)="zadat",M73,VLOOKUP($H73,'Seznamy a konstanty'!$B$5:$F$42,3,0)))</f>
        <v/>
      </c>
      <c r="O73" s="44" t="str">
        <f t="shared" si="6"/>
        <v/>
      </c>
      <c r="P73" s="358">
        <f t="shared" si="7"/>
        <v>0</v>
      </c>
      <c r="Q73" s="317">
        <f t="shared" si="8"/>
        <v>0</v>
      </c>
      <c r="R73" s="81"/>
      <c r="S73" s="95" t="str">
        <f>IF(K73=0,"",IF(OR(VLOOKUP($H73,'Seznamy a konstanty'!$B$5:$F$25,5,0)=1,VLOOKUP($H73,'Seznamy a konstanty'!$B$5:$F$25,1,0)="Vodík fosilní"),R73,VLOOKUP($H73,'Seznamy a konstanty'!$B$5:$F$10,4,0)))</f>
        <v/>
      </c>
      <c r="T73" s="327" t="str">
        <f>IF(K73=0,"",('Seznamy a konstanty'!$I$4-S73)*Q73/1000)</f>
        <v/>
      </c>
      <c r="U73" s="697"/>
      <c r="V73" s="62" t="str">
        <f>IF(OR($K73=0,$I73=0),"",VLOOKUP($X73,'Seznamy a konstanty'!$H$25:$K$84,3,0))</f>
        <v/>
      </c>
      <c r="W73" s="306" t="str">
        <f>IF(OR($K73=0,$I73=0),"",VLOOKUP($X73,'Seznamy a konstanty'!$H$25:$K$84,4,0))</f>
        <v/>
      </c>
      <c r="X73" s="701"/>
      <c r="Y73" s="590" t="str">
        <f>IF(OR(H73=0,I73=0),"",VLOOKUP($X73,'Seznamy a konstanty'!$H$25:$K$85,2,0))</f>
        <v/>
      </c>
      <c r="Z73" s="323">
        <f t="shared" si="9"/>
        <v>0</v>
      </c>
      <c r="AA73" s="343">
        <f t="shared" si="10"/>
        <v>0</v>
      </c>
      <c r="AB73" s="611"/>
      <c r="AC73" s="35">
        <f t="shared" si="11"/>
        <v>0</v>
      </c>
    </row>
    <row r="74" spans="2:29" x14ac:dyDescent="0.25">
      <c r="B74" s="303"/>
      <c r="C74" s="74"/>
      <c r="D74" s="75"/>
      <c r="E74" s="75"/>
      <c r="F74" s="312"/>
      <c r="G74" s="76"/>
      <c r="H74" s="681"/>
      <c r="I74" s="682">
        <f>IF($H74=0,0,VLOOKUP($H74,'Seznamy a konstanty'!$B$5:$F$42,5,0))</f>
        <v>0</v>
      </c>
      <c r="J74" s="679"/>
      <c r="K74" s="683"/>
      <c r="L74" s="38" t="str">
        <f>IF($H74=0,"",IF(VLOOKUP($H74,'Seznamy a konstanty'!$B$5:$F$42,2,0)="zadat",J74,VLOOKUP($H74,'Seznamy a konstanty'!$B$5:$F$42,2,0)))</f>
        <v/>
      </c>
      <c r="M74" s="693"/>
      <c r="N74" s="43" t="str">
        <f>IF($H74=0,"",IF(VLOOKUP($H74,'Seznamy a konstanty'!$B$5:$F$42,3,0)="zadat",M74,VLOOKUP($H74,'Seznamy a konstanty'!$B$5:$F$42,3,0)))</f>
        <v/>
      </c>
      <c r="O74" s="44" t="str">
        <f t="shared" si="6"/>
        <v/>
      </c>
      <c r="P74" s="358">
        <f t="shared" si="7"/>
        <v>0</v>
      </c>
      <c r="Q74" s="317">
        <f t="shared" si="8"/>
        <v>0</v>
      </c>
      <c r="R74" s="81"/>
      <c r="S74" s="95" t="str">
        <f>IF(K74=0,"",IF(OR(VLOOKUP($H74,'Seznamy a konstanty'!$B$5:$F$25,5,0)=1,VLOOKUP($H74,'Seznamy a konstanty'!$B$5:$F$25,1,0)="Vodík fosilní"),R74,VLOOKUP($H74,'Seznamy a konstanty'!$B$5:$F$10,4,0)))</f>
        <v/>
      </c>
      <c r="T74" s="327" t="str">
        <f>IF(K74=0,"",('Seznamy a konstanty'!$I$4-S74)*Q74/1000)</f>
        <v/>
      </c>
      <c r="U74" s="697"/>
      <c r="V74" s="62" t="str">
        <f>IF(OR($K74=0,$I74=0),"",VLOOKUP($X74,'Seznamy a konstanty'!$H$25:$K$84,3,0))</f>
        <v/>
      </c>
      <c r="W74" s="306" t="str">
        <f>IF(OR($K74=0,$I74=0),"",VLOOKUP($X74,'Seznamy a konstanty'!$H$25:$K$84,4,0))</f>
        <v/>
      </c>
      <c r="X74" s="701"/>
      <c r="Y74" s="590" t="str">
        <f>IF(OR(H74=0,I74=0),"",VLOOKUP($X74,'Seznamy a konstanty'!$H$25:$K$85,2,0))</f>
        <v/>
      </c>
      <c r="Z74" s="323">
        <f t="shared" si="9"/>
        <v>0</v>
      </c>
      <c r="AA74" s="343">
        <f t="shared" si="10"/>
        <v>0</v>
      </c>
      <c r="AB74" s="611"/>
      <c r="AC74" s="35">
        <f t="shared" si="11"/>
        <v>0</v>
      </c>
    </row>
    <row r="75" spans="2:29" x14ac:dyDescent="0.25">
      <c r="B75" s="303"/>
      <c r="C75" s="74"/>
      <c r="D75" s="75"/>
      <c r="E75" s="75"/>
      <c r="F75" s="312"/>
      <c r="G75" s="76"/>
      <c r="H75" s="681"/>
      <c r="I75" s="682">
        <f>IF($H75=0,0,VLOOKUP($H75,'Seznamy a konstanty'!$B$5:$F$42,5,0))</f>
        <v>0</v>
      </c>
      <c r="J75" s="679"/>
      <c r="K75" s="683"/>
      <c r="L75" s="38" t="str">
        <f>IF($H75=0,"",IF(VLOOKUP($H75,'Seznamy a konstanty'!$B$5:$F$42,2,0)="zadat",J75,VLOOKUP($H75,'Seznamy a konstanty'!$B$5:$F$42,2,0)))</f>
        <v/>
      </c>
      <c r="M75" s="693"/>
      <c r="N75" s="43" t="str">
        <f>IF($H75=0,"",IF(VLOOKUP($H75,'Seznamy a konstanty'!$B$5:$F$42,3,0)="zadat",M75,VLOOKUP($H75,'Seznamy a konstanty'!$B$5:$F$42,3,0)))</f>
        <v/>
      </c>
      <c r="O75" s="44" t="str">
        <f t="shared" si="6"/>
        <v/>
      </c>
      <c r="P75" s="358">
        <f t="shared" si="7"/>
        <v>0</v>
      </c>
      <c r="Q75" s="317">
        <f t="shared" si="8"/>
        <v>0</v>
      </c>
      <c r="R75" s="81"/>
      <c r="S75" s="95" t="str">
        <f>IF(K75=0,"",IF(OR(VLOOKUP($H75,'Seznamy a konstanty'!$B$5:$F$25,5,0)=1,VLOOKUP($H75,'Seznamy a konstanty'!$B$5:$F$25,1,0)="Vodík fosilní"),R75,VLOOKUP($H75,'Seznamy a konstanty'!$B$5:$F$10,4,0)))</f>
        <v/>
      </c>
      <c r="T75" s="327" t="str">
        <f>IF(K75=0,"",('Seznamy a konstanty'!$I$4-S75)*Q75/1000)</f>
        <v/>
      </c>
      <c r="U75" s="697"/>
      <c r="V75" s="62" t="str">
        <f>IF(OR($K75=0,$I75=0),"",VLOOKUP($X75,'Seznamy a konstanty'!$H$25:$K$84,3,0))</f>
        <v/>
      </c>
      <c r="W75" s="306" t="str">
        <f>IF(OR($K75=0,$I75=0),"",VLOOKUP($X75,'Seznamy a konstanty'!$H$25:$K$84,4,0))</f>
        <v/>
      </c>
      <c r="X75" s="701"/>
      <c r="Y75" s="590" t="str">
        <f>IF(OR(H75=0,I75=0),"",VLOOKUP($X75,'Seznamy a konstanty'!$H$25:$K$85,2,0))</f>
        <v/>
      </c>
      <c r="Z75" s="323">
        <f t="shared" si="9"/>
        <v>0</v>
      </c>
      <c r="AA75" s="343">
        <f t="shared" si="10"/>
        <v>0</v>
      </c>
      <c r="AB75" s="611"/>
      <c r="AC75" s="35">
        <f t="shared" si="11"/>
        <v>0</v>
      </c>
    </row>
    <row r="76" spans="2:29" x14ac:dyDescent="0.25">
      <c r="B76" s="303"/>
      <c r="C76" s="74"/>
      <c r="D76" s="75"/>
      <c r="E76" s="75"/>
      <c r="F76" s="312"/>
      <c r="G76" s="76"/>
      <c r="H76" s="681"/>
      <c r="I76" s="682">
        <f>IF($H76=0,0,VLOOKUP($H76,'Seznamy a konstanty'!$B$5:$F$42,5,0))</f>
        <v>0</v>
      </c>
      <c r="J76" s="679"/>
      <c r="K76" s="683"/>
      <c r="L76" s="38" t="str">
        <f>IF($H76=0,"",IF(VLOOKUP($H76,'Seznamy a konstanty'!$B$5:$F$42,2,0)="zadat",J76,VLOOKUP($H76,'Seznamy a konstanty'!$B$5:$F$42,2,0)))</f>
        <v/>
      </c>
      <c r="M76" s="693"/>
      <c r="N76" s="43" t="str">
        <f>IF($H76=0,"",IF(VLOOKUP($H76,'Seznamy a konstanty'!$B$5:$F$42,3,0)="zadat",M76,VLOOKUP($H76,'Seznamy a konstanty'!$B$5:$F$42,3,0)))</f>
        <v/>
      </c>
      <c r="O76" s="44" t="str">
        <f t="shared" si="6"/>
        <v/>
      </c>
      <c r="P76" s="358">
        <f t="shared" si="7"/>
        <v>0</v>
      </c>
      <c r="Q76" s="317">
        <f t="shared" si="8"/>
        <v>0</v>
      </c>
      <c r="R76" s="81"/>
      <c r="S76" s="95" t="str">
        <f>IF(K76=0,"",IF(OR(VLOOKUP($H76,'Seznamy a konstanty'!$B$5:$F$25,5,0)=1,VLOOKUP($H76,'Seznamy a konstanty'!$B$5:$F$25,1,0)="Vodík fosilní"),R76,VLOOKUP($H76,'Seznamy a konstanty'!$B$5:$F$10,4,0)))</f>
        <v/>
      </c>
      <c r="T76" s="327" t="str">
        <f>IF(K76=0,"",('Seznamy a konstanty'!$I$4-S76)*Q76/1000)</f>
        <v/>
      </c>
      <c r="U76" s="697"/>
      <c r="V76" s="62" t="str">
        <f>IF(OR($K76=0,$I76=0),"",VLOOKUP($X76,'Seznamy a konstanty'!$H$25:$K$84,3,0))</f>
        <v/>
      </c>
      <c r="W76" s="306" t="str">
        <f>IF(OR($K76=0,$I76=0),"",VLOOKUP($X76,'Seznamy a konstanty'!$H$25:$K$84,4,0))</f>
        <v/>
      </c>
      <c r="X76" s="701"/>
      <c r="Y76" s="590" t="str">
        <f>IF(OR(H76=0,I76=0),"",VLOOKUP($X76,'Seznamy a konstanty'!$H$25:$K$85,2,0))</f>
        <v/>
      </c>
      <c r="Z76" s="323">
        <f t="shared" si="9"/>
        <v>0</v>
      </c>
      <c r="AA76" s="343">
        <f t="shared" si="10"/>
        <v>0</v>
      </c>
      <c r="AB76" s="611"/>
      <c r="AC76" s="35">
        <f t="shared" si="11"/>
        <v>0</v>
      </c>
    </row>
    <row r="77" spans="2:29" x14ac:dyDescent="0.25">
      <c r="B77" s="303"/>
      <c r="C77" s="74"/>
      <c r="D77" s="75"/>
      <c r="E77" s="75"/>
      <c r="F77" s="312"/>
      <c r="G77" s="76"/>
      <c r="H77" s="681"/>
      <c r="I77" s="682">
        <f>IF($H77=0,0,VLOOKUP($H77,'Seznamy a konstanty'!$B$5:$F$42,5,0))</f>
        <v>0</v>
      </c>
      <c r="J77" s="679"/>
      <c r="K77" s="683"/>
      <c r="L77" s="38" t="str">
        <f>IF($H77=0,"",IF(VLOOKUP($H77,'Seznamy a konstanty'!$B$5:$F$42,2,0)="zadat",J77,VLOOKUP($H77,'Seznamy a konstanty'!$B$5:$F$42,2,0)))</f>
        <v/>
      </c>
      <c r="M77" s="693"/>
      <c r="N77" s="43" t="str">
        <f>IF($H77=0,"",IF(VLOOKUP($H77,'Seznamy a konstanty'!$B$5:$F$42,3,0)="zadat",M77,VLOOKUP($H77,'Seznamy a konstanty'!$B$5:$F$42,3,0)))</f>
        <v/>
      </c>
      <c r="O77" s="44" t="str">
        <f t="shared" si="6"/>
        <v/>
      </c>
      <c r="P77" s="358">
        <f t="shared" si="7"/>
        <v>0</v>
      </c>
      <c r="Q77" s="317">
        <f t="shared" si="8"/>
        <v>0</v>
      </c>
      <c r="R77" s="81"/>
      <c r="S77" s="95" t="str">
        <f>IF(K77=0,"",IF(OR(VLOOKUP($H77,'Seznamy a konstanty'!$B$5:$F$25,5,0)=1,VLOOKUP($H77,'Seznamy a konstanty'!$B$5:$F$25,1,0)="Vodík fosilní"),R77,VLOOKUP($H77,'Seznamy a konstanty'!$B$5:$F$10,4,0)))</f>
        <v/>
      </c>
      <c r="T77" s="327" t="str">
        <f>IF(K77=0,"",('Seznamy a konstanty'!$I$4-S77)*Q77/1000)</f>
        <v/>
      </c>
      <c r="U77" s="697"/>
      <c r="V77" s="62" t="str">
        <f>IF(OR($K77=0,$I77=0),"",VLOOKUP($X77,'Seznamy a konstanty'!$H$25:$K$84,3,0))</f>
        <v/>
      </c>
      <c r="W77" s="306" t="str">
        <f>IF(OR($K77=0,$I77=0),"",VLOOKUP($X77,'Seznamy a konstanty'!$H$25:$K$84,4,0))</f>
        <v/>
      </c>
      <c r="X77" s="701"/>
      <c r="Y77" s="590" t="str">
        <f>IF(OR(H77=0,I77=0),"",VLOOKUP($X77,'Seznamy a konstanty'!$H$25:$K$85,2,0))</f>
        <v/>
      </c>
      <c r="Z77" s="323">
        <f t="shared" si="9"/>
        <v>0</v>
      </c>
      <c r="AA77" s="343">
        <f t="shared" si="10"/>
        <v>0</v>
      </c>
      <c r="AB77" s="611"/>
      <c r="AC77" s="35">
        <f t="shared" si="11"/>
        <v>0</v>
      </c>
    </row>
    <row r="78" spans="2:29" x14ac:dyDescent="0.25">
      <c r="B78" s="303"/>
      <c r="C78" s="74"/>
      <c r="D78" s="75"/>
      <c r="E78" s="75"/>
      <c r="F78" s="312"/>
      <c r="G78" s="76"/>
      <c r="H78" s="681"/>
      <c r="I78" s="682">
        <f>IF($H78=0,0,VLOOKUP($H78,'Seznamy a konstanty'!$B$5:$F$42,5,0))</f>
        <v>0</v>
      </c>
      <c r="J78" s="679"/>
      <c r="K78" s="683"/>
      <c r="L78" s="38" t="str">
        <f>IF($H78=0,"",IF(VLOOKUP($H78,'Seznamy a konstanty'!$B$5:$F$42,2,0)="zadat",J78,VLOOKUP($H78,'Seznamy a konstanty'!$B$5:$F$42,2,0)))</f>
        <v/>
      </c>
      <c r="M78" s="693"/>
      <c r="N78" s="43" t="str">
        <f>IF($H78=0,"",IF(VLOOKUP($H78,'Seznamy a konstanty'!$B$5:$F$42,3,0)="zadat",M78,VLOOKUP($H78,'Seznamy a konstanty'!$B$5:$F$42,3,0)))</f>
        <v/>
      </c>
      <c r="O78" s="44" t="str">
        <f t="shared" si="6"/>
        <v/>
      </c>
      <c r="P78" s="358">
        <f t="shared" si="7"/>
        <v>0</v>
      </c>
      <c r="Q78" s="317">
        <f t="shared" si="8"/>
        <v>0</v>
      </c>
      <c r="R78" s="81"/>
      <c r="S78" s="95" t="str">
        <f>IF(K78=0,"",IF(OR(VLOOKUP($H78,'Seznamy a konstanty'!$B$5:$F$25,5,0)=1,VLOOKUP($H78,'Seznamy a konstanty'!$B$5:$F$25,1,0)="Vodík fosilní"),R78,VLOOKUP($H78,'Seznamy a konstanty'!$B$5:$F$10,4,0)))</f>
        <v/>
      </c>
      <c r="T78" s="327" t="str">
        <f>IF(K78=0,"",('Seznamy a konstanty'!$I$4-S78)*Q78/1000)</f>
        <v/>
      </c>
      <c r="U78" s="697"/>
      <c r="V78" s="62" t="str">
        <f>IF(OR($K78=0,$I78=0),"",VLOOKUP($X78,'Seznamy a konstanty'!$H$25:$K$84,3,0))</f>
        <v/>
      </c>
      <c r="W78" s="306" t="str">
        <f>IF(OR($K78=0,$I78=0),"",VLOOKUP($X78,'Seznamy a konstanty'!$H$25:$K$84,4,0))</f>
        <v/>
      </c>
      <c r="X78" s="701"/>
      <c r="Y78" s="590" t="str">
        <f>IF(OR(H78=0,I78=0),"",VLOOKUP($X78,'Seznamy a konstanty'!$H$25:$K$85,2,0))</f>
        <v/>
      </c>
      <c r="Z78" s="323">
        <f t="shared" si="9"/>
        <v>0</v>
      </c>
      <c r="AA78" s="343">
        <f t="shared" si="10"/>
        <v>0</v>
      </c>
      <c r="AB78" s="611"/>
      <c r="AC78" s="35">
        <f t="shared" si="11"/>
        <v>0</v>
      </c>
    </row>
    <row r="79" spans="2:29" x14ac:dyDescent="0.25">
      <c r="B79" s="303"/>
      <c r="C79" s="74"/>
      <c r="D79" s="75"/>
      <c r="E79" s="75"/>
      <c r="F79" s="312"/>
      <c r="G79" s="76"/>
      <c r="H79" s="681"/>
      <c r="I79" s="682">
        <f>IF($H79=0,0,VLOOKUP($H79,'Seznamy a konstanty'!$B$5:$F$42,5,0))</f>
        <v>0</v>
      </c>
      <c r="J79" s="679"/>
      <c r="K79" s="683"/>
      <c r="L79" s="38" t="str">
        <f>IF($H79=0,"",IF(VLOOKUP($H79,'Seznamy a konstanty'!$B$5:$F$42,2,0)="zadat",J79,VLOOKUP($H79,'Seznamy a konstanty'!$B$5:$F$42,2,0)))</f>
        <v/>
      </c>
      <c r="M79" s="693"/>
      <c r="N79" s="43" t="str">
        <f>IF($H79=0,"",IF(VLOOKUP($H79,'Seznamy a konstanty'!$B$5:$F$42,3,0)="zadat",M79,VLOOKUP($H79,'Seznamy a konstanty'!$B$5:$F$42,3,0)))</f>
        <v/>
      </c>
      <c r="O79" s="44" t="str">
        <f t="shared" si="6"/>
        <v/>
      </c>
      <c r="P79" s="358">
        <f t="shared" si="7"/>
        <v>0</v>
      </c>
      <c r="Q79" s="317">
        <f t="shared" si="8"/>
        <v>0</v>
      </c>
      <c r="R79" s="81"/>
      <c r="S79" s="95" t="str">
        <f>IF(K79=0,"",IF(OR(VLOOKUP($H79,'Seznamy a konstanty'!$B$5:$F$25,5,0)=1,VLOOKUP($H79,'Seznamy a konstanty'!$B$5:$F$25,1,0)="Vodík fosilní"),R79,VLOOKUP($H79,'Seznamy a konstanty'!$B$5:$F$10,4,0)))</f>
        <v/>
      </c>
      <c r="T79" s="327" t="str">
        <f>IF(K79=0,"",('Seznamy a konstanty'!$I$4-S79)*Q79/1000)</f>
        <v/>
      </c>
      <c r="U79" s="697"/>
      <c r="V79" s="62" t="str">
        <f>IF(OR($K79=0,$I79=0),"",VLOOKUP($X79,'Seznamy a konstanty'!$H$25:$K$84,3,0))</f>
        <v/>
      </c>
      <c r="W79" s="306" t="str">
        <f>IF(OR($K79=0,$I79=0),"",VLOOKUP($X79,'Seznamy a konstanty'!$H$25:$K$84,4,0))</f>
        <v/>
      </c>
      <c r="X79" s="701"/>
      <c r="Y79" s="590" t="str">
        <f>IF(OR(H79=0,I79=0),"",VLOOKUP($X79,'Seznamy a konstanty'!$H$25:$K$85,2,0))</f>
        <v/>
      </c>
      <c r="Z79" s="323">
        <f t="shared" si="9"/>
        <v>0</v>
      </c>
      <c r="AA79" s="343">
        <f t="shared" si="10"/>
        <v>0</v>
      </c>
      <c r="AB79" s="611"/>
      <c r="AC79" s="35">
        <f t="shared" si="11"/>
        <v>0</v>
      </c>
    </row>
    <row r="80" spans="2:29" x14ac:dyDescent="0.25">
      <c r="B80" s="303"/>
      <c r="C80" s="74"/>
      <c r="D80" s="75"/>
      <c r="E80" s="75"/>
      <c r="F80" s="312"/>
      <c r="G80" s="76"/>
      <c r="H80" s="681"/>
      <c r="I80" s="682">
        <f>IF($H80=0,0,VLOOKUP($H80,'Seznamy a konstanty'!$B$5:$F$42,5,0))</f>
        <v>0</v>
      </c>
      <c r="J80" s="679"/>
      <c r="K80" s="683"/>
      <c r="L80" s="38" t="str">
        <f>IF($H80=0,"",IF(VLOOKUP($H80,'Seznamy a konstanty'!$B$5:$F$42,2,0)="zadat",J80,VLOOKUP($H80,'Seznamy a konstanty'!$B$5:$F$42,2,0)))</f>
        <v/>
      </c>
      <c r="M80" s="693"/>
      <c r="N80" s="43" t="str">
        <f>IF($H80=0,"",IF(VLOOKUP($H80,'Seznamy a konstanty'!$B$5:$F$42,3,0)="zadat",M80,VLOOKUP($H80,'Seznamy a konstanty'!$B$5:$F$42,3,0)))</f>
        <v/>
      </c>
      <c r="O80" s="44" t="str">
        <f t="shared" si="6"/>
        <v/>
      </c>
      <c r="P80" s="358">
        <f t="shared" si="7"/>
        <v>0</v>
      </c>
      <c r="Q80" s="317">
        <f t="shared" si="8"/>
        <v>0</v>
      </c>
      <c r="R80" s="81"/>
      <c r="S80" s="95" t="str">
        <f>IF(K80=0,"",IF(OR(VLOOKUP($H80,'Seznamy a konstanty'!$B$5:$F$25,5,0)=1,VLOOKUP($H80,'Seznamy a konstanty'!$B$5:$F$25,1,0)="Vodík fosilní"),R80,VLOOKUP($H80,'Seznamy a konstanty'!$B$5:$F$10,4,0)))</f>
        <v/>
      </c>
      <c r="T80" s="327" t="str">
        <f>IF(K80=0,"",('Seznamy a konstanty'!$I$4-S80)*Q80/1000)</f>
        <v/>
      </c>
      <c r="U80" s="697"/>
      <c r="V80" s="62" t="str">
        <f>IF(OR($K80=0,$I80=0),"",VLOOKUP($X80,'Seznamy a konstanty'!$H$25:$K$84,3,0))</f>
        <v/>
      </c>
      <c r="W80" s="306" t="str">
        <f>IF(OR($K80=0,$I80=0),"",VLOOKUP($X80,'Seznamy a konstanty'!$H$25:$K$84,4,0))</f>
        <v/>
      </c>
      <c r="X80" s="701"/>
      <c r="Y80" s="590" t="str">
        <f>IF(OR(H80=0,I80=0),"",VLOOKUP($X80,'Seznamy a konstanty'!$H$25:$K$85,2,0))</f>
        <v/>
      </c>
      <c r="Z80" s="323">
        <f t="shared" si="9"/>
        <v>0</v>
      </c>
      <c r="AA80" s="343">
        <f t="shared" si="10"/>
        <v>0</v>
      </c>
      <c r="AB80" s="611"/>
      <c r="AC80" s="35">
        <f t="shared" si="11"/>
        <v>0</v>
      </c>
    </row>
    <row r="81" spans="2:29" x14ac:dyDescent="0.25">
      <c r="B81" s="303"/>
      <c r="C81" s="74"/>
      <c r="D81" s="75"/>
      <c r="E81" s="75"/>
      <c r="F81" s="312"/>
      <c r="G81" s="76"/>
      <c r="H81" s="681"/>
      <c r="I81" s="682">
        <f>IF($H81=0,0,VLOOKUP($H81,'Seznamy a konstanty'!$B$5:$F$42,5,0))</f>
        <v>0</v>
      </c>
      <c r="J81" s="679"/>
      <c r="K81" s="683"/>
      <c r="L81" s="38" t="str">
        <f>IF($H81=0,"",IF(VLOOKUP($H81,'Seznamy a konstanty'!$B$5:$F$42,2,0)="zadat",J81,VLOOKUP($H81,'Seznamy a konstanty'!$B$5:$F$42,2,0)))</f>
        <v/>
      </c>
      <c r="M81" s="693"/>
      <c r="N81" s="43" t="str">
        <f>IF($H81=0,"",IF(VLOOKUP($H81,'Seznamy a konstanty'!$B$5:$F$42,3,0)="zadat",M81,VLOOKUP($H81,'Seznamy a konstanty'!$B$5:$F$42,3,0)))</f>
        <v/>
      </c>
      <c r="O81" s="44" t="str">
        <f t="shared" si="6"/>
        <v/>
      </c>
      <c r="P81" s="358">
        <f t="shared" si="7"/>
        <v>0</v>
      </c>
      <c r="Q81" s="317">
        <f t="shared" si="8"/>
        <v>0</v>
      </c>
      <c r="R81" s="81"/>
      <c r="S81" s="95" t="str">
        <f>IF(K81=0,"",IF(OR(VLOOKUP($H81,'Seznamy a konstanty'!$B$5:$F$25,5,0)=1,VLOOKUP($H81,'Seznamy a konstanty'!$B$5:$F$25,1,0)="Vodík fosilní"),R81,VLOOKUP($H81,'Seznamy a konstanty'!$B$5:$F$10,4,0)))</f>
        <v/>
      </c>
      <c r="T81" s="327" t="str">
        <f>IF(K81=0,"",('Seznamy a konstanty'!$I$4-S81)*Q81/1000)</f>
        <v/>
      </c>
      <c r="U81" s="697"/>
      <c r="V81" s="62" t="str">
        <f>IF(OR($K81=0,$I81=0),"",VLOOKUP($X81,'Seznamy a konstanty'!$H$25:$K$84,3,0))</f>
        <v/>
      </c>
      <c r="W81" s="306" t="str">
        <f>IF(OR($K81=0,$I81=0),"",VLOOKUP($X81,'Seznamy a konstanty'!$H$25:$K$84,4,0))</f>
        <v/>
      </c>
      <c r="X81" s="701"/>
      <c r="Y81" s="590" t="str">
        <f>IF(OR(H81=0,I81=0),"",VLOOKUP($X81,'Seznamy a konstanty'!$H$25:$K$85,2,0))</f>
        <v/>
      </c>
      <c r="Z81" s="323">
        <f t="shared" si="9"/>
        <v>0</v>
      </c>
      <c r="AA81" s="343">
        <f t="shared" si="10"/>
        <v>0</v>
      </c>
      <c r="AB81" s="611"/>
      <c r="AC81" s="35">
        <f t="shared" si="11"/>
        <v>0</v>
      </c>
    </row>
    <row r="82" spans="2:29" x14ac:dyDescent="0.25">
      <c r="B82" s="303"/>
      <c r="C82" s="74"/>
      <c r="D82" s="75"/>
      <c r="E82" s="75"/>
      <c r="F82" s="312"/>
      <c r="G82" s="76"/>
      <c r="H82" s="681"/>
      <c r="I82" s="682">
        <f>IF($H82=0,0,VLOOKUP($H82,'Seznamy a konstanty'!$B$5:$F$42,5,0))</f>
        <v>0</v>
      </c>
      <c r="J82" s="679"/>
      <c r="K82" s="683"/>
      <c r="L82" s="38" t="str">
        <f>IF($H82=0,"",IF(VLOOKUP($H82,'Seznamy a konstanty'!$B$5:$F$42,2,0)="zadat",J82,VLOOKUP($H82,'Seznamy a konstanty'!$B$5:$F$42,2,0)))</f>
        <v/>
      </c>
      <c r="M82" s="693"/>
      <c r="N82" s="43" t="str">
        <f>IF($H82=0,"",IF(VLOOKUP($H82,'Seznamy a konstanty'!$B$5:$F$42,3,0)="zadat",M82,VLOOKUP($H82,'Seznamy a konstanty'!$B$5:$F$42,3,0)))</f>
        <v/>
      </c>
      <c r="O82" s="44" t="str">
        <f t="shared" si="6"/>
        <v/>
      </c>
      <c r="P82" s="358">
        <f t="shared" si="7"/>
        <v>0</v>
      </c>
      <c r="Q82" s="317">
        <f t="shared" si="8"/>
        <v>0</v>
      </c>
      <c r="R82" s="81"/>
      <c r="S82" s="95" t="str">
        <f>IF(K82=0,"",IF(OR(VLOOKUP($H82,'Seznamy a konstanty'!$B$5:$F$25,5,0)=1,VLOOKUP($H82,'Seznamy a konstanty'!$B$5:$F$25,1,0)="Vodík fosilní"),R82,VLOOKUP($H82,'Seznamy a konstanty'!$B$5:$F$10,4,0)))</f>
        <v/>
      </c>
      <c r="T82" s="327" t="str">
        <f>IF(K82=0,"",('Seznamy a konstanty'!$I$4-S82)*Q82/1000)</f>
        <v/>
      </c>
      <c r="U82" s="697"/>
      <c r="V82" s="62" t="str">
        <f>IF(OR($K82=0,$I82=0),"",VLOOKUP($X82,'Seznamy a konstanty'!$H$25:$K$84,3,0))</f>
        <v/>
      </c>
      <c r="W82" s="306" t="str">
        <f>IF(OR($K82=0,$I82=0),"",VLOOKUP($X82,'Seznamy a konstanty'!$H$25:$K$84,4,0))</f>
        <v/>
      </c>
      <c r="X82" s="701"/>
      <c r="Y82" s="590" t="str">
        <f>IF(OR(H82=0,I82=0),"",VLOOKUP($X82,'Seznamy a konstanty'!$H$25:$K$85,2,0))</f>
        <v/>
      </c>
      <c r="Z82" s="323">
        <f t="shared" si="9"/>
        <v>0</v>
      </c>
      <c r="AA82" s="343">
        <f t="shared" si="10"/>
        <v>0</v>
      </c>
      <c r="AB82" s="611"/>
      <c r="AC82" s="35">
        <f t="shared" si="11"/>
        <v>0</v>
      </c>
    </row>
    <row r="83" spans="2:29" x14ac:dyDescent="0.25">
      <c r="B83" s="303"/>
      <c r="C83" s="74"/>
      <c r="D83" s="75"/>
      <c r="E83" s="75"/>
      <c r="F83" s="312"/>
      <c r="G83" s="76"/>
      <c r="H83" s="681"/>
      <c r="I83" s="682">
        <f>IF($H83=0,0,VLOOKUP($H83,'Seznamy a konstanty'!$B$5:$F$42,5,0))</f>
        <v>0</v>
      </c>
      <c r="J83" s="679"/>
      <c r="K83" s="683"/>
      <c r="L83" s="38" t="str">
        <f>IF($H83=0,"",IF(VLOOKUP($H83,'Seznamy a konstanty'!$B$5:$F$42,2,0)="zadat",J83,VLOOKUP($H83,'Seznamy a konstanty'!$B$5:$F$42,2,0)))</f>
        <v/>
      </c>
      <c r="M83" s="693"/>
      <c r="N83" s="43" t="str">
        <f>IF($H83=0,"",IF(VLOOKUP($H83,'Seznamy a konstanty'!$B$5:$F$42,3,0)="zadat",M83,VLOOKUP($H83,'Seznamy a konstanty'!$B$5:$F$42,3,0)))</f>
        <v/>
      </c>
      <c r="O83" s="44" t="str">
        <f t="shared" si="6"/>
        <v/>
      </c>
      <c r="P83" s="358">
        <f t="shared" si="7"/>
        <v>0</v>
      </c>
      <c r="Q83" s="317">
        <f t="shared" si="8"/>
        <v>0</v>
      </c>
      <c r="R83" s="81"/>
      <c r="S83" s="95" t="str">
        <f>IF(K83=0,"",IF(OR(VLOOKUP($H83,'Seznamy a konstanty'!$B$5:$F$25,5,0)=1,VLOOKUP($H83,'Seznamy a konstanty'!$B$5:$F$25,1,0)="Vodík fosilní"),R83,VLOOKUP($H83,'Seznamy a konstanty'!$B$5:$F$10,4,0)))</f>
        <v/>
      </c>
      <c r="T83" s="327" t="str">
        <f>IF(K83=0,"",('Seznamy a konstanty'!$I$4-S83)*Q83/1000)</f>
        <v/>
      </c>
      <c r="U83" s="697"/>
      <c r="V83" s="62" t="str">
        <f>IF(OR($K83=0,$I83=0),"",VLOOKUP($X83,'Seznamy a konstanty'!$H$25:$K$84,3,0))</f>
        <v/>
      </c>
      <c r="W83" s="306" t="str">
        <f>IF(OR($K83=0,$I83=0),"",VLOOKUP($X83,'Seznamy a konstanty'!$H$25:$K$84,4,0))</f>
        <v/>
      </c>
      <c r="X83" s="701"/>
      <c r="Y83" s="590" t="str">
        <f>IF(OR(H83=0,I83=0),"",VLOOKUP($X83,'Seznamy a konstanty'!$H$25:$K$85,2,0))</f>
        <v/>
      </c>
      <c r="Z83" s="323">
        <f t="shared" si="9"/>
        <v>0</v>
      </c>
      <c r="AA83" s="343">
        <f t="shared" si="10"/>
        <v>0</v>
      </c>
      <c r="AB83" s="611"/>
      <c r="AC83" s="35">
        <f t="shared" si="11"/>
        <v>0</v>
      </c>
    </row>
    <row r="84" spans="2:29" x14ac:dyDescent="0.25">
      <c r="B84" s="303"/>
      <c r="C84" s="74"/>
      <c r="D84" s="75"/>
      <c r="E84" s="75"/>
      <c r="F84" s="312"/>
      <c r="G84" s="76"/>
      <c r="H84" s="681"/>
      <c r="I84" s="682">
        <f>IF($H84=0,0,VLOOKUP($H84,'Seznamy a konstanty'!$B$5:$F$42,5,0))</f>
        <v>0</v>
      </c>
      <c r="J84" s="679"/>
      <c r="K84" s="683"/>
      <c r="L84" s="38" t="str">
        <f>IF($H84=0,"",IF(VLOOKUP($H84,'Seznamy a konstanty'!$B$5:$F$42,2,0)="zadat",J84,VLOOKUP($H84,'Seznamy a konstanty'!$B$5:$F$42,2,0)))</f>
        <v/>
      </c>
      <c r="M84" s="693"/>
      <c r="N84" s="43" t="str">
        <f>IF($H84=0,"",IF(VLOOKUP($H84,'Seznamy a konstanty'!$B$5:$F$42,3,0)="zadat",M84,VLOOKUP($H84,'Seznamy a konstanty'!$B$5:$F$42,3,0)))</f>
        <v/>
      </c>
      <c r="O84" s="44" t="str">
        <f t="shared" si="6"/>
        <v/>
      </c>
      <c r="P84" s="358">
        <f t="shared" si="7"/>
        <v>0</v>
      </c>
      <c r="Q84" s="317">
        <f t="shared" si="8"/>
        <v>0</v>
      </c>
      <c r="R84" s="81"/>
      <c r="S84" s="95" t="str">
        <f>IF(K84=0,"",IF(OR(VLOOKUP($H84,'Seznamy a konstanty'!$B$5:$F$25,5,0)=1,VLOOKUP($H84,'Seznamy a konstanty'!$B$5:$F$25,1,0)="Vodík fosilní"),R84,VLOOKUP($H84,'Seznamy a konstanty'!$B$5:$F$10,4,0)))</f>
        <v/>
      </c>
      <c r="T84" s="327" t="str">
        <f>IF(K84=0,"",('Seznamy a konstanty'!$I$4-S84)*Q84/1000)</f>
        <v/>
      </c>
      <c r="U84" s="697"/>
      <c r="V84" s="62" t="str">
        <f>IF(OR($K84=0,$I84=0),"",VLOOKUP($X84,'Seznamy a konstanty'!$H$25:$K$84,3,0))</f>
        <v/>
      </c>
      <c r="W84" s="306" t="str">
        <f>IF(OR($K84=0,$I84=0),"",VLOOKUP($X84,'Seznamy a konstanty'!$H$25:$K$84,4,0))</f>
        <v/>
      </c>
      <c r="X84" s="701"/>
      <c r="Y84" s="590" t="str">
        <f>IF(OR(H84=0,I84=0),"",VLOOKUP($X84,'Seznamy a konstanty'!$H$25:$K$85,2,0))</f>
        <v/>
      </c>
      <c r="Z84" s="323">
        <f t="shared" si="9"/>
        <v>0</v>
      </c>
      <c r="AA84" s="343">
        <f t="shared" si="10"/>
        <v>0</v>
      </c>
      <c r="AB84" s="611"/>
      <c r="AC84" s="35">
        <f t="shared" si="11"/>
        <v>0</v>
      </c>
    </row>
    <row r="85" spans="2:29" x14ac:dyDescent="0.25">
      <c r="B85" s="303"/>
      <c r="C85" s="74"/>
      <c r="D85" s="75"/>
      <c r="E85" s="75"/>
      <c r="F85" s="312"/>
      <c r="G85" s="76"/>
      <c r="H85" s="681"/>
      <c r="I85" s="682">
        <f>IF($H85=0,0,VLOOKUP($H85,'Seznamy a konstanty'!$B$5:$F$42,5,0))</f>
        <v>0</v>
      </c>
      <c r="J85" s="679"/>
      <c r="K85" s="683"/>
      <c r="L85" s="38" t="str">
        <f>IF($H85=0,"",IF(VLOOKUP($H85,'Seznamy a konstanty'!$B$5:$F$42,2,0)="zadat",J85,VLOOKUP($H85,'Seznamy a konstanty'!$B$5:$F$42,2,0)))</f>
        <v/>
      </c>
      <c r="M85" s="693"/>
      <c r="N85" s="43" t="str">
        <f>IF($H85=0,"",IF(VLOOKUP($H85,'Seznamy a konstanty'!$B$5:$F$42,3,0)="zadat",M85,VLOOKUP($H85,'Seznamy a konstanty'!$B$5:$F$42,3,0)))</f>
        <v/>
      </c>
      <c r="O85" s="44" t="str">
        <f t="shared" si="6"/>
        <v/>
      </c>
      <c r="P85" s="358">
        <f t="shared" si="7"/>
        <v>0</v>
      </c>
      <c r="Q85" s="317">
        <f t="shared" si="8"/>
        <v>0</v>
      </c>
      <c r="R85" s="81"/>
      <c r="S85" s="95" t="str">
        <f>IF(K85=0,"",IF(OR(VLOOKUP($H85,'Seznamy a konstanty'!$B$5:$F$25,5,0)=1,VLOOKUP($H85,'Seznamy a konstanty'!$B$5:$F$25,1,0)="Vodík fosilní"),R85,VLOOKUP($H85,'Seznamy a konstanty'!$B$5:$F$10,4,0)))</f>
        <v/>
      </c>
      <c r="T85" s="327" t="str">
        <f>IF(K85=0,"",('Seznamy a konstanty'!$I$4-S85)*Q85/1000)</f>
        <v/>
      </c>
      <c r="U85" s="697"/>
      <c r="V85" s="62" t="str">
        <f>IF(OR($K85=0,$I85=0),"",VLOOKUP($X85,'Seznamy a konstanty'!$H$25:$K$84,3,0))</f>
        <v/>
      </c>
      <c r="W85" s="306" t="str">
        <f>IF(OR($K85=0,$I85=0),"",VLOOKUP($X85,'Seznamy a konstanty'!$H$25:$K$84,4,0))</f>
        <v/>
      </c>
      <c r="X85" s="701"/>
      <c r="Y85" s="590" t="str">
        <f>IF(OR(H85=0,I85=0),"",VLOOKUP($X85,'Seznamy a konstanty'!$H$25:$K$85,2,0))</f>
        <v/>
      </c>
      <c r="Z85" s="323">
        <f t="shared" si="9"/>
        <v>0</v>
      </c>
      <c r="AA85" s="343">
        <f t="shared" si="10"/>
        <v>0</v>
      </c>
      <c r="AB85" s="611"/>
      <c r="AC85" s="35">
        <f t="shared" si="11"/>
        <v>0</v>
      </c>
    </row>
    <row r="86" spans="2:29" x14ac:dyDescent="0.25">
      <c r="B86" s="303"/>
      <c r="C86" s="74"/>
      <c r="D86" s="75"/>
      <c r="E86" s="75"/>
      <c r="F86" s="312"/>
      <c r="G86" s="76"/>
      <c r="H86" s="681"/>
      <c r="I86" s="682">
        <f>IF($H86=0,0,VLOOKUP($H86,'Seznamy a konstanty'!$B$5:$F$42,5,0))</f>
        <v>0</v>
      </c>
      <c r="J86" s="679"/>
      <c r="K86" s="683"/>
      <c r="L86" s="38" t="str">
        <f>IF($H86=0,"",IF(VLOOKUP($H86,'Seznamy a konstanty'!$B$5:$F$42,2,0)="zadat",J86,VLOOKUP($H86,'Seznamy a konstanty'!$B$5:$F$42,2,0)))</f>
        <v/>
      </c>
      <c r="M86" s="693"/>
      <c r="N86" s="43" t="str">
        <f>IF($H86=0,"",IF(VLOOKUP($H86,'Seznamy a konstanty'!$B$5:$F$42,3,0)="zadat",M86,VLOOKUP($H86,'Seznamy a konstanty'!$B$5:$F$42,3,0)))</f>
        <v/>
      </c>
      <c r="O86" s="44" t="str">
        <f t="shared" si="6"/>
        <v/>
      </c>
      <c r="P86" s="358">
        <f t="shared" si="7"/>
        <v>0</v>
      </c>
      <c r="Q86" s="317">
        <f t="shared" si="8"/>
        <v>0</v>
      </c>
      <c r="R86" s="81"/>
      <c r="S86" s="95" t="str">
        <f>IF(K86=0,"",IF(OR(VLOOKUP($H86,'Seznamy a konstanty'!$B$5:$F$25,5,0)=1,VLOOKUP($H86,'Seznamy a konstanty'!$B$5:$F$25,1,0)="Vodík fosilní"),R86,VLOOKUP($H86,'Seznamy a konstanty'!$B$5:$F$10,4,0)))</f>
        <v/>
      </c>
      <c r="T86" s="327" t="str">
        <f>IF(K86=0,"",('Seznamy a konstanty'!$I$4-S86)*Q86/1000)</f>
        <v/>
      </c>
      <c r="U86" s="697"/>
      <c r="V86" s="62" t="str">
        <f>IF(OR($K86=0,$I86=0),"",VLOOKUP($X86,'Seznamy a konstanty'!$H$25:$K$84,3,0))</f>
        <v/>
      </c>
      <c r="W86" s="306" t="str">
        <f>IF(OR($K86=0,$I86=0),"",VLOOKUP($X86,'Seznamy a konstanty'!$H$25:$K$84,4,0))</f>
        <v/>
      </c>
      <c r="X86" s="701"/>
      <c r="Y86" s="590" t="str">
        <f>IF(OR(H86=0,I86=0),"",VLOOKUP($X86,'Seznamy a konstanty'!$H$25:$K$85,2,0))</f>
        <v/>
      </c>
      <c r="Z86" s="323">
        <f t="shared" si="9"/>
        <v>0</v>
      </c>
      <c r="AA86" s="343">
        <f t="shared" si="10"/>
        <v>0</v>
      </c>
      <c r="AB86" s="611"/>
      <c r="AC86" s="35">
        <f t="shared" si="11"/>
        <v>0</v>
      </c>
    </row>
    <row r="87" spans="2:29" x14ac:dyDescent="0.25">
      <c r="B87" s="303"/>
      <c r="C87" s="74"/>
      <c r="D87" s="75"/>
      <c r="E87" s="75"/>
      <c r="F87" s="312"/>
      <c r="G87" s="76"/>
      <c r="H87" s="681"/>
      <c r="I87" s="682">
        <f>IF($H87=0,0,VLOOKUP($H87,'Seznamy a konstanty'!$B$5:$F$42,5,0))</f>
        <v>0</v>
      </c>
      <c r="J87" s="679"/>
      <c r="K87" s="683"/>
      <c r="L87" s="38" t="str">
        <f>IF($H87=0,"",IF(VLOOKUP($H87,'Seznamy a konstanty'!$B$5:$F$42,2,0)="zadat",J87,VLOOKUP($H87,'Seznamy a konstanty'!$B$5:$F$42,2,0)))</f>
        <v/>
      </c>
      <c r="M87" s="693"/>
      <c r="N87" s="43" t="str">
        <f>IF($H87=0,"",IF(VLOOKUP($H87,'Seznamy a konstanty'!$B$5:$F$42,3,0)="zadat",M87,VLOOKUP($H87,'Seznamy a konstanty'!$B$5:$F$42,3,0)))</f>
        <v/>
      </c>
      <c r="O87" s="44" t="str">
        <f t="shared" si="6"/>
        <v/>
      </c>
      <c r="P87" s="358">
        <f t="shared" si="7"/>
        <v>0</v>
      </c>
      <c r="Q87" s="317">
        <f t="shared" si="8"/>
        <v>0</v>
      </c>
      <c r="R87" s="81"/>
      <c r="S87" s="95" t="str">
        <f>IF(K87=0,"",IF(OR(VLOOKUP($H87,'Seznamy a konstanty'!$B$5:$F$25,5,0)=1,VLOOKUP($H87,'Seznamy a konstanty'!$B$5:$F$25,1,0)="Vodík fosilní"),R87,VLOOKUP($H87,'Seznamy a konstanty'!$B$5:$F$10,4,0)))</f>
        <v/>
      </c>
      <c r="T87" s="327" t="str">
        <f>IF(K87=0,"",('Seznamy a konstanty'!$I$4-S87)*Q87/1000)</f>
        <v/>
      </c>
      <c r="U87" s="697"/>
      <c r="V87" s="62" t="str">
        <f>IF(OR($K87=0,$I87=0),"",VLOOKUP($X87,'Seznamy a konstanty'!$H$25:$K$84,3,0))</f>
        <v/>
      </c>
      <c r="W87" s="306" t="str">
        <f>IF(OR($K87=0,$I87=0),"",VLOOKUP($X87,'Seznamy a konstanty'!$H$25:$K$84,4,0))</f>
        <v/>
      </c>
      <c r="X87" s="701"/>
      <c r="Y87" s="590" t="str">
        <f>IF(OR(H87=0,I87=0),"",VLOOKUP($X87,'Seznamy a konstanty'!$H$25:$K$85,2,0))</f>
        <v/>
      </c>
      <c r="Z87" s="323">
        <f t="shared" si="9"/>
        <v>0</v>
      </c>
      <c r="AA87" s="343">
        <f t="shared" si="10"/>
        <v>0</v>
      </c>
      <c r="AB87" s="611"/>
      <c r="AC87" s="35">
        <f t="shared" si="11"/>
        <v>0</v>
      </c>
    </row>
    <row r="88" spans="2:29" x14ac:dyDescent="0.25">
      <c r="B88" s="303"/>
      <c r="C88" s="74"/>
      <c r="D88" s="75"/>
      <c r="E88" s="75"/>
      <c r="F88" s="312"/>
      <c r="G88" s="76"/>
      <c r="H88" s="681"/>
      <c r="I88" s="682">
        <f>IF($H88=0,0,VLOOKUP($H88,'Seznamy a konstanty'!$B$5:$F$42,5,0))</f>
        <v>0</v>
      </c>
      <c r="J88" s="679"/>
      <c r="K88" s="683"/>
      <c r="L88" s="38" t="str">
        <f>IF($H88=0,"",IF(VLOOKUP($H88,'Seznamy a konstanty'!$B$5:$F$42,2,0)="zadat",J88,VLOOKUP($H88,'Seznamy a konstanty'!$B$5:$F$42,2,0)))</f>
        <v/>
      </c>
      <c r="M88" s="693"/>
      <c r="N88" s="43" t="str">
        <f>IF($H88=0,"",IF(VLOOKUP($H88,'Seznamy a konstanty'!$B$5:$F$42,3,0)="zadat",M88,VLOOKUP($H88,'Seznamy a konstanty'!$B$5:$F$42,3,0)))</f>
        <v/>
      </c>
      <c r="O88" s="44" t="str">
        <f t="shared" si="6"/>
        <v/>
      </c>
      <c r="P88" s="358">
        <f t="shared" si="7"/>
        <v>0</v>
      </c>
      <c r="Q88" s="317">
        <f t="shared" si="8"/>
        <v>0</v>
      </c>
      <c r="R88" s="81"/>
      <c r="S88" s="95" t="str">
        <f>IF(K88=0,"",IF(OR(VLOOKUP($H88,'Seznamy a konstanty'!$B$5:$F$25,5,0)=1,VLOOKUP($H88,'Seznamy a konstanty'!$B$5:$F$25,1,0)="Vodík fosilní"),R88,VLOOKUP($H88,'Seznamy a konstanty'!$B$5:$F$10,4,0)))</f>
        <v/>
      </c>
      <c r="T88" s="327" t="str">
        <f>IF(K88=0,"",('Seznamy a konstanty'!$I$4-S88)*Q88/1000)</f>
        <v/>
      </c>
      <c r="U88" s="697"/>
      <c r="V88" s="62" t="str">
        <f>IF(OR($K88=0,$I88=0),"",VLOOKUP($X88,'Seznamy a konstanty'!$H$25:$K$84,3,0))</f>
        <v/>
      </c>
      <c r="W88" s="306" t="str">
        <f>IF(OR($K88=0,$I88=0),"",VLOOKUP($X88,'Seznamy a konstanty'!$H$25:$K$84,4,0))</f>
        <v/>
      </c>
      <c r="X88" s="701"/>
      <c r="Y88" s="590" t="str">
        <f>IF(OR(H88=0,I88=0),"",VLOOKUP($X88,'Seznamy a konstanty'!$H$25:$K$85,2,0))</f>
        <v/>
      </c>
      <c r="Z88" s="323">
        <f t="shared" si="9"/>
        <v>0</v>
      </c>
      <c r="AA88" s="343">
        <f t="shared" si="10"/>
        <v>0</v>
      </c>
      <c r="AB88" s="611"/>
      <c r="AC88" s="35">
        <f t="shared" si="11"/>
        <v>0</v>
      </c>
    </row>
    <row r="89" spans="2:29" x14ac:dyDescent="0.25">
      <c r="B89" s="303"/>
      <c r="C89" s="74"/>
      <c r="D89" s="75"/>
      <c r="E89" s="75"/>
      <c r="F89" s="312"/>
      <c r="G89" s="76"/>
      <c r="H89" s="681"/>
      <c r="I89" s="682">
        <f>IF($H89=0,0,VLOOKUP($H89,'Seznamy a konstanty'!$B$5:$F$42,5,0))</f>
        <v>0</v>
      </c>
      <c r="J89" s="679"/>
      <c r="K89" s="683"/>
      <c r="L89" s="38" t="str">
        <f>IF($H89=0,"",IF(VLOOKUP($H89,'Seznamy a konstanty'!$B$5:$F$42,2,0)="zadat",J89,VLOOKUP($H89,'Seznamy a konstanty'!$B$5:$F$42,2,0)))</f>
        <v/>
      </c>
      <c r="M89" s="693"/>
      <c r="N89" s="43" t="str">
        <f>IF($H89=0,"",IF(VLOOKUP($H89,'Seznamy a konstanty'!$B$5:$F$42,3,0)="zadat",M89,VLOOKUP($H89,'Seznamy a konstanty'!$B$5:$F$42,3,0)))</f>
        <v/>
      </c>
      <c r="O89" s="44" t="str">
        <f t="shared" si="6"/>
        <v/>
      </c>
      <c r="P89" s="358">
        <f t="shared" si="7"/>
        <v>0</v>
      </c>
      <c r="Q89" s="317">
        <f t="shared" si="8"/>
        <v>0</v>
      </c>
      <c r="R89" s="81"/>
      <c r="S89" s="95" t="str">
        <f>IF(K89=0,"",IF(OR(VLOOKUP($H89,'Seznamy a konstanty'!$B$5:$F$25,5,0)=1,VLOOKUP($H89,'Seznamy a konstanty'!$B$5:$F$25,1,0)="Vodík fosilní"),R89,VLOOKUP($H89,'Seznamy a konstanty'!$B$5:$F$10,4,0)))</f>
        <v/>
      </c>
      <c r="T89" s="327" t="str">
        <f>IF(K89=0,"",('Seznamy a konstanty'!$I$4-S89)*Q89/1000)</f>
        <v/>
      </c>
      <c r="U89" s="697"/>
      <c r="V89" s="62" t="str">
        <f>IF(OR($K89=0,$I89=0),"",VLOOKUP($X89,'Seznamy a konstanty'!$H$25:$K$84,3,0))</f>
        <v/>
      </c>
      <c r="W89" s="306" t="str">
        <f>IF(OR($K89=0,$I89=0),"",VLOOKUP($X89,'Seznamy a konstanty'!$H$25:$K$84,4,0))</f>
        <v/>
      </c>
      <c r="X89" s="701"/>
      <c r="Y89" s="590" t="str">
        <f>IF(OR(H89=0,I89=0),"",VLOOKUP($X89,'Seznamy a konstanty'!$H$25:$K$85,2,0))</f>
        <v/>
      </c>
      <c r="Z89" s="323">
        <f t="shared" si="9"/>
        <v>0</v>
      </c>
      <c r="AA89" s="343">
        <f t="shared" si="10"/>
        <v>0</v>
      </c>
      <c r="AB89" s="611"/>
      <c r="AC89" s="35">
        <f t="shared" si="11"/>
        <v>0</v>
      </c>
    </row>
    <row r="90" spans="2:29" x14ac:dyDescent="0.25">
      <c r="B90" s="303"/>
      <c r="C90" s="74"/>
      <c r="D90" s="75"/>
      <c r="E90" s="75"/>
      <c r="F90" s="312"/>
      <c r="G90" s="76"/>
      <c r="H90" s="681"/>
      <c r="I90" s="682">
        <f>IF($H90=0,0,VLOOKUP($H90,'Seznamy a konstanty'!$B$5:$F$42,5,0))</f>
        <v>0</v>
      </c>
      <c r="J90" s="679"/>
      <c r="K90" s="683"/>
      <c r="L90" s="38" t="str">
        <f>IF($H90=0,"",IF(VLOOKUP($H90,'Seznamy a konstanty'!$B$5:$F$42,2,0)="zadat",J90,VLOOKUP($H90,'Seznamy a konstanty'!$B$5:$F$42,2,0)))</f>
        <v/>
      </c>
      <c r="M90" s="693"/>
      <c r="N90" s="43" t="str">
        <f>IF($H90=0,"",IF(VLOOKUP($H90,'Seznamy a konstanty'!$B$5:$F$42,3,0)="zadat",M90,VLOOKUP($H90,'Seznamy a konstanty'!$B$5:$F$42,3,0)))</f>
        <v/>
      </c>
      <c r="O90" s="44" t="str">
        <f t="shared" si="6"/>
        <v/>
      </c>
      <c r="P90" s="358">
        <f t="shared" si="7"/>
        <v>0</v>
      </c>
      <c r="Q90" s="317">
        <f t="shared" si="8"/>
        <v>0</v>
      </c>
      <c r="R90" s="81"/>
      <c r="S90" s="95" t="str">
        <f>IF(K90=0,"",IF(OR(VLOOKUP($H90,'Seznamy a konstanty'!$B$5:$F$25,5,0)=1,VLOOKUP($H90,'Seznamy a konstanty'!$B$5:$F$25,1,0)="Vodík fosilní"),R90,VLOOKUP($H90,'Seznamy a konstanty'!$B$5:$F$10,4,0)))</f>
        <v/>
      </c>
      <c r="T90" s="327" t="str">
        <f>IF(K90=0,"",('Seznamy a konstanty'!$I$4-S90)*Q90/1000)</f>
        <v/>
      </c>
      <c r="U90" s="697"/>
      <c r="V90" s="62" t="str">
        <f>IF(OR($K90=0,$I90=0),"",VLOOKUP($X90,'Seznamy a konstanty'!$H$25:$K$84,3,0))</f>
        <v/>
      </c>
      <c r="W90" s="306" t="str">
        <f>IF(OR($K90=0,$I90=0),"",VLOOKUP($X90,'Seznamy a konstanty'!$H$25:$K$84,4,0))</f>
        <v/>
      </c>
      <c r="X90" s="701"/>
      <c r="Y90" s="590" t="str">
        <f>IF(OR(H90=0,I90=0),"",VLOOKUP($X90,'Seznamy a konstanty'!$H$25:$K$85,2,0))</f>
        <v/>
      </c>
      <c r="Z90" s="323">
        <f t="shared" si="9"/>
        <v>0</v>
      </c>
      <c r="AA90" s="343">
        <f t="shared" si="10"/>
        <v>0</v>
      </c>
      <c r="AB90" s="611"/>
      <c r="AC90" s="35">
        <f t="shared" si="11"/>
        <v>0</v>
      </c>
    </row>
    <row r="91" spans="2:29" x14ac:dyDescent="0.25">
      <c r="B91" s="303"/>
      <c r="C91" s="74"/>
      <c r="D91" s="75"/>
      <c r="E91" s="75"/>
      <c r="F91" s="312"/>
      <c r="G91" s="76"/>
      <c r="H91" s="681"/>
      <c r="I91" s="682">
        <f>IF($H91=0,0,VLOOKUP($H91,'Seznamy a konstanty'!$B$5:$F$42,5,0))</f>
        <v>0</v>
      </c>
      <c r="J91" s="679"/>
      <c r="K91" s="683"/>
      <c r="L91" s="38" t="str">
        <f>IF($H91=0,"",IF(VLOOKUP($H91,'Seznamy a konstanty'!$B$5:$F$42,2,0)="zadat",J91,VLOOKUP($H91,'Seznamy a konstanty'!$B$5:$F$42,2,0)))</f>
        <v/>
      </c>
      <c r="M91" s="693"/>
      <c r="N91" s="43" t="str">
        <f>IF($H91=0,"",IF(VLOOKUP($H91,'Seznamy a konstanty'!$B$5:$F$42,3,0)="zadat",M91,VLOOKUP($H91,'Seznamy a konstanty'!$B$5:$F$42,3,0)))</f>
        <v/>
      </c>
      <c r="O91" s="44" t="str">
        <f t="shared" si="6"/>
        <v/>
      </c>
      <c r="P91" s="358">
        <f t="shared" si="7"/>
        <v>0</v>
      </c>
      <c r="Q91" s="317">
        <f t="shared" si="8"/>
        <v>0</v>
      </c>
      <c r="R91" s="81"/>
      <c r="S91" s="95" t="str">
        <f>IF(K91=0,"",IF(OR(VLOOKUP($H91,'Seznamy a konstanty'!$B$5:$F$25,5,0)=1,VLOOKUP($H91,'Seznamy a konstanty'!$B$5:$F$25,1,0)="Vodík fosilní"),R91,VLOOKUP($H91,'Seznamy a konstanty'!$B$5:$F$10,4,0)))</f>
        <v/>
      </c>
      <c r="T91" s="327" t="str">
        <f>IF(K91=0,"",('Seznamy a konstanty'!$I$4-S91)*Q91/1000)</f>
        <v/>
      </c>
      <c r="U91" s="697"/>
      <c r="V91" s="62" t="str">
        <f>IF(OR($K91=0,$I91=0),"",VLOOKUP($X91,'Seznamy a konstanty'!$H$25:$K$84,3,0))</f>
        <v/>
      </c>
      <c r="W91" s="306" t="str">
        <f>IF(OR($K91=0,$I91=0),"",VLOOKUP($X91,'Seznamy a konstanty'!$H$25:$K$84,4,0))</f>
        <v/>
      </c>
      <c r="X91" s="701"/>
      <c r="Y91" s="590" t="str">
        <f>IF(OR(H91=0,I91=0),"",VLOOKUP($X91,'Seznamy a konstanty'!$H$25:$K$85,2,0))</f>
        <v/>
      </c>
      <c r="Z91" s="323">
        <f t="shared" si="9"/>
        <v>0</v>
      </c>
      <c r="AA91" s="343">
        <f t="shared" si="10"/>
        <v>0</v>
      </c>
      <c r="AB91" s="611"/>
      <c r="AC91" s="35">
        <f t="shared" si="11"/>
        <v>0</v>
      </c>
    </row>
    <row r="92" spans="2:29" x14ac:dyDescent="0.25">
      <c r="B92" s="303"/>
      <c r="C92" s="74"/>
      <c r="D92" s="75"/>
      <c r="E92" s="75"/>
      <c r="F92" s="312"/>
      <c r="G92" s="76"/>
      <c r="H92" s="681"/>
      <c r="I92" s="682">
        <f>IF($H92=0,0,VLOOKUP($H92,'Seznamy a konstanty'!$B$5:$F$42,5,0))</f>
        <v>0</v>
      </c>
      <c r="J92" s="679"/>
      <c r="K92" s="683"/>
      <c r="L92" s="38" t="str">
        <f>IF($H92=0,"",IF(VLOOKUP($H92,'Seznamy a konstanty'!$B$5:$F$42,2,0)="zadat",J92,VLOOKUP($H92,'Seznamy a konstanty'!$B$5:$F$42,2,0)))</f>
        <v/>
      </c>
      <c r="M92" s="693"/>
      <c r="N92" s="43" t="str">
        <f>IF($H92=0,"",IF(VLOOKUP($H92,'Seznamy a konstanty'!$B$5:$F$42,3,0)="zadat",M92,VLOOKUP($H92,'Seznamy a konstanty'!$B$5:$F$42,3,0)))</f>
        <v/>
      </c>
      <c r="O92" s="44" t="str">
        <f t="shared" si="6"/>
        <v/>
      </c>
      <c r="P92" s="358">
        <f t="shared" si="7"/>
        <v>0</v>
      </c>
      <c r="Q92" s="317">
        <f t="shared" si="8"/>
        <v>0</v>
      </c>
      <c r="R92" s="81"/>
      <c r="S92" s="95" t="str">
        <f>IF(K92=0,"",IF(OR(VLOOKUP($H92,'Seznamy a konstanty'!$B$5:$F$25,5,0)=1,VLOOKUP($H92,'Seznamy a konstanty'!$B$5:$F$25,1,0)="Vodík fosilní"),R92,VLOOKUP($H92,'Seznamy a konstanty'!$B$5:$F$10,4,0)))</f>
        <v/>
      </c>
      <c r="T92" s="327" t="str">
        <f>IF(K92=0,"",('Seznamy a konstanty'!$I$4-S92)*Q92/1000)</f>
        <v/>
      </c>
      <c r="U92" s="697"/>
      <c r="V92" s="62" t="str">
        <f>IF(OR($K92=0,$I92=0),"",VLOOKUP($X92,'Seznamy a konstanty'!$H$25:$K$84,3,0))</f>
        <v/>
      </c>
      <c r="W92" s="306" t="str">
        <f>IF(OR($K92=0,$I92=0),"",VLOOKUP($X92,'Seznamy a konstanty'!$H$25:$K$84,4,0))</f>
        <v/>
      </c>
      <c r="X92" s="701"/>
      <c r="Y92" s="590" t="str">
        <f>IF(OR(H92=0,I92=0),"",VLOOKUP($X92,'Seznamy a konstanty'!$H$25:$K$85,2,0))</f>
        <v/>
      </c>
      <c r="Z92" s="323">
        <f t="shared" si="9"/>
        <v>0</v>
      </c>
      <c r="AA92" s="343">
        <f t="shared" si="10"/>
        <v>0</v>
      </c>
      <c r="AB92" s="611"/>
      <c r="AC92" s="35">
        <f t="shared" si="11"/>
        <v>0</v>
      </c>
    </row>
    <row r="93" spans="2:29" x14ac:dyDescent="0.25">
      <c r="B93" s="303"/>
      <c r="C93" s="74"/>
      <c r="D93" s="75"/>
      <c r="E93" s="75"/>
      <c r="F93" s="312"/>
      <c r="G93" s="76"/>
      <c r="H93" s="681"/>
      <c r="I93" s="682">
        <f>IF($H93=0,0,VLOOKUP($H93,'Seznamy a konstanty'!$B$5:$F$42,5,0))</f>
        <v>0</v>
      </c>
      <c r="J93" s="679"/>
      <c r="K93" s="683"/>
      <c r="L93" s="38" t="str">
        <f>IF($H93=0,"",IF(VLOOKUP($H93,'Seznamy a konstanty'!$B$5:$F$42,2,0)="zadat",J93,VLOOKUP($H93,'Seznamy a konstanty'!$B$5:$F$42,2,0)))</f>
        <v/>
      </c>
      <c r="M93" s="693"/>
      <c r="N93" s="43" t="str">
        <f>IF($H93=0,"",IF(VLOOKUP($H93,'Seznamy a konstanty'!$B$5:$F$42,3,0)="zadat",M93,VLOOKUP($H93,'Seznamy a konstanty'!$B$5:$F$42,3,0)))</f>
        <v/>
      </c>
      <c r="O93" s="44" t="str">
        <f t="shared" si="6"/>
        <v/>
      </c>
      <c r="P93" s="358">
        <f t="shared" si="7"/>
        <v>0</v>
      </c>
      <c r="Q93" s="317">
        <f t="shared" si="8"/>
        <v>0</v>
      </c>
      <c r="R93" s="81"/>
      <c r="S93" s="95" t="str">
        <f>IF(K93=0,"",IF(OR(VLOOKUP($H93,'Seznamy a konstanty'!$B$5:$F$25,5,0)=1,VLOOKUP($H93,'Seznamy a konstanty'!$B$5:$F$25,1,0)="Vodík fosilní"),R93,VLOOKUP($H93,'Seznamy a konstanty'!$B$5:$F$10,4,0)))</f>
        <v/>
      </c>
      <c r="T93" s="327" t="str">
        <f>IF(K93=0,"",('Seznamy a konstanty'!$I$4-S93)*Q93/1000)</f>
        <v/>
      </c>
      <c r="U93" s="697"/>
      <c r="V93" s="62" t="str">
        <f>IF(OR($K93=0,$I93=0),"",VLOOKUP($X93,'Seznamy a konstanty'!$H$25:$K$84,3,0))</f>
        <v/>
      </c>
      <c r="W93" s="306" t="str">
        <f>IF(OR($K93=0,$I93=0),"",VLOOKUP($X93,'Seznamy a konstanty'!$H$25:$K$84,4,0))</f>
        <v/>
      </c>
      <c r="X93" s="701"/>
      <c r="Y93" s="590" t="str">
        <f>IF(OR(H93=0,I93=0),"",VLOOKUP($X93,'Seznamy a konstanty'!$H$25:$K$85,2,0))</f>
        <v/>
      </c>
      <c r="Z93" s="323">
        <f t="shared" si="9"/>
        <v>0</v>
      </c>
      <c r="AA93" s="343">
        <f t="shared" si="10"/>
        <v>0</v>
      </c>
      <c r="AB93" s="611"/>
      <c r="AC93" s="35">
        <f t="shared" si="11"/>
        <v>0</v>
      </c>
    </row>
    <row r="94" spans="2:29" x14ac:dyDescent="0.25">
      <c r="B94" s="303"/>
      <c r="C94" s="74"/>
      <c r="D94" s="75"/>
      <c r="E94" s="75"/>
      <c r="F94" s="312"/>
      <c r="G94" s="76"/>
      <c r="H94" s="681"/>
      <c r="I94" s="682">
        <f>IF($H94=0,0,VLOOKUP($H94,'Seznamy a konstanty'!$B$5:$F$42,5,0))</f>
        <v>0</v>
      </c>
      <c r="J94" s="679"/>
      <c r="K94" s="683"/>
      <c r="L94" s="38" t="str">
        <f>IF($H94=0,"",IF(VLOOKUP($H94,'Seznamy a konstanty'!$B$5:$F$42,2,0)="zadat",J94,VLOOKUP($H94,'Seznamy a konstanty'!$B$5:$F$42,2,0)))</f>
        <v/>
      </c>
      <c r="M94" s="693"/>
      <c r="N94" s="43" t="str">
        <f>IF($H94=0,"",IF(VLOOKUP($H94,'Seznamy a konstanty'!$B$5:$F$42,3,0)="zadat",M94,VLOOKUP($H94,'Seznamy a konstanty'!$B$5:$F$42,3,0)))</f>
        <v/>
      </c>
      <c r="O94" s="44" t="str">
        <f t="shared" si="6"/>
        <v/>
      </c>
      <c r="P94" s="358">
        <f t="shared" si="7"/>
        <v>0</v>
      </c>
      <c r="Q94" s="317">
        <f t="shared" si="8"/>
        <v>0</v>
      </c>
      <c r="R94" s="81"/>
      <c r="S94" s="95" t="str">
        <f>IF(K94=0,"",IF(OR(VLOOKUP($H94,'Seznamy a konstanty'!$B$5:$F$25,5,0)=1,VLOOKUP($H94,'Seznamy a konstanty'!$B$5:$F$25,1,0)="Vodík fosilní"),R94,VLOOKUP($H94,'Seznamy a konstanty'!$B$5:$F$10,4,0)))</f>
        <v/>
      </c>
      <c r="T94" s="327" t="str">
        <f>IF(K94=0,"",('Seznamy a konstanty'!$I$4-S94)*Q94/1000)</f>
        <v/>
      </c>
      <c r="U94" s="697"/>
      <c r="V94" s="62" t="str">
        <f>IF(OR($K94=0,$I94=0),"",VLOOKUP($X94,'Seznamy a konstanty'!$H$25:$K$84,3,0))</f>
        <v/>
      </c>
      <c r="W94" s="306" t="str">
        <f>IF(OR($K94=0,$I94=0),"",VLOOKUP($X94,'Seznamy a konstanty'!$H$25:$K$84,4,0))</f>
        <v/>
      </c>
      <c r="X94" s="701"/>
      <c r="Y94" s="590" t="str">
        <f>IF(OR(H94=0,I94=0),"",VLOOKUP($X94,'Seznamy a konstanty'!$H$25:$K$85,2,0))</f>
        <v/>
      </c>
      <c r="Z94" s="323">
        <f t="shared" si="9"/>
        <v>0</v>
      </c>
      <c r="AA94" s="343">
        <f t="shared" si="10"/>
        <v>0</v>
      </c>
      <c r="AB94" s="611"/>
      <c r="AC94" s="35">
        <f t="shared" si="11"/>
        <v>0</v>
      </c>
    </row>
    <row r="95" spans="2:29" x14ac:dyDescent="0.25">
      <c r="B95" s="303"/>
      <c r="C95" s="74"/>
      <c r="D95" s="75"/>
      <c r="E95" s="75"/>
      <c r="F95" s="312"/>
      <c r="G95" s="76"/>
      <c r="H95" s="681"/>
      <c r="I95" s="682">
        <f>IF($H95=0,0,VLOOKUP($H95,'Seznamy a konstanty'!$B$5:$F$42,5,0))</f>
        <v>0</v>
      </c>
      <c r="J95" s="679"/>
      <c r="K95" s="683"/>
      <c r="L95" s="38" t="str">
        <f>IF($H95=0,"",IF(VLOOKUP($H95,'Seznamy a konstanty'!$B$5:$F$42,2,0)="zadat",J95,VLOOKUP($H95,'Seznamy a konstanty'!$B$5:$F$42,2,0)))</f>
        <v/>
      </c>
      <c r="M95" s="693"/>
      <c r="N95" s="43" t="str">
        <f>IF($H95=0,"",IF(VLOOKUP($H95,'Seznamy a konstanty'!$B$5:$F$42,3,0)="zadat",M95,VLOOKUP($H95,'Seznamy a konstanty'!$B$5:$F$42,3,0)))</f>
        <v/>
      </c>
      <c r="O95" s="44" t="str">
        <f t="shared" si="6"/>
        <v/>
      </c>
      <c r="P95" s="358">
        <f t="shared" si="7"/>
        <v>0</v>
      </c>
      <c r="Q95" s="317">
        <f t="shared" si="8"/>
        <v>0</v>
      </c>
      <c r="R95" s="81"/>
      <c r="S95" s="95" t="str">
        <f>IF(K95=0,"",IF(OR(VLOOKUP($H95,'Seznamy a konstanty'!$B$5:$F$25,5,0)=1,VLOOKUP($H95,'Seznamy a konstanty'!$B$5:$F$25,1,0)="Vodík fosilní"),R95,VLOOKUP($H95,'Seznamy a konstanty'!$B$5:$F$10,4,0)))</f>
        <v/>
      </c>
      <c r="T95" s="327" t="str">
        <f>IF(K95=0,"",('Seznamy a konstanty'!$I$4-S95)*Q95/1000)</f>
        <v/>
      </c>
      <c r="U95" s="697"/>
      <c r="V95" s="62" t="str">
        <f>IF(OR($K95=0,$I95=0),"",VLOOKUP($X95,'Seznamy a konstanty'!$H$25:$K$84,3,0))</f>
        <v/>
      </c>
      <c r="W95" s="306" t="str">
        <f>IF(OR($K95=0,$I95=0),"",VLOOKUP($X95,'Seznamy a konstanty'!$H$25:$K$84,4,0))</f>
        <v/>
      </c>
      <c r="X95" s="701"/>
      <c r="Y95" s="590" t="str">
        <f>IF(OR(H95=0,I95=0),"",VLOOKUP($X95,'Seznamy a konstanty'!$H$25:$K$85,2,0))</f>
        <v/>
      </c>
      <c r="Z95" s="323">
        <f t="shared" si="9"/>
        <v>0</v>
      </c>
      <c r="AA95" s="343">
        <f t="shared" si="10"/>
        <v>0</v>
      </c>
      <c r="AB95" s="611"/>
      <c r="AC95" s="35">
        <f t="shared" si="11"/>
        <v>0</v>
      </c>
    </row>
    <row r="96" spans="2:29" x14ac:dyDescent="0.25">
      <c r="B96" s="303"/>
      <c r="C96" s="74"/>
      <c r="D96" s="75"/>
      <c r="E96" s="75"/>
      <c r="F96" s="312"/>
      <c r="G96" s="76"/>
      <c r="H96" s="681"/>
      <c r="I96" s="682">
        <f>IF($H96=0,0,VLOOKUP($H96,'Seznamy a konstanty'!$B$5:$F$42,5,0))</f>
        <v>0</v>
      </c>
      <c r="J96" s="679"/>
      <c r="K96" s="683"/>
      <c r="L96" s="38" t="str">
        <f>IF($H96=0,"",IF(VLOOKUP($H96,'Seznamy a konstanty'!$B$5:$F$42,2,0)="zadat",J96,VLOOKUP($H96,'Seznamy a konstanty'!$B$5:$F$42,2,0)))</f>
        <v/>
      </c>
      <c r="M96" s="693"/>
      <c r="N96" s="43" t="str">
        <f>IF($H96=0,"",IF(VLOOKUP($H96,'Seznamy a konstanty'!$B$5:$F$42,3,0)="zadat",M96,VLOOKUP($H96,'Seznamy a konstanty'!$B$5:$F$42,3,0)))</f>
        <v/>
      </c>
      <c r="O96" s="44" t="str">
        <f t="shared" si="6"/>
        <v/>
      </c>
      <c r="P96" s="358">
        <f t="shared" si="7"/>
        <v>0</v>
      </c>
      <c r="Q96" s="317">
        <f t="shared" si="8"/>
        <v>0</v>
      </c>
      <c r="R96" s="81"/>
      <c r="S96" s="95" t="str">
        <f>IF(K96=0,"",IF(OR(VLOOKUP($H96,'Seznamy a konstanty'!$B$5:$F$25,5,0)=1,VLOOKUP($H96,'Seznamy a konstanty'!$B$5:$F$25,1,0)="Vodík fosilní"),R96,VLOOKUP($H96,'Seznamy a konstanty'!$B$5:$F$10,4,0)))</f>
        <v/>
      </c>
      <c r="T96" s="327" t="str">
        <f>IF(K96=0,"",('Seznamy a konstanty'!$I$4-S96)*Q96/1000)</f>
        <v/>
      </c>
      <c r="U96" s="697"/>
      <c r="V96" s="62" t="str">
        <f>IF(OR($K96=0,$I96=0),"",VLOOKUP($X96,'Seznamy a konstanty'!$H$25:$K$84,3,0))</f>
        <v/>
      </c>
      <c r="W96" s="306" t="str">
        <f>IF(OR($K96=0,$I96=0),"",VLOOKUP($X96,'Seznamy a konstanty'!$H$25:$K$84,4,0))</f>
        <v/>
      </c>
      <c r="X96" s="701"/>
      <c r="Y96" s="590" t="str">
        <f>IF(OR(H96=0,I96=0),"",VLOOKUP($X96,'Seznamy a konstanty'!$H$25:$K$85,2,0))</f>
        <v/>
      </c>
      <c r="Z96" s="323">
        <f t="shared" si="9"/>
        <v>0</v>
      </c>
      <c r="AA96" s="343">
        <f t="shared" si="10"/>
        <v>0</v>
      </c>
      <c r="AB96" s="611"/>
      <c r="AC96" s="35">
        <f t="shared" si="11"/>
        <v>0</v>
      </c>
    </row>
    <row r="97" spans="1:220" x14ac:dyDescent="0.25">
      <c r="B97" s="303"/>
      <c r="C97" s="74"/>
      <c r="D97" s="75"/>
      <c r="E97" s="75"/>
      <c r="F97" s="312"/>
      <c r="G97" s="76"/>
      <c r="H97" s="681"/>
      <c r="I97" s="682">
        <f>IF($H97=0,0,VLOOKUP($H97,'Seznamy a konstanty'!$B$5:$F$42,5,0))</f>
        <v>0</v>
      </c>
      <c r="J97" s="679"/>
      <c r="K97" s="683"/>
      <c r="L97" s="38" t="str">
        <f>IF($H97=0,"",IF(VLOOKUP($H97,'Seznamy a konstanty'!$B$5:$F$42,2,0)="zadat",J97,VLOOKUP($H97,'Seznamy a konstanty'!$B$5:$F$42,2,0)))</f>
        <v/>
      </c>
      <c r="M97" s="693"/>
      <c r="N97" s="43" t="str">
        <f>IF($H97=0,"",IF(VLOOKUP($H97,'Seznamy a konstanty'!$B$5:$F$42,3,0)="zadat",M97,VLOOKUP($H97,'Seznamy a konstanty'!$B$5:$F$42,3,0)))</f>
        <v/>
      </c>
      <c r="O97" s="44" t="str">
        <f t="shared" si="6"/>
        <v/>
      </c>
      <c r="P97" s="358">
        <f t="shared" si="7"/>
        <v>0</v>
      </c>
      <c r="Q97" s="317">
        <f t="shared" si="8"/>
        <v>0</v>
      </c>
      <c r="R97" s="81"/>
      <c r="S97" s="95" t="str">
        <f>IF(K97=0,"",IF(OR(VLOOKUP($H97,'Seznamy a konstanty'!$B$5:$F$25,5,0)=1,VLOOKUP($H97,'Seznamy a konstanty'!$B$5:$F$25,1,0)="Vodík fosilní"),R97,VLOOKUP($H97,'Seznamy a konstanty'!$B$5:$F$10,4,0)))</f>
        <v/>
      </c>
      <c r="T97" s="327" t="str">
        <f>IF(K97=0,"",('Seznamy a konstanty'!$I$4-S97)*Q97/1000)</f>
        <v/>
      </c>
      <c r="U97" s="697"/>
      <c r="V97" s="62" t="str">
        <f>IF(OR($K97=0,$I97=0),"",VLOOKUP($X97,'Seznamy a konstanty'!$H$25:$K$84,3,0))</f>
        <v/>
      </c>
      <c r="W97" s="306" t="str">
        <f>IF(OR($K97=0,$I97=0),"",VLOOKUP($X97,'Seznamy a konstanty'!$H$25:$K$84,4,0))</f>
        <v/>
      </c>
      <c r="X97" s="701"/>
      <c r="Y97" s="590" t="str">
        <f>IF(OR(H97=0,I97=0),"",VLOOKUP($X97,'Seznamy a konstanty'!$H$25:$K$85,2,0))</f>
        <v/>
      </c>
      <c r="Z97" s="323">
        <f t="shared" si="9"/>
        <v>0</v>
      </c>
      <c r="AA97" s="343">
        <f t="shared" si="10"/>
        <v>0</v>
      </c>
      <c r="AB97" s="611"/>
      <c r="AC97" s="35">
        <f t="shared" si="11"/>
        <v>0</v>
      </c>
    </row>
    <row r="98" spans="1:220" x14ac:dyDescent="0.25">
      <c r="B98" s="303"/>
      <c r="C98" s="74"/>
      <c r="D98" s="75"/>
      <c r="E98" s="75"/>
      <c r="F98" s="312"/>
      <c r="G98" s="76"/>
      <c r="H98" s="681"/>
      <c r="I98" s="682">
        <f>IF($H98=0,0,VLOOKUP($H98,'Seznamy a konstanty'!$B$5:$F$42,5,0))</f>
        <v>0</v>
      </c>
      <c r="J98" s="679"/>
      <c r="K98" s="683"/>
      <c r="L98" s="38" t="str">
        <f>IF($H98=0,"",IF(VLOOKUP($H98,'Seznamy a konstanty'!$B$5:$F$42,2,0)="zadat",J98,VLOOKUP($H98,'Seznamy a konstanty'!$B$5:$F$42,2,0)))</f>
        <v/>
      </c>
      <c r="M98" s="693"/>
      <c r="N98" s="43" t="str">
        <f>IF($H98=0,"",IF(VLOOKUP($H98,'Seznamy a konstanty'!$B$5:$F$42,3,0)="zadat",M98,VLOOKUP($H98,'Seznamy a konstanty'!$B$5:$F$42,3,0)))</f>
        <v/>
      </c>
      <c r="O98" s="44" t="str">
        <f t="shared" si="6"/>
        <v/>
      </c>
      <c r="P98" s="358">
        <f t="shared" si="7"/>
        <v>0</v>
      </c>
      <c r="Q98" s="317">
        <f t="shared" si="8"/>
        <v>0</v>
      </c>
      <c r="R98" s="81"/>
      <c r="S98" s="95" t="str">
        <f>IF(K98=0,"",IF(OR(VLOOKUP($H98,'Seznamy a konstanty'!$B$5:$F$25,5,0)=1,VLOOKUP($H98,'Seznamy a konstanty'!$B$5:$F$25,1,0)="Vodík fosilní"),R98,VLOOKUP($H98,'Seznamy a konstanty'!$B$5:$F$10,4,0)))</f>
        <v/>
      </c>
      <c r="T98" s="327" t="str">
        <f>IF(K98=0,"",('Seznamy a konstanty'!$I$4-S98)*Q98/1000)</f>
        <v/>
      </c>
      <c r="U98" s="697"/>
      <c r="V98" s="62" t="str">
        <f>IF(OR($K98=0,$I98=0),"",VLOOKUP($X98,'Seznamy a konstanty'!$H$25:$K$84,3,0))</f>
        <v/>
      </c>
      <c r="W98" s="306" t="str">
        <f>IF(OR($K98=0,$I98=0),"",VLOOKUP($X98,'Seznamy a konstanty'!$H$25:$K$84,4,0))</f>
        <v/>
      </c>
      <c r="X98" s="701"/>
      <c r="Y98" s="590" t="str">
        <f>IF(OR(H98=0,I98=0),"",VLOOKUP($X98,'Seznamy a konstanty'!$H$25:$K$85,2,0))</f>
        <v/>
      </c>
      <c r="Z98" s="323">
        <f t="shared" si="9"/>
        <v>0</v>
      </c>
      <c r="AA98" s="343">
        <f t="shared" si="10"/>
        <v>0</v>
      </c>
      <c r="AB98" s="611"/>
      <c r="AC98" s="35">
        <f t="shared" si="11"/>
        <v>0</v>
      </c>
    </row>
    <row r="99" spans="1:220" x14ac:dyDescent="0.25">
      <c r="B99" s="303"/>
      <c r="C99" s="74"/>
      <c r="D99" s="75"/>
      <c r="E99" s="75"/>
      <c r="F99" s="312"/>
      <c r="G99" s="76"/>
      <c r="H99" s="681"/>
      <c r="I99" s="682">
        <f>IF($H99=0,0,VLOOKUP($H99,'Seznamy a konstanty'!$B$5:$F$42,5,0))</f>
        <v>0</v>
      </c>
      <c r="J99" s="679"/>
      <c r="K99" s="683"/>
      <c r="L99" s="38" t="str">
        <f>IF($H99=0,"",IF(VLOOKUP($H99,'Seznamy a konstanty'!$B$5:$F$42,2,0)="zadat",J99,VLOOKUP($H99,'Seznamy a konstanty'!$B$5:$F$42,2,0)))</f>
        <v/>
      </c>
      <c r="M99" s="693"/>
      <c r="N99" s="43" t="str">
        <f>IF($H99=0,"",IF(VLOOKUP($H99,'Seznamy a konstanty'!$B$5:$F$42,3,0)="zadat",M99,VLOOKUP($H99,'Seznamy a konstanty'!$B$5:$F$42,3,0)))</f>
        <v/>
      </c>
      <c r="O99" s="44" t="str">
        <f t="shared" si="6"/>
        <v/>
      </c>
      <c r="P99" s="358">
        <f t="shared" si="7"/>
        <v>0</v>
      </c>
      <c r="Q99" s="317">
        <f t="shared" si="8"/>
        <v>0</v>
      </c>
      <c r="R99" s="81"/>
      <c r="S99" s="95" t="str">
        <f>IF(K99=0,"",IF(OR(VLOOKUP($H99,'Seznamy a konstanty'!$B$5:$F$25,5,0)=1,VLOOKUP($H99,'Seznamy a konstanty'!$B$5:$F$25,1,0)="Vodík fosilní"),R99,VLOOKUP($H99,'Seznamy a konstanty'!$B$5:$F$10,4,0)))</f>
        <v/>
      </c>
      <c r="T99" s="327" t="str">
        <f>IF(K99=0,"",('Seznamy a konstanty'!$I$4-S99)*Q99/1000)</f>
        <v/>
      </c>
      <c r="U99" s="697"/>
      <c r="V99" s="62" t="str">
        <f>IF(OR($K99=0,$I99=0),"",VLOOKUP($X99,'Seznamy a konstanty'!$H$25:$K$84,3,0))</f>
        <v/>
      </c>
      <c r="W99" s="306" t="str">
        <f>IF(OR($K99=0,$I99=0),"",VLOOKUP($X99,'Seznamy a konstanty'!$H$25:$K$84,4,0))</f>
        <v/>
      </c>
      <c r="X99" s="701"/>
      <c r="Y99" s="590" t="str">
        <f>IF(OR(H99=0,I99=0),"",VLOOKUP($X99,'Seznamy a konstanty'!$H$25:$K$85,2,0))</f>
        <v/>
      </c>
      <c r="Z99" s="323">
        <f t="shared" si="9"/>
        <v>0</v>
      </c>
      <c r="AA99" s="343">
        <f t="shared" si="10"/>
        <v>0</v>
      </c>
      <c r="AB99" s="611"/>
      <c r="AC99" s="35">
        <f t="shared" si="11"/>
        <v>0</v>
      </c>
    </row>
    <row r="100" spans="1:220" ht="16.5" thickBot="1" x14ac:dyDescent="0.3">
      <c r="B100" s="304"/>
      <c r="C100" s="627"/>
      <c r="D100" s="628"/>
      <c r="E100" s="628"/>
      <c r="F100" s="629"/>
      <c r="G100" s="630"/>
      <c r="H100" s="688"/>
      <c r="I100" s="689">
        <f>IF($H100=0,0,VLOOKUP($H100,'Seznamy a konstanty'!$B$5:$F$42,5,0))</f>
        <v>0</v>
      </c>
      <c r="J100" s="690"/>
      <c r="K100" s="691"/>
      <c r="L100" s="264" t="str">
        <f>IF($H100=0,"",IF(VLOOKUP($H100,'Seznamy a konstanty'!$B$5:$F$42,2,0)="zadat",J100,VLOOKUP($H100,'Seznamy a konstanty'!$B$5:$F$42,2,0)))</f>
        <v/>
      </c>
      <c r="M100" s="695"/>
      <c r="N100" s="265" t="str">
        <f>IF($H100=0,"",IF(VLOOKUP($H100,'Seznamy a konstanty'!$B$5:$F$42,3,0)="zadat",M100,VLOOKUP($H100,'Seznamy a konstanty'!$B$5:$F$42,3,0)))</f>
        <v/>
      </c>
      <c r="O100" s="257" t="str">
        <f t="shared" si="6"/>
        <v/>
      </c>
      <c r="P100" s="359">
        <f t="shared" si="7"/>
        <v>0</v>
      </c>
      <c r="Q100" s="318">
        <f t="shared" si="8"/>
        <v>0</v>
      </c>
      <c r="R100" s="272"/>
      <c r="S100" s="273" t="str">
        <f>IF(K100=0,"",IF(OR(VLOOKUP($H100,'Seznamy a konstanty'!$B$5:$F$25,5,0)=1,VLOOKUP($H100,'Seznamy a konstanty'!$B$5:$F$25,1,0)="Vodík fosilní"),R100,VLOOKUP($H100,'Seznamy a konstanty'!$B$5:$F$10,4,0)))</f>
        <v/>
      </c>
      <c r="T100" s="328" t="str">
        <f>IF(K100=0,"",('Seznamy a konstanty'!$I$4-S100)*Q100/1000)</f>
        <v/>
      </c>
      <c r="U100" s="699"/>
      <c r="V100" s="268" t="str">
        <f>IF(OR($K100=0,$I100=0),"",VLOOKUP($X100,'Seznamy a konstanty'!$H$25:$K$84,3,0))</f>
        <v/>
      </c>
      <c r="W100" s="269" t="str">
        <f>IF(OR($K100=0,$I100=0),"",VLOOKUP($X100,'Seznamy a konstanty'!$H$25:$K$84,4,0))</f>
        <v/>
      </c>
      <c r="X100" s="703"/>
      <c r="Y100" s="591" t="str">
        <f>IF(OR(H100=0,I100=0),"",VLOOKUP($X100,'Seznamy a konstanty'!$H$25:$K$85,2,0))</f>
        <v/>
      </c>
      <c r="Z100" s="344">
        <f t="shared" si="9"/>
        <v>0</v>
      </c>
      <c r="AA100" s="345">
        <f t="shared" si="10"/>
        <v>0</v>
      </c>
      <c r="AB100" s="631"/>
      <c r="AC100" s="270">
        <f t="shared" si="11"/>
        <v>0</v>
      </c>
    </row>
    <row r="101" spans="1:220" x14ac:dyDescent="0.25">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row>
    <row r="102" spans="1:220" x14ac:dyDescent="0.25">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row>
    <row r="103" spans="1:220" x14ac:dyDescent="0.25">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row>
    <row r="104" spans="1:220" x14ac:dyDescent="0.25">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row>
    <row r="105" spans="1:220" x14ac:dyDescent="0.25">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row>
    <row r="106" spans="1:220" x14ac:dyDescent="0.25">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row>
    <row r="107" spans="1:220" x14ac:dyDescent="0.25">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row>
    <row r="108" spans="1:220" x14ac:dyDescent="0.25">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row>
    <row r="109" spans="1:220" x14ac:dyDescent="0.25">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row>
    <row r="110" spans="1:220" x14ac:dyDescent="0.25">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row>
    <row r="111" spans="1:220" x14ac:dyDescent="0.25">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row>
    <row r="112" spans="1:220" x14ac:dyDescent="0.25">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row>
    <row r="113" spans="1:220" x14ac:dyDescent="0.25">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row>
    <row r="114" spans="1:220" x14ac:dyDescent="0.25">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row>
    <row r="115" spans="1:220" x14ac:dyDescent="0.25">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row>
    <row r="116" spans="1:220" x14ac:dyDescent="0.25">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row>
    <row r="117" spans="1:220" x14ac:dyDescent="0.25">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row>
    <row r="118" spans="1:220" x14ac:dyDescent="0.25">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row>
    <row r="119" spans="1:220" x14ac:dyDescent="0.25">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row>
    <row r="120" spans="1:220" x14ac:dyDescent="0.25">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row>
    <row r="121" spans="1:220" x14ac:dyDescent="0.25">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row>
    <row r="122" spans="1:220" x14ac:dyDescent="0.25">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row>
    <row r="123" spans="1:220" x14ac:dyDescent="0.25">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row>
    <row r="124" spans="1:220" x14ac:dyDescent="0.25">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row>
    <row r="125" spans="1:220" x14ac:dyDescent="0.25">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row>
    <row r="126" spans="1:220" x14ac:dyDescent="0.25">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row>
    <row r="127" spans="1:220" x14ac:dyDescent="0.25">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row>
    <row r="128" spans="1:220" x14ac:dyDescent="0.25">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row>
    <row r="129" spans="1:220" x14ac:dyDescent="0.25">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row>
    <row r="130" spans="1:220" x14ac:dyDescent="0.25">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row>
    <row r="131" spans="1:220" x14ac:dyDescent="0.25">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row>
    <row r="132" spans="1:220" x14ac:dyDescent="0.25">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row>
    <row r="133" spans="1:220" x14ac:dyDescent="0.25">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row>
    <row r="134" spans="1:220" x14ac:dyDescent="0.25">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row>
    <row r="135" spans="1:220" x14ac:dyDescent="0.25">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row>
    <row r="136" spans="1:220" x14ac:dyDescent="0.25">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row>
    <row r="137" spans="1:220" x14ac:dyDescent="0.25">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row>
    <row r="138" spans="1:220" x14ac:dyDescent="0.25">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row>
    <row r="139" spans="1:220" x14ac:dyDescent="0.25">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row>
    <row r="140" spans="1:220" x14ac:dyDescent="0.25">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row>
    <row r="141" spans="1:220" x14ac:dyDescent="0.25">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row>
    <row r="142" spans="1:220" x14ac:dyDescent="0.25">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row>
    <row r="143" spans="1:220" x14ac:dyDescent="0.25">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row>
    <row r="144" spans="1:220" x14ac:dyDescent="0.25">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row>
    <row r="145" spans="1:220" x14ac:dyDescent="0.25">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row>
    <row r="146" spans="1:220" x14ac:dyDescent="0.25">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row>
    <row r="147" spans="1:220" x14ac:dyDescent="0.25">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row>
    <row r="148" spans="1:220" x14ac:dyDescent="0.25">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row>
    <row r="149" spans="1:220" x14ac:dyDescent="0.25">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row>
    <row r="150" spans="1:220" x14ac:dyDescent="0.25">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row>
    <row r="151" spans="1:220" x14ac:dyDescent="0.25">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row>
    <row r="152" spans="1:220" x14ac:dyDescent="0.25">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row>
    <row r="153" spans="1:220" x14ac:dyDescent="0.25">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row>
    <row r="154" spans="1:220" x14ac:dyDescent="0.25">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row>
    <row r="155" spans="1:220" x14ac:dyDescent="0.25">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row>
    <row r="156" spans="1:220" x14ac:dyDescent="0.25">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row>
    <row r="157" spans="1:220" x14ac:dyDescent="0.25">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row>
    <row r="158" spans="1:220" x14ac:dyDescent="0.25">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row>
    <row r="159" spans="1:220" x14ac:dyDescent="0.25">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row>
    <row r="160" spans="1:220" x14ac:dyDescent="0.25">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row>
    <row r="161" spans="1:220" x14ac:dyDescent="0.25">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row>
    <row r="162" spans="1:220" x14ac:dyDescent="0.25">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row>
    <row r="163" spans="1:220" x14ac:dyDescent="0.25">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row>
    <row r="164" spans="1:220" x14ac:dyDescent="0.25">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row>
    <row r="165" spans="1:220" x14ac:dyDescent="0.25">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row>
    <row r="166" spans="1:220" x14ac:dyDescent="0.25">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row>
    <row r="167" spans="1:220" x14ac:dyDescent="0.25">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row>
    <row r="168" spans="1:220" x14ac:dyDescent="0.25">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row>
    <row r="169" spans="1:220" x14ac:dyDescent="0.25">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row>
    <row r="170" spans="1:220" x14ac:dyDescent="0.25">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row>
    <row r="171" spans="1:220" x14ac:dyDescent="0.25">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row>
    <row r="172" spans="1:220" x14ac:dyDescent="0.25">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row>
    <row r="173" spans="1:220" x14ac:dyDescent="0.25">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row>
    <row r="174" spans="1:220" x14ac:dyDescent="0.25">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row>
    <row r="175" spans="1:220" x14ac:dyDescent="0.25">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row>
    <row r="176" spans="1:220" x14ac:dyDescent="0.25">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row>
    <row r="177" spans="1:220" x14ac:dyDescent="0.25">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row>
    <row r="178" spans="1:220" x14ac:dyDescent="0.25">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row>
    <row r="179" spans="1:220" x14ac:dyDescent="0.25">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row>
    <row r="180" spans="1:220" x14ac:dyDescent="0.25">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row>
    <row r="181" spans="1:220" x14ac:dyDescent="0.25">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row>
    <row r="182" spans="1:220" x14ac:dyDescent="0.25">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row>
    <row r="183" spans="1:220" x14ac:dyDescent="0.25">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row>
    <row r="184" spans="1:220" x14ac:dyDescent="0.25">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row>
    <row r="185" spans="1:220" x14ac:dyDescent="0.25">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row>
    <row r="186" spans="1:220" x14ac:dyDescent="0.25">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row>
    <row r="187" spans="1:220" x14ac:dyDescent="0.25">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row>
    <row r="188" spans="1:220" x14ac:dyDescent="0.25">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row>
    <row r="189" spans="1:220" x14ac:dyDescent="0.25">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row>
    <row r="190" spans="1:220" x14ac:dyDescent="0.25">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row>
    <row r="191" spans="1:220" x14ac:dyDescent="0.25">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row>
    <row r="192" spans="1:220" x14ac:dyDescent="0.25">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row>
    <row r="193" spans="1:220" x14ac:dyDescent="0.25">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row>
    <row r="194" spans="1:220" x14ac:dyDescent="0.25">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row>
    <row r="195" spans="1:220" x14ac:dyDescent="0.25">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row>
    <row r="196" spans="1:220" x14ac:dyDescent="0.25">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row>
    <row r="197" spans="1:220" x14ac:dyDescent="0.25">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row>
    <row r="198" spans="1:220" x14ac:dyDescent="0.25">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row>
    <row r="199" spans="1:220" x14ac:dyDescent="0.25">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row>
    <row r="200" spans="1:220" x14ac:dyDescent="0.25">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row>
    <row r="201" spans="1:220" x14ac:dyDescent="0.25">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row>
    <row r="202" spans="1:220" x14ac:dyDescent="0.25">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row>
    <row r="203" spans="1:220" x14ac:dyDescent="0.25">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row>
    <row r="204" spans="1:220" x14ac:dyDescent="0.25">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row>
    <row r="205" spans="1:220" x14ac:dyDescent="0.25">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row>
    <row r="206" spans="1:220" x14ac:dyDescent="0.25">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row>
    <row r="207" spans="1:220" x14ac:dyDescent="0.25">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row>
    <row r="208" spans="1:220" x14ac:dyDescent="0.25">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row>
    <row r="209" spans="1:220" x14ac:dyDescent="0.25">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row>
    <row r="210" spans="1:220" x14ac:dyDescent="0.25">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row>
    <row r="211" spans="1:220" x14ac:dyDescent="0.25">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row>
    <row r="212" spans="1:220" x14ac:dyDescent="0.25">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row>
    <row r="213" spans="1:220" x14ac:dyDescent="0.25">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row>
    <row r="214" spans="1:220" x14ac:dyDescent="0.25">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row>
    <row r="215" spans="1:220" x14ac:dyDescent="0.25">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row>
    <row r="216" spans="1:220" x14ac:dyDescent="0.25">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row>
    <row r="217" spans="1:220" x14ac:dyDescent="0.25">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row>
    <row r="218" spans="1:220" x14ac:dyDescent="0.25">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row>
    <row r="219" spans="1:220" x14ac:dyDescent="0.25">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row>
    <row r="220" spans="1:220" x14ac:dyDescent="0.25">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row>
    <row r="221" spans="1:220" x14ac:dyDescent="0.25">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row>
    <row r="222" spans="1:220" x14ac:dyDescent="0.25">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row>
    <row r="223" spans="1:220" x14ac:dyDescent="0.25">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row>
    <row r="224" spans="1:220" x14ac:dyDescent="0.25">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row>
    <row r="225" spans="1:220" x14ac:dyDescent="0.25">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row>
    <row r="226" spans="1:220" x14ac:dyDescent="0.25">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row>
    <row r="227" spans="1:220" x14ac:dyDescent="0.25">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row>
    <row r="228" spans="1:220" x14ac:dyDescent="0.25">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row>
    <row r="229" spans="1:220" x14ac:dyDescent="0.25">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row>
    <row r="230" spans="1:220" x14ac:dyDescent="0.25">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row>
    <row r="231" spans="1:220" x14ac:dyDescent="0.25">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row>
    <row r="232" spans="1:220" x14ac:dyDescent="0.25">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row>
    <row r="233" spans="1:220" x14ac:dyDescent="0.25">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row>
    <row r="234" spans="1:220" x14ac:dyDescent="0.25">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row>
    <row r="235" spans="1:220" x14ac:dyDescent="0.25">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row>
    <row r="236" spans="1:220" x14ac:dyDescent="0.25">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row>
    <row r="237" spans="1:220" x14ac:dyDescent="0.25">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row>
    <row r="238" spans="1:220" x14ac:dyDescent="0.25">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row>
    <row r="239" spans="1:220" x14ac:dyDescent="0.25">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row>
    <row r="240" spans="1:220" x14ac:dyDescent="0.25">
      <c r="A240"/>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row>
    <row r="241" spans="1:220" x14ac:dyDescent="0.25">
      <c r="A241"/>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row>
    <row r="242" spans="1:220" x14ac:dyDescent="0.25">
      <c r="A242"/>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row>
    <row r="243" spans="1:220" x14ac:dyDescent="0.25">
      <c r="A24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row>
    <row r="244" spans="1:220" x14ac:dyDescent="0.25">
      <c r="A244"/>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row>
    <row r="245" spans="1:220" x14ac:dyDescent="0.25">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row>
    <row r="246" spans="1:220" x14ac:dyDescent="0.25">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row>
    <row r="247" spans="1:220" x14ac:dyDescent="0.25">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row>
    <row r="248" spans="1:220" x14ac:dyDescent="0.25">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row>
    <row r="249" spans="1:220" x14ac:dyDescent="0.25">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row>
    <row r="250" spans="1:220" x14ac:dyDescent="0.25">
      <c r="A250"/>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row>
    <row r="251" spans="1:220" x14ac:dyDescent="0.25">
      <c r="A251"/>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row>
    <row r="252" spans="1:220" x14ac:dyDescent="0.25">
      <c r="A252"/>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row>
    <row r="253" spans="1:220" x14ac:dyDescent="0.25">
      <c r="A253"/>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row>
    <row r="254" spans="1:220" x14ac:dyDescent="0.25">
      <c r="A254"/>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row>
    <row r="255" spans="1:220" x14ac:dyDescent="0.25">
      <c r="A255"/>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row>
    <row r="256" spans="1:220" x14ac:dyDescent="0.25">
      <c r="A256"/>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row>
    <row r="257" spans="1:220" x14ac:dyDescent="0.25">
      <c r="A257"/>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row>
    <row r="258" spans="1:220" x14ac:dyDescent="0.25">
      <c r="A258"/>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row>
    <row r="259" spans="1:220" x14ac:dyDescent="0.25">
      <c r="A259"/>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row>
    <row r="260" spans="1:220" x14ac:dyDescent="0.25">
      <c r="A260"/>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row>
    <row r="261" spans="1:220" x14ac:dyDescent="0.25">
      <c r="A261"/>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row>
    <row r="262" spans="1:220" x14ac:dyDescent="0.25">
      <c r="A262"/>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row>
    <row r="263" spans="1:220" x14ac:dyDescent="0.25">
      <c r="A263"/>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row>
    <row r="264" spans="1:220" x14ac:dyDescent="0.25">
      <c r="A264"/>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row>
    <row r="265" spans="1:220" x14ac:dyDescent="0.25">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row>
    <row r="266" spans="1:220" x14ac:dyDescent="0.25">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row>
    <row r="267" spans="1:220" x14ac:dyDescent="0.25">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row>
    <row r="268" spans="1:220" x14ac:dyDescent="0.25">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row>
    <row r="269" spans="1:220" x14ac:dyDescent="0.25">
      <c r="A269"/>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row>
    <row r="270" spans="1:220" x14ac:dyDescent="0.25">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row>
    <row r="271" spans="1:220" x14ac:dyDescent="0.25">
      <c r="A271"/>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row>
    <row r="272" spans="1:220" x14ac:dyDescent="0.25">
      <c r="A272"/>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row>
    <row r="273" spans="1:220" x14ac:dyDescent="0.25">
      <c r="A273"/>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row>
    <row r="274" spans="1:220" x14ac:dyDescent="0.25">
      <c r="A274"/>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row>
    <row r="275" spans="1:220" x14ac:dyDescent="0.25">
      <c r="A275"/>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row>
    <row r="276" spans="1:220" x14ac:dyDescent="0.25">
      <c r="A276"/>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row>
    <row r="277" spans="1:220" x14ac:dyDescent="0.25">
      <c r="A277"/>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row>
    <row r="278" spans="1:220" x14ac:dyDescent="0.25">
      <c r="A278"/>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row>
    <row r="279" spans="1:220" x14ac:dyDescent="0.25">
      <c r="A279"/>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row>
    <row r="280" spans="1:220" x14ac:dyDescent="0.25">
      <c r="A280"/>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row>
    <row r="281" spans="1:220" x14ac:dyDescent="0.25">
      <c r="A281"/>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row>
    <row r="282" spans="1:220" x14ac:dyDescent="0.25">
      <c r="A282"/>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row>
    <row r="283" spans="1:220" x14ac:dyDescent="0.25">
      <c r="A283"/>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row>
    <row r="284" spans="1:220" x14ac:dyDescent="0.25">
      <c r="A284"/>
      <c r="B284"/>
      <c r="C284"/>
      <c r="D284"/>
      <c r="E284"/>
      <c r="F284"/>
      <c r="G284"/>
      <c r="H284"/>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row>
    <row r="285" spans="1:220" x14ac:dyDescent="0.25">
      <c r="A285"/>
      <c r="B285"/>
      <c r="C285"/>
      <c r="D285"/>
      <c r="E285"/>
      <c r="F285"/>
      <c r="G285"/>
      <c r="H285"/>
      <c r="I285"/>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row>
    <row r="286" spans="1:220" x14ac:dyDescent="0.25">
      <c r="A286"/>
      <c r="B286"/>
      <c r="C286"/>
      <c r="D286"/>
      <c r="E286"/>
      <c r="F286"/>
      <c r="G286"/>
      <c r="H286"/>
      <c r="I286"/>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row>
    <row r="287" spans="1:220" x14ac:dyDescent="0.25">
      <c r="A287"/>
      <c r="B287"/>
      <c r="C287"/>
      <c r="D287"/>
      <c r="E287"/>
      <c r="F287"/>
      <c r="G287"/>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row>
    <row r="288" spans="1:220" x14ac:dyDescent="0.25">
      <c r="A288"/>
      <c r="B288"/>
      <c r="C288"/>
      <c r="D288"/>
      <c r="E288"/>
      <c r="F288"/>
      <c r="G288"/>
      <c r="H288"/>
      <c r="I288"/>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row>
    <row r="289" spans="1:220" x14ac:dyDescent="0.25">
      <c r="A289"/>
      <c r="B289"/>
      <c r="C289"/>
      <c r="D289"/>
      <c r="E289"/>
      <c r="F289"/>
      <c r="G289"/>
      <c r="H289"/>
      <c r="I289"/>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row>
    <row r="290" spans="1:220" x14ac:dyDescent="0.25">
      <c r="A290"/>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row>
    <row r="291" spans="1:220" x14ac:dyDescent="0.25">
      <c r="A291"/>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row>
    <row r="292" spans="1:220" x14ac:dyDescent="0.25">
      <c r="A292"/>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row>
    <row r="293" spans="1:220" x14ac:dyDescent="0.25">
      <c r="A293"/>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row>
    <row r="294" spans="1:220" x14ac:dyDescent="0.25">
      <c r="A294"/>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row>
    <row r="295" spans="1:220" x14ac:dyDescent="0.25">
      <c r="A295"/>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row>
    <row r="296" spans="1:220" x14ac:dyDescent="0.25">
      <c r="A296"/>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row>
    <row r="297" spans="1:220" x14ac:dyDescent="0.25">
      <c r="A297"/>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row>
    <row r="298" spans="1:220" x14ac:dyDescent="0.25">
      <c r="A298"/>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row>
    <row r="299" spans="1:220" x14ac:dyDescent="0.25">
      <c r="A299"/>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row>
    <row r="300" spans="1:220" x14ac:dyDescent="0.25">
      <c r="A300"/>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row>
    <row r="301" spans="1:220" x14ac:dyDescent="0.25">
      <c r="A301"/>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row>
    <row r="302" spans="1:220" x14ac:dyDescent="0.25">
      <c r="A302"/>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row>
    <row r="303" spans="1:220" x14ac:dyDescent="0.25">
      <c r="A303"/>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row>
    <row r="304" spans="1:220" x14ac:dyDescent="0.25">
      <c r="A304"/>
      <c r="B304"/>
      <c r="C304"/>
      <c r="D304"/>
      <c r="E304"/>
      <c r="F304"/>
      <c r="G304"/>
      <c r="H304"/>
      <c r="I304"/>
      <c r="J30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row>
    <row r="305" spans="1:220" x14ac:dyDescent="0.25">
      <c r="A305"/>
      <c r="B305"/>
      <c r="C305"/>
      <c r="D305"/>
      <c r="E305"/>
      <c r="F305"/>
      <c r="G305"/>
      <c r="H305"/>
      <c r="I305"/>
      <c r="J305"/>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row>
    <row r="306" spans="1:220" x14ac:dyDescent="0.25">
      <c r="A306"/>
      <c r="B306"/>
      <c r="C306"/>
      <c r="D306"/>
      <c r="E306"/>
      <c r="F306"/>
      <c r="G306"/>
      <c r="H306"/>
      <c r="I306"/>
      <c r="J30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row>
    <row r="307" spans="1:220" x14ac:dyDescent="0.25">
      <c r="A307"/>
      <c r="B307"/>
      <c r="C307"/>
      <c r="D307"/>
      <c r="E307"/>
      <c r="F307"/>
      <c r="G307"/>
      <c r="H307"/>
      <c r="I307"/>
      <c r="J307"/>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row>
    <row r="308" spans="1:220" x14ac:dyDescent="0.25">
      <c r="A308"/>
      <c r="B308"/>
      <c r="C308"/>
      <c r="D308"/>
      <c r="E308"/>
      <c r="F308"/>
      <c r="G308"/>
      <c r="H308"/>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row>
    <row r="309" spans="1:220" x14ac:dyDescent="0.25">
      <c r="A309"/>
      <c r="B309"/>
      <c r="C309"/>
      <c r="D309"/>
      <c r="E309"/>
      <c r="F309"/>
      <c r="G309"/>
      <c r="H309"/>
      <c r="I309"/>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row>
    <row r="310" spans="1:220" x14ac:dyDescent="0.25">
      <c r="A310"/>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row>
    <row r="311" spans="1:220" x14ac:dyDescent="0.25">
      <c r="A311"/>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row>
    <row r="312" spans="1:220" x14ac:dyDescent="0.25">
      <c r="A312"/>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row>
    <row r="313" spans="1:220" x14ac:dyDescent="0.25">
      <c r="A313"/>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row>
    <row r="314" spans="1:220" x14ac:dyDescent="0.25">
      <c r="A314"/>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row>
    <row r="315" spans="1:220" x14ac:dyDescent="0.25">
      <c r="A315"/>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row>
    <row r="316" spans="1:220" x14ac:dyDescent="0.25">
      <c r="A316"/>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row>
    <row r="317" spans="1:220" x14ac:dyDescent="0.25">
      <c r="A317"/>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row>
    <row r="318" spans="1:220" x14ac:dyDescent="0.25">
      <c r="A318"/>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row>
    <row r="319" spans="1:220" x14ac:dyDescent="0.25">
      <c r="A319"/>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row>
    <row r="320" spans="1:220" x14ac:dyDescent="0.25">
      <c r="A320"/>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row>
    <row r="321" spans="1:220" x14ac:dyDescent="0.25">
      <c r="A321"/>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row>
    <row r="322" spans="1:220" x14ac:dyDescent="0.25">
      <c r="A322"/>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row>
    <row r="323" spans="1:220" x14ac:dyDescent="0.25">
      <c r="A323"/>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row>
    <row r="324" spans="1:220" x14ac:dyDescent="0.25">
      <c r="A324"/>
      <c r="B324"/>
      <c r="C324"/>
      <c r="D324"/>
      <c r="E324"/>
      <c r="F324"/>
      <c r="G324"/>
      <c r="H324"/>
      <c r="I324"/>
      <c r="J324"/>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row>
    <row r="325" spans="1:220" x14ac:dyDescent="0.25">
      <c r="A325"/>
      <c r="B325"/>
      <c r="C325"/>
      <c r="D325"/>
      <c r="E325"/>
      <c r="F325"/>
      <c r="G325"/>
      <c r="H325"/>
      <c r="I325"/>
      <c r="J325"/>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row>
    <row r="326" spans="1:220" x14ac:dyDescent="0.25">
      <c r="A326"/>
      <c r="B326"/>
      <c r="C326"/>
      <c r="D326"/>
      <c r="E326"/>
      <c r="F326"/>
      <c r="G326"/>
      <c r="H326"/>
      <c r="I326"/>
      <c r="J32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row>
    <row r="327" spans="1:220" x14ac:dyDescent="0.25">
      <c r="A327"/>
      <c r="B327"/>
      <c r="C327"/>
      <c r="D327"/>
      <c r="E327"/>
      <c r="F327"/>
      <c r="G327"/>
      <c r="H327"/>
      <c r="I327"/>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row>
    <row r="328" spans="1:220" x14ac:dyDescent="0.25">
      <c r="A328"/>
      <c r="B328"/>
      <c r="C328"/>
      <c r="D328"/>
      <c r="E328"/>
      <c r="F328"/>
      <c r="G328"/>
      <c r="H328"/>
      <c r="I328"/>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row>
    <row r="329" spans="1:220" x14ac:dyDescent="0.25">
      <c r="A329"/>
      <c r="B329"/>
      <c r="C329"/>
      <c r="D329"/>
      <c r="E329"/>
      <c r="F329"/>
      <c r="G329"/>
      <c r="H329"/>
      <c r="I329"/>
      <c r="J329"/>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row>
    <row r="330" spans="1:220" x14ac:dyDescent="0.25">
      <c r="A330"/>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row>
    <row r="331" spans="1:220" x14ac:dyDescent="0.25">
      <c r="A331"/>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row>
    <row r="332" spans="1:220" x14ac:dyDescent="0.25">
      <c r="A332"/>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row>
    <row r="333" spans="1:220" x14ac:dyDescent="0.25">
      <c r="A333"/>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row>
    <row r="334" spans="1:220" x14ac:dyDescent="0.25">
      <c r="A334"/>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row>
    <row r="335" spans="1:220" x14ac:dyDescent="0.25">
      <c r="A335"/>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row>
    <row r="336" spans="1:220" x14ac:dyDescent="0.25">
      <c r="A336"/>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row>
    <row r="337" spans="1:220" x14ac:dyDescent="0.25">
      <c r="A337"/>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row>
    <row r="338" spans="1:220" x14ac:dyDescent="0.25">
      <c r="A338"/>
      <c r="B338"/>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row>
    <row r="339" spans="1:220" x14ac:dyDescent="0.25">
      <c r="A339"/>
      <c r="B339"/>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row>
    <row r="340" spans="1:220" x14ac:dyDescent="0.25">
      <c r="A340"/>
      <c r="B340"/>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row>
    <row r="341" spans="1:220" x14ac:dyDescent="0.25">
      <c r="A341"/>
      <c r="B341"/>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row>
    <row r="342" spans="1:220" x14ac:dyDescent="0.25">
      <c r="A342"/>
      <c r="B342"/>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row>
    <row r="343" spans="1:220" x14ac:dyDescent="0.25">
      <c r="A343"/>
      <c r="B343"/>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row>
    <row r="344" spans="1:220" x14ac:dyDescent="0.25">
      <c r="A344"/>
      <c r="B344"/>
      <c r="C344"/>
      <c r="D344"/>
      <c r="E344"/>
      <c r="F344"/>
      <c r="G344"/>
      <c r="H344"/>
      <c r="I344"/>
      <c r="J344"/>
      <c r="K344"/>
      <c r="L344"/>
      <c r="M344"/>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row>
    <row r="345" spans="1:220" x14ac:dyDescent="0.25">
      <c r="A345"/>
      <c r="B345"/>
      <c r="C345"/>
      <c r="D345"/>
      <c r="E345"/>
      <c r="F345"/>
      <c r="G345"/>
      <c r="H345"/>
      <c r="I345"/>
      <c r="J345"/>
      <c r="K345"/>
      <c r="L345"/>
      <c r="M345"/>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row>
    <row r="346" spans="1:220" x14ac:dyDescent="0.25">
      <c r="A346"/>
      <c r="B346"/>
      <c r="C346"/>
      <c r="D346"/>
      <c r="E346"/>
      <c r="F346"/>
      <c r="G346"/>
      <c r="H346"/>
      <c r="I346"/>
      <c r="J346"/>
      <c r="K346"/>
      <c r="L346"/>
      <c r="M346"/>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row>
    <row r="347" spans="1:220" x14ac:dyDescent="0.25">
      <c r="A347"/>
      <c r="B347"/>
      <c r="C347"/>
      <c r="D347"/>
      <c r="E347"/>
      <c r="F347"/>
      <c r="G347"/>
      <c r="H347"/>
      <c r="I347"/>
      <c r="J347"/>
      <c r="K347"/>
      <c r="L347"/>
      <c r="M347"/>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row>
    <row r="348" spans="1:220" x14ac:dyDescent="0.25">
      <c r="A348"/>
      <c r="B348"/>
      <c r="C348"/>
      <c r="D348"/>
      <c r="E348"/>
      <c r="F348"/>
      <c r="G348"/>
      <c r="H348"/>
      <c r="I348"/>
      <c r="J348"/>
      <c r="K348"/>
      <c r="L348"/>
      <c r="M348"/>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row>
    <row r="349" spans="1:220" x14ac:dyDescent="0.25">
      <c r="A349"/>
      <c r="B349"/>
      <c r="C349"/>
      <c r="D349"/>
      <c r="E349"/>
      <c r="F349"/>
      <c r="G349"/>
      <c r="H349"/>
      <c r="I349"/>
      <c r="J349"/>
      <c r="K349"/>
      <c r="L349"/>
      <c r="M349"/>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row>
    <row r="350" spans="1:220" x14ac:dyDescent="0.25">
      <c r="A350"/>
      <c r="B350"/>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row>
    <row r="351" spans="1:220" x14ac:dyDescent="0.25">
      <c r="A351"/>
      <c r="B351"/>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row>
    <row r="352" spans="1:220" x14ac:dyDescent="0.25">
      <c r="A352"/>
      <c r="B352"/>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row>
    <row r="353" spans="1:220" x14ac:dyDescent="0.25">
      <c r="A353"/>
      <c r="B353"/>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row>
    <row r="354" spans="1:220" x14ac:dyDescent="0.25">
      <c r="A354"/>
      <c r="B354"/>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row>
    <row r="355" spans="1:220" x14ac:dyDescent="0.25">
      <c r="A355"/>
      <c r="B355"/>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row>
    <row r="356" spans="1:220" x14ac:dyDescent="0.25">
      <c r="A356"/>
      <c r="B356"/>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row>
    <row r="357" spans="1:220" x14ac:dyDescent="0.25">
      <c r="A357"/>
      <c r="B357"/>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row>
    <row r="358" spans="1:220" x14ac:dyDescent="0.25">
      <c r="A358"/>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row>
    <row r="359" spans="1:220" x14ac:dyDescent="0.25">
      <c r="A359"/>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row>
    <row r="360" spans="1:220" x14ac:dyDescent="0.25">
      <c r="A360"/>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row>
    <row r="361" spans="1:220" x14ac:dyDescent="0.25">
      <c r="A361"/>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row>
    <row r="362" spans="1:220" x14ac:dyDescent="0.25">
      <c r="A362"/>
      <c r="B362"/>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row>
    <row r="363" spans="1:220" x14ac:dyDescent="0.25">
      <c r="A363"/>
      <c r="B363"/>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row>
    <row r="364" spans="1:220" x14ac:dyDescent="0.25">
      <c r="A364"/>
      <c r="B364"/>
      <c r="C364"/>
      <c r="D364"/>
      <c r="E364"/>
      <c r="F364"/>
      <c r="G364"/>
      <c r="H364"/>
      <c r="I364"/>
      <c r="J364"/>
      <c r="K364"/>
      <c r="L364"/>
      <c r="M364"/>
      <c r="N364"/>
      <c r="O364"/>
      <c r="P364"/>
      <c r="Q364"/>
      <c r="R364"/>
      <c r="S364"/>
      <c r="T364"/>
      <c r="U364"/>
      <c r="V364"/>
      <c r="W364"/>
      <c r="X364"/>
      <c r="Y364"/>
      <c r="Z364"/>
      <c r="AA364"/>
      <c r="AB364"/>
      <c r="AC364"/>
      <c r="AD364"/>
      <c r="AE364"/>
      <c r="AF364"/>
      <c r="AG364"/>
      <c r="AH364"/>
      <c r="AI364"/>
      <c r="AJ364"/>
      <c r="AK364"/>
      <c r="AL364"/>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row>
    <row r="365" spans="1:220" x14ac:dyDescent="0.25">
      <c r="A365"/>
      <c r="B365"/>
      <c r="C365"/>
      <c r="D365"/>
      <c r="E365"/>
      <c r="F365"/>
      <c r="G365"/>
      <c r="H365"/>
      <c r="I365"/>
      <c r="J365"/>
      <c r="K365"/>
      <c r="L365"/>
      <c r="M365"/>
      <c r="N365"/>
      <c r="O365"/>
      <c r="P365"/>
      <c r="Q365"/>
      <c r="R365"/>
      <c r="S365"/>
      <c r="T365"/>
      <c r="U365"/>
      <c r="V365"/>
      <c r="W365"/>
      <c r="X365"/>
      <c r="Y365"/>
      <c r="Z365"/>
      <c r="AA365"/>
      <c r="AB365"/>
      <c r="AC365"/>
      <c r="AD365"/>
      <c r="AE365"/>
      <c r="AF365"/>
      <c r="AG365"/>
      <c r="AH365"/>
      <c r="AI365"/>
      <c r="AJ365"/>
      <c r="AK365"/>
      <c r="AL365"/>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row>
    <row r="366" spans="1:220" x14ac:dyDescent="0.25">
      <c r="A366"/>
      <c r="B366"/>
      <c r="C366"/>
      <c r="D366"/>
      <c r="E366"/>
      <c r="F366"/>
      <c r="G366"/>
      <c r="H366"/>
      <c r="I366"/>
      <c r="J366"/>
      <c r="K366"/>
      <c r="L366"/>
      <c r="M366"/>
      <c r="N366"/>
      <c r="O366"/>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row>
    <row r="367" spans="1:220" x14ac:dyDescent="0.25">
      <c r="A367"/>
      <c r="B367"/>
      <c r="C367"/>
      <c r="D367"/>
      <c r="E367"/>
      <c r="F367"/>
      <c r="G367"/>
      <c r="H367"/>
      <c r="I367"/>
      <c r="J367"/>
      <c r="K367"/>
      <c r="L367"/>
      <c r="M367"/>
      <c r="N367"/>
      <c r="O367"/>
      <c r="P367"/>
      <c r="Q367"/>
      <c r="R367"/>
      <c r="S367"/>
      <c r="T367"/>
      <c r="U367"/>
      <c r="V367"/>
      <c r="W367"/>
      <c r="X367"/>
      <c r="Y367"/>
      <c r="Z367"/>
      <c r="AA367"/>
      <c r="AB367"/>
      <c r="AC367"/>
      <c r="AD367"/>
      <c r="AE367"/>
      <c r="AF367"/>
      <c r="AG367"/>
      <c r="AH367"/>
      <c r="AI367"/>
      <c r="AJ367"/>
      <c r="AK367"/>
      <c r="AL367"/>
      <c r="AM367"/>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row>
    <row r="368" spans="1:220" x14ac:dyDescent="0.25">
      <c r="A368"/>
      <c r="B368"/>
      <c r="C368"/>
      <c r="D368"/>
      <c r="E368"/>
      <c r="F368"/>
      <c r="G368"/>
      <c r="H368"/>
      <c r="I368"/>
      <c r="J368"/>
      <c r="K368"/>
      <c r="L368"/>
      <c r="M368"/>
      <c r="N368"/>
      <c r="O368"/>
      <c r="P368"/>
      <c r="Q368"/>
      <c r="R368"/>
      <c r="S368"/>
      <c r="T368"/>
      <c r="U368"/>
      <c r="V368"/>
      <c r="W368"/>
      <c r="X368"/>
      <c r="Y368"/>
      <c r="Z368"/>
      <c r="AA368"/>
      <c r="AB368"/>
      <c r="AC368"/>
      <c r="AD368"/>
      <c r="AE368"/>
      <c r="AF368"/>
      <c r="AG368"/>
      <c r="AH368"/>
      <c r="AI368"/>
      <c r="AJ368"/>
      <c r="AK368"/>
      <c r="AL368"/>
      <c r="AM368"/>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row>
    <row r="369" spans="1:220" x14ac:dyDescent="0.25">
      <c r="A369"/>
      <c r="B369"/>
      <c r="C369"/>
      <c r="D369"/>
      <c r="E369"/>
      <c r="F369"/>
      <c r="G369"/>
      <c r="H369"/>
      <c r="I369"/>
      <c r="J369"/>
      <c r="K369"/>
      <c r="L369"/>
      <c r="M369"/>
      <c r="N369"/>
      <c r="O369"/>
      <c r="P369"/>
      <c r="Q369"/>
      <c r="R369"/>
      <c r="S369"/>
      <c r="T369"/>
      <c r="U369"/>
      <c r="V369"/>
      <c r="W369"/>
      <c r="X369"/>
      <c r="Y369"/>
      <c r="Z369"/>
      <c r="AA369"/>
      <c r="AB369"/>
      <c r="AC369"/>
      <c r="AD369"/>
      <c r="AE369"/>
      <c r="AF369"/>
      <c r="AG369"/>
      <c r="AH369"/>
      <c r="AI369"/>
      <c r="AJ369"/>
      <c r="AK369"/>
      <c r="AL369"/>
      <c r="AM369"/>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row>
    <row r="370" spans="1:220" x14ac:dyDescent="0.25">
      <c r="A370"/>
      <c r="B370"/>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row>
    <row r="371" spans="1:220" x14ac:dyDescent="0.25">
      <c r="A371"/>
      <c r="B371"/>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row>
    <row r="372" spans="1:220" x14ac:dyDescent="0.25">
      <c r="A372"/>
      <c r="B372"/>
      <c r="C372"/>
      <c r="D372"/>
      <c r="E372"/>
      <c r="F372"/>
      <c r="G372"/>
      <c r="H372"/>
      <c r="I372"/>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row>
    <row r="373" spans="1:220" x14ac:dyDescent="0.25">
      <c r="A373"/>
      <c r="B373"/>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row>
    <row r="374" spans="1:220" x14ac:dyDescent="0.25">
      <c r="A374"/>
      <c r="B374"/>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row>
    <row r="375" spans="1:220" x14ac:dyDescent="0.25">
      <c r="A375"/>
      <c r="B375"/>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row>
    <row r="376" spans="1:220" x14ac:dyDescent="0.25">
      <c r="A376"/>
      <c r="B376"/>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row>
    <row r="377" spans="1:220" x14ac:dyDescent="0.25">
      <c r="A377"/>
      <c r="B377"/>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row>
    <row r="378" spans="1:220" x14ac:dyDescent="0.25">
      <c r="A378"/>
      <c r="B378"/>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row>
    <row r="379" spans="1:220" x14ac:dyDescent="0.25">
      <c r="A379"/>
      <c r="B379"/>
      <c r="C379"/>
      <c r="D379"/>
      <c r="E379"/>
      <c r="F379"/>
      <c r="G379"/>
      <c r="H379"/>
      <c r="I379"/>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row>
    <row r="380" spans="1:220" x14ac:dyDescent="0.25">
      <c r="A380"/>
      <c r="B380"/>
      <c r="C380"/>
      <c r="D380"/>
      <c r="E380"/>
      <c r="F380"/>
      <c r="G380"/>
      <c r="H380"/>
      <c r="I380"/>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row>
    <row r="381" spans="1:220" x14ac:dyDescent="0.25">
      <c r="A381"/>
      <c r="B381"/>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row>
    <row r="382" spans="1:220" x14ac:dyDescent="0.25">
      <c r="A382"/>
      <c r="B382"/>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row>
    <row r="383" spans="1:220" x14ac:dyDescent="0.25">
      <c r="A383"/>
      <c r="B383"/>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row>
    <row r="384" spans="1:220" x14ac:dyDescent="0.25">
      <c r="A384"/>
      <c r="B384"/>
      <c r="C384"/>
      <c r="D384"/>
      <c r="E384"/>
      <c r="F384"/>
      <c r="G384"/>
      <c r="H384"/>
      <c r="I384"/>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row>
    <row r="385" spans="1:220" x14ac:dyDescent="0.25">
      <c r="A385"/>
      <c r="B385"/>
      <c r="C385"/>
      <c r="D385"/>
      <c r="E385"/>
      <c r="F385"/>
      <c r="G385"/>
      <c r="H385"/>
      <c r="I385"/>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row>
    <row r="386" spans="1:220" x14ac:dyDescent="0.25">
      <c r="A386"/>
      <c r="B386"/>
      <c r="C386"/>
      <c r="D386"/>
      <c r="E386"/>
      <c r="F386"/>
      <c r="G386"/>
      <c r="H386"/>
      <c r="I38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row>
    <row r="387" spans="1:220" x14ac:dyDescent="0.25">
      <c r="A387"/>
      <c r="B387"/>
      <c r="C387"/>
      <c r="D387"/>
      <c r="E387"/>
      <c r="F387"/>
      <c r="G387"/>
      <c r="H387"/>
      <c r="I387"/>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row>
    <row r="388" spans="1:220" x14ac:dyDescent="0.25">
      <c r="A388"/>
      <c r="B388"/>
      <c r="C388"/>
      <c r="D388"/>
      <c r="E388"/>
      <c r="F388"/>
      <c r="G388"/>
      <c r="H388"/>
      <c r="I388"/>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row>
    <row r="389" spans="1:220" x14ac:dyDescent="0.25">
      <c r="A389"/>
      <c r="B389"/>
      <c r="C389"/>
      <c r="D389"/>
      <c r="E389"/>
      <c r="F389"/>
      <c r="G389"/>
      <c r="H389"/>
      <c r="I389"/>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row>
    <row r="390" spans="1:220" x14ac:dyDescent="0.25">
      <c r="A390"/>
      <c r="B390"/>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row>
    <row r="391" spans="1:220" x14ac:dyDescent="0.25">
      <c r="A391"/>
      <c r="B391"/>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row>
    <row r="392" spans="1:220" x14ac:dyDescent="0.25">
      <c r="A392"/>
      <c r="B392"/>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row>
    <row r="393" spans="1:220" x14ac:dyDescent="0.25">
      <c r="A393"/>
      <c r="B393"/>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row>
    <row r="394" spans="1:220" x14ac:dyDescent="0.25">
      <c r="A394"/>
      <c r="B394"/>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row>
    <row r="395" spans="1:220" x14ac:dyDescent="0.25">
      <c r="A395"/>
      <c r="B395"/>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row>
    <row r="396" spans="1:220" x14ac:dyDescent="0.25">
      <c r="A396"/>
      <c r="B396"/>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row>
    <row r="397" spans="1:220" x14ac:dyDescent="0.25">
      <c r="A397"/>
      <c r="B397"/>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row>
    <row r="398" spans="1:220" x14ac:dyDescent="0.25">
      <c r="A398"/>
      <c r="B398"/>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row>
    <row r="399" spans="1:220" x14ac:dyDescent="0.25">
      <c r="A399"/>
      <c r="B399"/>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row>
    <row r="400" spans="1:220" x14ac:dyDescent="0.25">
      <c r="A400"/>
      <c r="B400"/>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row>
    <row r="401" spans="1:220" x14ac:dyDescent="0.25">
      <c r="A401"/>
      <c r="B401"/>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row>
    <row r="402" spans="1:220" x14ac:dyDescent="0.25">
      <c r="A402"/>
      <c r="B402"/>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row>
    <row r="403" spans="1:220" x14ac:dyDescent="0.25">
      <c r="A403"/>
      <c r="B403"/>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row>
    <row r="404" spans="1:220" x14ac:dyDescent="0.25">
      <c r="A404"/>
      <c r="B404"/>
      <c r="C404"/>
      <c r="D404"/>
      <c r="E404"/>
      <c r="F404"/>
      <c r="G404"/>
      <c r="H404"/>
      <c r="I404"/>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row>
    <row r="405" spans="1:220" x14ac:dyDescent="0.25">
      <c r="A405"/>
      <c r="B405"/>
      <c r="C405"/>
      <c r="D405"/>
      <c r="E405"/>
      <c r="F405"/>
      <c r="G405"/>
      <c r="H405"/>
      <c r="I405"/>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row>
    <row r="406" spans="1:220" x14ac:dyDescent="0.25">
      <c r="A406"/>
      <c r="B406"/>
      <c r="C406"/>
      <c r="D406"/>
      <c r="E406"/>
      <c r="F406"/>
      <c r="G406"/>
      <c r="H406"/>
      <c r="I40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row>
    <row r="407" spans="1:220" x14ac:dyDescent="0.25">
      <c r="A407"/>
      <c r="B407"/>
      <c r="C407"/>
      <c r="D407"/>
      <c r="E407"/>
      <c r="F407"/>
      <c r="G407"/>
      <c r="H407"/>
      <c r="I407"/>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row>
    <row r="408" spans="1:220" x14ac:dyDescent="0.25">
      <c r="A408"/>
      <c r="B408"/>
      <c r="C408"/>
      <c r="D408"/>
      <c r="E408"/>
      <c r="F408"/>
      <c r="G408"/>
      <c r="H408"/>
      <c r="I408"/>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row>
    <row r="409" spans="1:220" x14ac:dyDescent="0.25">
      <c r="A409"/>
      <c r="B409"/>
      <c r="C409"/>
      <c r="D409"/>
      <c r="E409"/>
      <c r="F409"/>
      <c r="G409"/>
      <c r="H409"/>
      <c r="I409"/>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row>
    <row r="410" spans="1:220" x14ac:dyDescent="0.25">
      <c r="A410"/>
      <c r="B410"/>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row>
    <row r="411" spans="1:220" x14ac:dyDescent="0.25">
      <c r="A411"/>
      <c r="B411"/>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row>
    <row r="412" spans="1:220" x14ac:dyDescent="0.25">
      <c r="A412"/>
      <c r="B412"/>
      <c r="C412"/>
      <c r="D412"/>
      <c r="E412"/>
      <c r="F412"/>
      <c r="G412"/>
      <c r="H412"/>
      <c r="I412"/>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row>
    <row r="413" spans="1:220" x14ac:dyDescent="0.25">
      <c r="A413"/>
      <c r="B413"/>
      <c r="C413"/>
      <c r="D413"/>
      <c r="E413"/>
      <c r="F413"/>
      <c r="G413"/>
      <c r="H413"/>
      <c r="I413"/>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row>
    <row r="414" spans="1:220" x14ac:dyDescent="0.25">
      <c r="A414"/>
      <c r="B414"/>
      <c r="C414"/>
      <c r="D414"/>
      <c r="E414"/>
      <c r="F414"/>
      <c r="G414"/>
      <c r="H414"/>
      <c r="I414"/>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row>
    <row r="415" spans="1:220" x14ac:dyDescent="0.25">
      <c r="A415"/>
      <c r="B415"/>
      <c r="C415"/>
      <c r="D415"/>
      <c r="E415"/>
      <c r="F415"/>
      <c r="G415"/>
      <c r="H415"/>
      <c r="I415"/>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row>
    <row r="416" spans="1:220" x14ac:dyDescent="0.25">
      <c r="A416"/>
      <c r="B416"/>
      <c r="C416"/>
      <c r="D416"/>
      <c r="E416"/>
      <c r="F416"/>
      <c r="G416"/>
      <c r="H416"/>
      <c r="I41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row>
    <row r="417" spans="1:220" x14ac:dyDescent="0.25">
      <c r="A417"/>
      <c r="B417"/>
      <c r="C417"/>
      <c r="D417"/>
      <c r="E417"/>
      <c r="F417"/>
      <c r="G417"/>
      <c r="H417"/>
      <c r="I417"/>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row>
    <row r="418" spans="1:220" x14ac:dyDescent="0.25">
      <c r="A418"/>
      <c r="B418"/>
      <c r="C418"/>
      <c r="D418"/>
      <c r="E418"/>
      <c r="F418"/>
      <c r="G418"/>
      <c r="H418"/>
      <c r="I418"/>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row>
    <row r="419" spans="1:220" x14ac:dyDescent="0.25">
      <c r="A419"/>
      <c r="B419"/>
      <c r="C419"/>
      <c r="D419"/>
      <c r="E419"/>
      <c r="F419"/>
      <c r="G419"/>
      <c r="H419"/>
      <c r="I419"/>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row>
    <row r="420" spans="1:220" x14ac:dyDescent="0.25">
      <c r="A420"/>
      <c r="B420"/>
      <c r="C420"/>
      <c r="D420"/>
      <c r="E420"/>
      <c r="F420"/>
      <c r="G420"/>
      <c r="H420"/>
      <c r="I420"/>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row>
    <row r="421" spans="1:220" x14ac:dyDescent="0.25">
      <c r="A421"/>
      <c r="B421"/>
      <c r="C421"/>
      <c r="D421"/>
      <c r="E421"/>
      <c r="F421"/>
      <c r="G421"/>
      <c r="H421"/>
      <c r="I421"/>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row>
    <row r="422" spans="1:220" x14ac:dyDescent="0.25">
      <c r="A422"/>
      <c r="B422"/>
      <c r="C422"/>
      <c r="D422"/>
      <c r="E422"/>
      <c r="F422"/>
      <c r="G422"/>
      <c r="H422"/>
      <c r="I422"/>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row>
    <row r="423" spans="1:220" x14ac:dyDescent="0.25">
      <c r="A423"/>
      <c r="B423"/>
      <c r="C423"/>
      <c r="D423"/>
      <c r="E423"/>
      <c r="F423"/>
      <c r="G423"/>
      <c r="H423"/>
      <c r="I423"/>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row>
    <row r="424" spans="1:220" x14ac:dyDescent="0.25">
      <c r="A424"/>
      <c r="B424"/>
      <c r="C424"/>
      <c r="D424"/>
      <c r="E424"/>
      <c r="F424"/>
      <c r="G424"/>
      <c r="H424"/>
      <c r="I424"/>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row>
    <row r="425" spans="1:220" x14ac:dyDescent="0.25">
      <c r="A425"/>
      <c r="B425"/>
      <c r="C425"/>
      <c r="D425"/>
      <c r="E425"/>
      <c r="F425"/>
      <c r="G425"/>
      <c r="H425"/>
      <c r="I425"/>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row>
    <row r="426" spans="1:220" x14ac:dyDescent="0.25">
      <c r="A426"/>
      <c r="B426"/>
      <c r="C426"/>
      <c r="D426"/>
      <c r="E426"/>
      <c r="F426"/>
      <c r="G426"/>
      <c r="H426"/>
      <c r="I42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row>
    <row r="427" spans="1:220" x14ac:dyDescent="0.25">
      <c r="A427"/>
      <c r="B427"/>
      <c r="C427"/>
      <c r="D427"/>
      <c r="E427"/>
      <c r="F427"/>
      <c r="G427"/>
      <c r="H427"/>
      <c r="I427"/>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row>
    <row r="428" spans="1:220" x14ac:dyDescent="0.25">
      <c r="A428"/>
      <c r="B428"/>
      <c r="C428"/>
      <c r="D428"/>
      <c r="E428"/>
      <c r="F428"/>
      <c r="G428"/>
      <c r="H428"/>
      <c r="I428"/>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row>
    <row r="429" spans="1:220" x14ac:dyDescent="0.25">
      <c r="A429"/>
      <c r="B429"/>
      <c r="C429"/>
      <c r="D429"/>
      <c r="E429"/>
      <c r="F429"/>
      <c r="G429"/>
      <c r="H429"/>
      <c r="I429"/>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row>
    <row r="430" spans="1:220" x14ac:dyDescent="0.25">
      <c r="A430"/>
      <c r="B430"/>
      <c r="C430"/>
      <c r="D430"/>
      <c r="E430"/>
      <c r="F430"/>
      <c r="G430"/>
      <c r="H430"/>
      <c r="I430"/>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row>
    <row r="431" spans="1:220" x14ac:dyDescent="0.25">
      <c r="A431"/>
      <c r="B431"/>
      <c r="C431"/>
      <c r="D431"/>
      <c r="E431"/>
      <c r="F431"/>
      <c r="G431"/>
      <c r="H431"/>
      <c r="I431"/>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row>
    <row r="432" spans="1:220" x14ac:dyDescent="0.25">
      <c r="A432"/>
      <c r="B432"/>
      <c r="C432"/>
      <c r="D432"/>
      <c r="E432"/>
      <c r="F432"/>
      <c r="G432"/>
      <c r="H432"/>
      <c r="I432"/>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row>
    <row r="433" spans="1:220" x14ac:dyDescent="0.25">
      <c r="A433"/>
      <c r="B433"/>
      <c r="C433"/>
      <c r="D433"/>
      <c r="E433"/>
      <c r="F433"/>
      <c r="G433"/>
      <c r="H433"/>
      <c r="I433"/>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row>
    <row r="434" spans="1:220" x14ac:dyDescent="0.25">
      <c r="A434"/>
      <c r="B434"/>
      <c r="C434"/>
      <c r="D434"/>
      <c r="E434"/>
      <c r="F434"/>
      <c r="G434"/>
      <c r="H434"/>
      <c r="I434"/>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c r="EY434"/>
      <c r="EZ434"/>
      <c r="FA434"/>
      <c r="FB434"/>
      <c r="FC434"/>
      <c r="FD434"/>
      <c r="FE434"/>
      <c r="FF434"/>
      <c r="FG434"/>
      <c r="FH434"/>
      <c r="FI434"/>
      <c r="FJ434"/>
      <c r="FK434"/>
      <c r="FL434"/>
      <c r="FM434"/>
      <c r="FN434"/>
      <c r="FO434"/>
      <c r="FP434"/>
      <c r="FQ434"/>
      <c r="FR434"/>
      <c r="FS434"/>
      <c r="FT434"/>
      <c r="FU434"/>
      <c r="FV434"/>
      <c r="FW434"/>
      <c r="FX434"/>
      <c r="FY434"/>
      <c r="FZ434"/>
      <c r="GA434"/>
      <c r="GB434"/>
      <c r="GC434"/>
      <c r="GD434"/>
      <c r="GE434"/>
      <c r="GF434"/>
      <c r="GG434"/>
      <c r="GH434"/>
      <c r="GI434"/>
      <c r="GJ434"/>
      <c r="GK434"/>
      <c r="GL434"/>
      <c r="GM434"/>
      <c r="GN434"/>
      <c r="GO434"/>
      <c r="GP434"/>
      <c r="GQ434"/>
      <c r="GR434"/>
      <c r="GS434"/>
      <c r="GT434"/>
      <c r="GU434"/>
      <c r="GV434"/>
      <c r="GW434"/>
      <c r="GX434"/>
      <c r="GY434"/>
      <c r="GZ434"/>
      <c r="HA434"/>
      <c r="HB434"/>
      <c r="HC434"/>
      <c r="HD434"/>
      <c r="HE434"/>
      <c r="HF434"/>
      <c r="HG434"/>
      <c r="HH434"/>
      <c r="HI434"/>
      <c r="HJ434"/>
      <c r="HK434"/>
      <c r="HL434"/>
    </row>
    <row r="435" spans="1:220" x14ac:dyDescent="0.25">
      <c r="A435"/>
      <c r="B435"/>
      <c r="C435"/>
      <c r="D435"/>
      <c r="E435"/>
      <c r="F435"/>
      <c r="G435"/>
      <c r="H435"/>
      <c r="I435"/>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c r="EY435"/>
      <c r="EZ435"/>
      <c r="FA435"/>
      <c r="FB435"/>
      <c r="FC435"/>
      <c r="FD435"/>
      <c r="FE435"/>
      <c r="FF435"/>
      <c r="FG435"/>
      <c r="FH435"/>
      <c r="FI435"/>
      <c r="FJ435"/>
      <c r="FK435"/>
      <c r="FL435"/>
      <c r="FM435"/>
      <c r="FN435"/>
      <c r="FO435"/>
      <c r="FP435"/>
      <c r="FQ435"/>
      <c r="FR435"/>
      <c r="FS435"/>
      <c r="FT435"/>
      <c r="FU435"/>
      <c r="FV435"/>
      <c r="FW435"/>
      <c r="FX435"/>
      <c r="FY435"/>
      <c r="FZ435"/>
      <c r="GA435"/>
      <c r="GB435"/>
      <c r="GC435"/>
      <c r="GD435"/>
      <c r="GE435"/>
      <c r="GF435"/>
      <c r="GG435"/>
      <c r="GH435"/>
      <c r="GI435"/>
      <c r="GJ435"/>
      <c r="GK435"/>
      <c r="GL435"/>
      <c r="GM435"/>
      <c r="GN435"/>
      <c r="GO435"/>
      <c r="GP435"/>
      <c r="GQ435"/>
      <c r="GR435"/>
      <c r="GS435"/>
      <c r="GT435"/>
      <c r="GU435"/>
      <c r="GV435"/>
      <c r="GW435"/>
      <c r="GX435"/>
      <c r="GY435"/>
      <c r="GZ435"/>
      <c r="HA435"/>
      <c r="HB435"/>
      <c r="HC435"/>
      <c r="HD435"/>
      <c r="HE435"/>
      <c r="HF435"/>
      <c r="HG435"/>
      <c r="HH435"/>
      <c r="HI435"/>
      <c r="HJ435"/>
      <c r="HK435"/>
      <c r="HL435"/>
    </row>
    <row r="436" spans="1:220" x14ac:dyDescent="0.25">
      <c r="A436"/>
      <c r="B436"/>
      <c r="C436"/>
      <c r="D436"/>
      <c r="E436"/>
      <c r="F436"/>
      <c r="G436"/>
      <c r="H436"/>
      <c r="I43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c r="EY436"/>
      <c r="EZ436"/>
      <c r="FA436"/>
      <c r="FB436"/>
      <c r="FC436"/>
      <c r="FD436"/>
      <c r="FE436"/>
      <c r="FF436"/>
      <c r="FG436"/>
      <c r="FH436"/>
      <c r="FI436"/>
      <c r="FJ436"/>
      <c r="FK436"/>
      <c r="FL436"/>
      <c r="FM436"/>
      <c r="FN436"/>
      <c r="FO436"/>
      <c r="FP436"/>
      <c r="FQ436"/>
      <c r="FR436"/>
      <c r="FS436"/>
      <c r="FT436"/>
      <c r="FU436"/>
      <c r="FV436"/>
      <c r="FW436"/>
      <c r="FX436"/>
      <c r="FY436"/>
      <c r="FZ436"/>
      <c r="GA436"/>
      <c r="GB436"/>
      <c r="GC436"/>
      <c r="GD436"/>
      <c r="GE436"/>
      <c r="GF436"/>
      <c r="GG436"/>
      <c r="GH436"/>
      <c r="GI436"/>
      <c r="GJ436"/>
      <c r="GK436"/>
      <c r="GL436"/>
      <c r="GM436"/>
      <c r="GN436"/>
      <c r="GO436"/>
      <c r="GP436"/>
      <c r="GQ436"/>
      <c r="GR436"/>
      <c r="GS436"/>
      <c r="GT436"/>
      <c r="GU436"/>
      <c r="GV436"/>
      <c r="GW436"/>
      <c r="GX436"/>
      <c r="GY436"/>
      <c r="GZ436"/>
      <c r="HA436"/>
      <c r="HB436"/>
      <c r="HC436"/>
      <c r="HD436"/>
      <c r="HE436"/>
      <c r="HF436"/>
      <c r="HG436"/>
      <c r="HH436"/>
      <c r="HI436"/>
      <c r="HJ436"/>
      <c r="HK436"/>
      <c r="HL436"/>
    </row>
    <row r="437" spans="1:220" x14ac:dyDescent="0.25">
      <c r="A437"/>
      <c r="B437"/>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c r="GK437"/>
      <c r="GL437"/>
      <c r="GM437"/>
      <c r="GN437"/>
      <c r="GO437"/>
      <c r="GP437"/>
      <c r="GQ437"/>
      <c r="GR437"/>
      <c r="GS437"/>
      <c r="GT437"/>
      <c r="GU437"/>
      <c r="GV437"/>
      <c r="GW437"/>
      <c r="GX437"/>
      <c r="GY437"/>
      <c r="GZ437"/>
      <c r="HA437"/>
      <c r="HB437"/>
      <c r="HC437"/>
      <c r="HD437"/>
      <c r="HE437"/>
      <c r="HF437"/>
      <c r="HG437"/>
      <c r="HH437"/>
      <c r="HI437"/>
      <c r="HJ437"/>
      <c r="HK437"/>
      <c r="HL437"/>
    </row>
    <row r="438" spans="1:220" x14ac:dyDescent="0.25">
      <c r="A438"/>
      <c r="B438"/>
      <c r="C438"/>
      <c r="D438"/>
      <c r="E438"/>
      <c r="F438"/>
      <c r="G438"/>
      <c r="H438"/>
      <c r="I438"/>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c r="FS438"/>
      <c r="FT438"/>
      <c r="FU438"/>
      <c r="FV438"/>
      <c r="FW438"/>
      <c r="FX438"/>
      <c r="FY438"/>
      <c r="FZ438"/>
      <c r="GA438"/>
      <c r="GB438"/>
      <c r="GC438"/>
      <c r="GD438"/>
      <c r="GE438"/>
      <c r="GF438"/>
      <c r="GG438"/>
      <c r="GH438"/>
      <c r="GI438"/>
      <c r="GJ438"/>
      <c r="GK438"/>
      <c r="GL438"/>
      <c r="GM438"/>
      <c r="GN438"/>
      <c r="GO438"/>
      <c r="GP438"/>
      <c r="GQ438"/>
      <c r="GR438"/>
      <c r="GS438"/>
      <c r="GT438"/>
      <c r="GU438"/>
      <c r="GV438"/>
      <c r="GW438"/>
      <c r="GX438"/>
      <c r="GY438"/>
      <c r="GZ438"/>
      <c r="HA438"/>
      <c r="HB438"/>
      <c r="HC438"/>
      <c r="HD438"/>
      <c r="HE438"/>
      <c r="HF438"/>
      <c r="HG438"/>
      <c r="HH438"/>
      <c r="HI438"/>
      <c r="HJ438"/>
      <c r="HK438"/>
      <c r="HL438"/>
    </row>
    <row r="439" spans="1:220" x14ac:dyDescent="0.25">
      <c r="A439"/>
      <c r="B439"/>
      <c r="C439"/>
      <c r="D439"/>
      <c r="E439"/>
      <c r="F439"/>
      <c r="G439"/>
      <c r="H439"/>
      <c r="I439"/>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c r="FP439"/>
      <c r="FQ439"/>
      <c r="FR439"/>
      <c r="FS439"/>
      <c r="FT439"/>
      <c r="FU439"/>
      <c r="FV439"/>
      <c r="FW439"/>
      <c r="FX439"/>
      <c r="FY439"/>
      <c r="FZ439"/>
      <c r="GA439"/>
      <c r="GB439"/>
      <c r="GC439"/>
      <c r="GD439"/>
      <c r="GE439"/>
      <c r="GF439"/>
      <c r="GG439"/>
      <c r="GH439"/>
      <c r="GI439"/>
      <c r="GJ439"/>
      <c r="GK439"/>
      <c r="GL439"/>
      <c r="GM439"/>
      <c r="GN439"/>
      <c r="GO439"/>
      <c r="GP439"/>
      <c r="GQ439"/>
      <c r="GR439"/>
      <c r="GS439"/>
      <c r="GT439"/>
      <c r="GU439"/>
      <c r="GV439"/>
      <c r="GW439"/>
      <c r="GX439"/>
      <c r="GY439"/>
      <c r="GZ439"/>
      <c r="HA439"/>
      <c r="HB439"/>
      <c r="HC439"/>
      <c r="HD439"/>
      <c r="HE439"/>
      <c r="HF439"/>
      <c r="HG439"/>
      <c r="HH439"/>
      <c r="HI439"/>
      <c r="HJ439"/>
      <c r="HK439"/>
      <c r="HL439"/>
    </row>
    <row r="440" spans="1:220" x14ac:dyDescent="0.25">
      <c r="A440"/>
      <c r="B440"/>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c r="FP440"/>
      <c r="FQ440"/>
      <c r="FR440"/>
      <c r="FS440"/>
      <c r="FT440"/>
      <c r="FU440"/>
      <c r="FV440"/>
      <c r="FW440"/>
      <c r="FX440"/>
      <c r="FY440"/>
      <c r="FZ440"/>
      <c r="GA440"/>
      <c r="GB440"/>
      <c r="GC440"/>
      <c r="GD440"/>
      <c r="GE440"/>
      <c r="GF440"/>
      <c r="GG440"/>
      <c r="GH440"/>
      <c r="GI440"/>
      <c r="GJ440"/>
      <c r="GK440"/>
      <c r="GL440"/>
      <c r="GM440"/>
      <c r="GN440"/>
      <c r="GO440"/>
      <c r="GP440"/>
      <c r="GQ440"/>
      <c r="GR440"/>
      <c r="GS440"/>
      <c r="GT440"/>
      <c r="GU440"/>
      <c r="GV440"/>
      <c r="GW440"/>
      <c r="GX440"/>
      <c r="GY440"/>
      <c r="GZ440"/>
      <c r="HA440"/>
      <c r="HB440"/>
      <c r="HC440"/>
      <c r="HD440"/>
      <c r="HE440"/>
      <c r="HF440"/>
      <c r="HG440"/>
      <c r="HH440"/>
      <c r="HI440"/>
      <c r="HJ440"/>
      <c r="HK440"/>
      <c r="HL440"/>
    </row>
    <row r="441" spans="1:220" x14ac:dyDescent="0.25">
      <c r="A441"/>
      <c r="B441"/>
      <c r="C441"/>
      <c r="D441"/>
      <c r="E441"/>
      <c r="F441"/>
      <c r="G441"/>
      <c r="H441"/>
      <c r="I441"/>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c r="FS441"/>
      <c r="FT441"/>
      <c r="FU441"/>
      <c r="FV441"/>
      <c r="FW441"/>
      <c r="FX441"/>
      <c r="FY441"/>
      <c r="FZ441"/>
      <c r="GA441"/>
      <c r="GB441"/>
      <c r="GC441"/>
      <c r="GD441"/>
      <c r="GE441"/>
      <c r="GF441"/>
      <c r="GG441"/>
      <c r="GH441"/>
      <c r="GI441"/>
      <c r="GJ441"/>
      <c r="GK441"/>
      <c r="GL441"/>
      <c r="GM441"/>
      <c r="GN441"/>
      <c r="GO441"/>
      <c r="GP441"/>
      <c r="GQ441"/>
      <c r="GR441"/>
      <c r="GS441"/>
      <c r="GT441"/>
      <c r="GU441"/>
      <c r="GV441"/>
      <c r="GW441"/>
      <c r="GX441"/>
      <c r="GY441"/>
      <c r="GZ441"/>
      <c r="HA441"/>
      <c r="HB441"/>
      <c r="HC441"/>
      <c r="HD441"/>
      <c r="HE441"/>
      <c r="HF441"/>
      <c r="HG441"/>
      <c r="HH441"/>
      <c r="HI441"/>
      <c r="HJ441"/>
      <c r="HK441"/>
      <c r="HL441"/>
    </row>
    <row r="442" spans="1:220" x14ac:dyDescent="0.25">
      <c r="A442"/>
      <c r="B442"/>
      <c r="C442"/>
      <c r="D442"/>
      <c r="E442"/>
      <c r="F442"/>
      <c r="G442"/>
      <c r="H442"/>
      <c r="I442"/>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c r="FS442"/>
      <c r="FT442"/>
      <c r="FU442"/>
      <c r="FV442"/>
      <c r="FW442"/>
      <c r="FX442"/>
      <c r="FY442"/>
      <c r="FZ442"/>
      <c r="GA442"/>
      <c r="GB442"/>
      <c r="GC442"/>
      <c r="GD442"/>
      <c r="GE442"/>
      <c r="GF442"/>
      <c r="GG442"/>
      <c r="GH442"/>
      <c r="GI442"/>
      <c r="GJ442"/>
      <c r="GK442"/>
      <c r="GL442"/>
      <c r="GM442"/>
      <c r="GN442"/>
      <c r="GO442"/>
      <c r="GP442"/>
      <c r="GQ442"/>
      <c r="GR442"/>
      <c r="GS442"/>
      <c r="GT442"/>
      <c r="GU442"/>
      <c r="GV442"/>
      <c r="GW442"/>
      <c r="GX442"/>
      <c r="GY442"/>
      <c r="GZ442"/>
      <c r="HA442"/>
      <c r="HB442"/>
      <c r="HC442"/>
      <c r="HD442"/>
      <c r="HE442"/>
      <c r="HF442"/>
      <c r="HG442"/>
      <c r="HH442"/>
      <c r="HI442"/>
      <c r="HJ442"/>
      <c r="HK442"/>
      <c r="HL442"/>
    </row>
    <row r="443" spans="1:220" x14ac:dyDescent="0.25">
      <c r="A443"/>
      <c r="B443"/>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c r="GK443"/>
      <c r="GL443"/>
      <c r="GM443"/>
      <c r="GN443"/>
      <c r="GO443"/>
      <c r="GP443"/>
      <c r="GQ443"/>
      <c r="GR443"/>
      <c r="GS443"/>
      <c r="GT443"/>
      <c r="GU443"/>
      <c r="GV443"/>
      <c r="GW443"/>
      <c r="GX443"/>
      <c r="GY443"/>
      <c r="GZ443"/>
      <c r="HA443"/>
      <c r="HB443"/>
      <c r="HC443"/>
      <c r="HD443"/>
      <c r="HE443"/>
      <c r="HF443"/>
      <c r="HG443"/>
      <c r="HH443"/>
      <c r="HI443"/>
      <c r="HJ443"/>
      <c r="HK443"/>
      <c r="HL443"/>
    </row>
    <row r="444" spans="1:220" x14ac:dyDescent="0.25">
      <c r="A444"/>
      <c r="B444"/>
      <c r="C444"/>
      <c r="D444"/>
      <c r="E444"/>
      <c r="F444"/>
      <c r="G444"/>
      <c r="H444"/>
      <c r="I444"/>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c r="GK444"/>
      <c r="GL444"/>
      <c r="GM444"/>
      <c r="GN444"/>
      <c r="GO444"/>
      <c r="GP444"/>
      <c r="GQ444"/>
      <c r="GR444"/>
      <c r="GS444"/>
      <c r="GT444"/>
      <c r="GU444"/>
      <c r="GV444"/>
      <c r="GW444"/>
      <c r="GX444"/>
      <c r="GY444"/>
      <c r="GZ444"/>
      <c r="HA444"/>
      <c r="HB444"/>
      <c r="HC444"/>
      <c r="HD444"/>
      <c r="HE444"/>
      <c r="HF444"/>
      <c r="HG444"/>
      <c r="HH444"/>
      <c r="HI444"/>
      <c r="HJ444"/>
      <c r="HK444"/>
      <c r="HL444"/>
    </row>
    <row r="445" spans="1:220" x14ac:dyDescent="0.25">
      <c r="A445"/>
      <c r="B445"/>
      <c r="C445"/>
      <c r="D445"/>
      <c r="E445"/>
      <c r="F445"/>
      <c r="G445"/>
      <c r="H445"/>
      <c r="I445"/>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c r="EY445"/>
      <c r="EZ445"/>
      <c r="FA445"/>
      <c r="FB445"/>
      <c r="FC445"/>
      <c r="FD445"/>
      <c r="FE445"/>
      <c r="FF445"/>
      <c r="FG445"/>
      <c r="FH445"/>
      <c r="FI445"/>
      <c r="FJ445"/>
      <c r="FK445"/>
      <c r="FL445"/>
      <c r="FM445"/>
      <c r="FN445"/>
      <c r="FO445"/>
      <c r="FP445"/>
      <c r="FQ445"/>
      <c r="FR445"/>
      <c r="FS445"/>
      <c r="FT445"/>
      <c r="FU445"/>
      <c r="FV445"/>
      <c r="FW445"/>
      <c r="FX445"/>
      <c r="FY445"/>
      <c r="FZ445"/>
      <c r="GA445"/>
      <c r="GB445"/>
      <c r="GC445"/>
      <c r="GD445"/>
      <c r="GE445"/>
      <c r="GF445"/>
      <c r="GG445"/>
      <c r="GH445"/>
      <c r="GI445"/>
      <c r="GJ445"/>
      <c r="GK445"/>
      <c r="GL445"/>
      <c r="GM445"/>
      <c r="GN445"/>
      <c r="GO445"/>
      <c r="GP445"/>
      <c r="GQ445"/>
      <c r="GR445"/>
      <c r="GS445"/>
      <c r="GT445"/>
      <c r="GU445"/>
      <c r="GV445"/>
      <c r="GW445"/>
      <c r="GX445"/>
      <c r="GY445"/>
      <c r="GZ445"/>
      <c r="HA445"/>
      <c r="HB445"/>
      <c r="HC445"/>
      <c r="HD445"/>
      <c r="HE445"/>
      <c r="HF445"/>
      <c r="HG445"/>
      <c r="HH445"/>
      <c r="HI445"/>
      <c r="HJ445"/>
      <c r="HK445"/>
      <c r="HL445"/>
    </row>
    <row r="446" spans="1:220" x14ac:dyDescent="0.25">
      <c r="A446"/>
      <c r="B446"/>
      <c r="C446"/>
      <c r="D446"/>
      <c r="E446"/>
      <c r="F446"/>
      <c r="G446"/>
      <c r="H446"/>
      <c r="I44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c r="EY446"/>
      <c r="EZ446"/>
      <c r="FA446"/>
      <c r="FB446"/>
      <c r="FC446"/>
      <c r="FD446"/>
      <c r="FE446"/>
      <c r="FF446"/>
      <c r="FG446"/>
      <c r="FH446"/>
      <c r="FI446"/>
      <c r="FJ446"/>
      <c r="FK446"/>
      <c r="FL446"/>
      <c r="FM446"/>
      <c r="FN446"/>
      <c r="FO446"/>
      <c r="FP446"/>
      <c r="FQ446"/>
      <c r="FR446"/>
      <c r="FS446"/>
      <c r="FT446"/>
      <c r="FU446"/>
      <c r="FV446"/>
      <c r="FW446"/>
      <c r="FX446"/>
      <c r="FY446"/>
      <c r="FZ446"/>
      <c r="GA446"/>
      <c r="GB446"/>
      <c r="GC446"/>
      <c r="GD446"/>
      <c r="GE446"/>
      <c r="GF446"/>
      <c r="GG446"/>
      <c r="GH446"/>
      <c r="GI446"/>
      <c r="GJ446"/>
      <c r="GK446"/>
      <c r="GL446"/>
      <c r="GM446"/>
      <c r="GN446"/>
      <c r="GO446"/>
      <c r="GP446"/>
      <c r="GQ446"/>
      <c r="GR446"/>
      <c r="GS446"/>
      <c r="GT446"/>
      <c r="GU446"/>
      <c r="GV446"/>
      <c r="GW446"/>
      <c r="GX446"/>
      <c r="GY446"/>
      <c r="GZ446"/>
      <c r="HA446"/>
      <c r="HB446"/>
      <c r="HC446"/>
      <c r="HD446"/>
      <c r="HE446"/>
      <c r="HF446"/>
      <c r="HG446"/>
      <c r="HH446"/>
      <c r="HI446"/>
      <c r="HJ446"/>
      <c r="HK446"/>
      <c r="HL446"/>
    </row>
    <row r="447" spans="1:220" x14ac:dyDescent="0.25">
      <c r="A447"/>
      <c r="B447"/>
      <c r="C447"/>
      <c r="D447"/>
      <c r="E447"/>
      <c r="F447"/>
      <c r="G447"/>
      <c r="H447"/>
      <c r="I447"/>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c r="FP447"/>
      <c r="FQ447"/>
      <c r="FR447"/>
      <c r="FS447"/>
      <c r="FT447"/>
      <c r="FU447"/>
      <c r="FV447"/>
      <c r="FW447"/>
      <c r="FX447"/>
      <c r="FY447"/>
      <c r="FZ447"/>
      <c r="GA447"/>
      <c r="GB447"/>
      <c r="GC447"/>
      <c r="GD447"/>
      <c r="GE447"/>
      <c r="GF447"/>
      <c r="GG447"/>
      <c r="GH447"/>
      <c r="GI447"/>
      <c r="GJ447"/>
      <c r="GK447"/>
      <c r="GL447"/>
      <c r="GM447"/>
      <c r="GN447"/>
      <c r="GO447"/>
      <c r="GP447"/>
      <c r="GQ447"/>
      <c r="GR447"/>
      <c r="GS447"/>
      <c r="GT447"/>
      <c r="GU447"/>
      <c r="GV447"/>
      <c r="GW447"/>
      <c r="GX447"/>
      <c r="GY447"/>
      <c r="GZ447"/>
      <c r="HA447"/>
      <c r="HB447"/>
      <c r="HC447"/>
      <c r="HD447"/>
      <c r="HE447"/>
      <c r="HF447"/>
      <c r="HG447"/>
      <c r="HH447"/>
      <c r="HI447"/>
      <c r="HJ447"/>
      <c r="HK447"/>
      <c r="HL447"/>
    </row>
    <row r="448" spans="1:220" x14ac:dyDescent="0.25">
      <c r="A448"/>
      <c r="B448"/>
      <c r="C448"/>
      <c r="D448"/>
      <c r="E448"/>
      <c r="F448"/>
      <c r="G448"/>
      <c r="H448"/>
      <c r="I448"/>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c r="EX448"/>
      <c r="EY448"/>
      <c r="EZ448"/>
      <c r="FA448"/>
      <c r="FB448"/>
      <c r="FC448"/>
      <c r="FD448"/>
      <c r="FE448"/>
      <c r="FF448"/>
      <c r="FG448"/>
      <c r="FH448"/>
      <c r="FI448"/>
      <c r="FJ448"/>
      <c r="FK448"/>
      <c r="FL448"/>
      <c r="FM448"/>
      <c r="FN448"/>
      <c r="FO448"/>
      <c r="FP448"/>
      <c r="FQ448"/>
      <c r="FR448"/>
      <c r="FS448"/>
      <c r="FT448"/>
      <c r="FU448"/>
      <c r="FV448"/>
      <c r="FW448"/>
      <c r="FX448"/>
      <c r="FY448"/>
      <c r="FZ448"/>
      <c r="GA448"/>
      <c r="GB448"/>
      <c r="GC448"/>
      <c r="GD448"/>
      <c r="GE448"/>
      <c r="GF448"/>
      <c r="GG448"/>
      <c r="GH448"/>
      <c r="GI448"/>
      <c r="GJ448"/>
      <c r="GK448"/>
      <c r="GL448"/>
      <c r="GM448"/>
      <c r="GN448"/>
      <c r="GO448"/>
      <c r="GP448"/>
      <c r="GQ448"/>
      <c r="GR448"/>
      <c r="GS448"/>
      <c r="GT448"/>
      <c r="GU448"/>
      <c r="GV448"/>
      <c r="GW448"/>
      <c r="GX448"/>
      <c r="GY448"/>
      <c r="GZ448"/>
      <c r="HA448"/>
      <c r="HB448"/>
      <c r="HC448"/>
      <c r="HD448"/>
      <c r="HE448"/>
      <c r="HF448"/>
      <c r="HG448"/>
      <c r="HH448"/>
      <c r="HI448"/>
      <c r="HJ448"/>
      <c r="HK448"/>
      <c r="HL448"/>
    </row>
    <row r="449" spans="1:220" x14ac:dyDescent="0.25">
      <c r="A449"/>
      <c r="B449"/>
      <c r="C449"/>
      <c r="D449"/>
      <c r="E449"/>
      <c r="F449"/>
      <c r="G449"/>
      <c r="H449"/>
      <c r="I449"/>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c r="EF449"/>
      <c r="EG449"/>
      <c r="EH449"/>
      <c r="EI449"/>
      <c r="EJ449"/>
      <c r="EK449"/>
      <c r="EL449"/>
      <c r="EM449"/>
      <c r="EN449"/>
      <c r="EO449"/>
      <c r="EP449"/>
      <c r="EQ449"/>
      <c r="ER449"/>
      <c r="ES449"/>
      <c r="ET449"/>
      <c r="EU449"/>
      <c r="EV449"/>
      <c r="EW449"/>
      <c r="EX449"/>
      <c r="EY449"/>
      <c r="EZ449"/>
      <c r="FA449"/>
      <c r="FB449"/>
      <c r="FC449"/>
      <c r="FD449"/>
      <c r="FE449"/>
      <c r="FF449"/>
      <c r="FG449"/>
      <c r="FH449"/>
      <c r="FI449"/>
      <c r="FJ449"/>
      <c r="FK449"/>
      <c r="FL449"/>
      <c r="FM449"/>
      <c r="FN449"/>
      <c r="FO449"/>
      <c r="FP449"/>
      <c r="FQ449"/>
      <c r="FR449"/>
      <c r="FS449"/>
      <c r="FT449"/>
      <c r="FU449"/>
      <c r="FV449"/>
      <c r="FW449"/>
      <c r="FX449"/>
      <c r="FY449"/>
      <c r="FZ449"/>
      <c r="GA449"/>
      <c r="GB449"/>
      <c r="GC449"/>
      <c r="GD449"/>
      <c r="GE449"/>
      <c r="GF449"/>
      <c r="GG449"/>
      <c r="GH449"/>
      <c r="GI449"/>
      <c r="GJ449"/>
      <c r="GK449"/>
      <c r="GL449"/>
      <c r="GM449"/>
      <c r="GN449"/>
      <c r="GO449"/>
      <c r="GP449"/>
      <c r="GQ449"/>
      <c r="GR449"/>
      <c r="GS449"/>
      <c r="GT449"/>
      <c r="GU449"/>
      <c r="GV449"/>
      <c r="GW449"/>
      <c r="GX449"/>
      <c r="GY449"/>
      <c r="GZ449"/>
      <c r="HA449"/>
      <c r="HB449"/>
      <c r="HC449"/>
      <c r="HD449"/>
      <c r="HE449"/>
      <c r="HF449"/>
      <c r="HG449"/>
      <c r="HH449"/>
      <c r="HI449"/>
      <c r="HJ449"/>
      <c r="HK449"/>
      <c r="HL449"/>
    </row>
    <row r="450" spans="1:220" x14ac:dyDescent="0.25">
      <c r="A450"/>
      <c r="B450"/>
      <c r="C450"/>
      <c r="D450"/>
      <c r="E450"/>
      <c r="F450"/>
      <c r="G450"/>
      <c r="H450"/>
      <c r="I450"/>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c r="GK450"/>
      <c r="GL450"/>
      <c r="GM450"/>
      <c r="GN450"/>
      <c r="GO450"/>
      <c r="GP450"/>
      <c r="GQ450"/>
      <c r="GR450"/>
      <c r="GS450"/>
      <c r="GT450"/>
      <c r="GU450"/>
      <c r="GV450"/>
      <c r="GW450"/>
      <c r="GX450"/>
      <c r="GY450"/>
      <c r="GZ450"/>
      <c r="HA450"/>
      <c r="HB450"/>
      <c r="HC450"/>
      <c r="HD450"/>
      <c r="HE450"/>
      <c r="HF450"/>
      <c r="HG450"/>
      <c r="HH450"/>
      <c r="HI450"/>
      <c r="HJ450"/>
      <c r="HK450"/>
      <c r="HL450"/>
    </row>
    <row r="451" spans="1:220" x14ac:dyDescent="0.25">
      <c r="A451"/>
      <c r="B451"/>
      <c r="C451"/>
      <c r="D451"/>
      <c r="E451"/>
      <c r="F451"/>
      <c r="G451"/>
      <c r="H451"/>
      <c r="I451"/>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c r="EF451"/>
      <c r="EG451"/>
      <c r="EH451"/>
      <c r="EI451"/>
      <c r="EJ451"/>
      <c r="EK451"/>
      <c r="EL451"/>
      <c r="EM451"/>
      <c r="EN451"/>
      <c r="EO451"/>
      <c r="EP451"/>
      <c r="EQ451"/>
      <c r="ER451"/>
      <c r="ES451"/>
      <c r="ET451"/>
      <c r="EU451"/>
      <c r="EV451"/>
      <c r="EW451"/>
      <c r="EX451"/>
      <c r="EY451"/>
      <c r="EZ451"/>
      <c r="FA451"/>
      <c r="FB451"/>
      <c r="FC451"/>
      <c r="FD451"/>
      <c r="FE451"/>
      <c r="FF451"/>
      <c r="FG451"/>
      <c r="FH451"/>
      <c r="FI451"/>
      <c r="FJ451"/>
      <c r="FK451"/>
      <c r="FL451"/>
      <c r="FM451"/>
      <c r="FN451"/>
      <c r="FO451"/>
      <c r="FP451"/>
      <c r="FQ451"/>
      <c r="FR451"/>
      <c r="FS451"/>
      <c r="FT451"/>
      <c r="FU451"/>
      <c r="FV451"/>
      <c r="FW451"/>
      <c r="FX451"/>
      <c r="FY451"/>
      <c r="FZ451"/>
      <c r="GA451"/>
      <c r="GB451"/>
      <c r="GC451"/>
      <c r="GD451"/>
      <c r="GE451"/>
      <c r="GF451"/>
      <c r="GG451"/>
      <c r="GH451"/>
      <c r="GI451"/>
      <c r="GJ451"/>
      <c r="GK451"/>
      <c r="GL451"/>
      <c r="GM451"/>
      <c r="GN451"/>
      <c r="GO451"/>
      <c r="GP451"/>
      <c r="GQ451"/>
      <c r="GR451"/>
      <c r="GS451"/>
      <c r="GT451"/>
      <c r="GU451"/>
      <c r="GV451"/>
      <c r="GW451"/>
      <c r="GX451"/>
      <c r="GY451"/>
      <c r="GZ451"/>
      <c r="HA451"/>
      <c r="HB451"/>
      <c r="HC451"/>
      <c r="HD451"/>
      <c r="HE451"/>
      <c r="HF451"/>
      <c r="HG451"/>
      <c r="HH451"/>
      <c r="HI451"/>
      <c r="HJ451"/>
      <c r="HK451"/>
      <c r="HL451"/>
    </row>
    <row r="452" spans="1:220" x14ac:dyDescent="0.25">
      <c r="A452"/>
      <c r="B452"/>
      <c r="C452"/>
      <c r="D452"/>
      <c r="E452"/>
      <c r="F452"/>
      <c r="G452"/>
      <c r="H452"/>
      <c r="I452"/>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c r="GK452"/>
      <c r="GL452"/>
      <c r="GM452"/>
      <c r="GN452"/>
      <c r="GO452"/>
      <c r="GP452"/>
      <c r="GQ452"/>
      <c r="GR452"/>
      <c r="GS452"/>
      <c r="GT452"/>
      <c r="GU452"/>
      <c r="GV452"/>
      <c r="GW452"/>
      <c r="GX452"/>
      <c r="GY452"/>
      <c r="GZ452"/>
      <c r="HA452"/>
      <c r="HB452"/>
      <c r="HC452"/>
      <c r="HD452"/>
      <c r="HE452"/>
      <c r="HF452"/>
      <c r="HG452"/>
      <c r="HH452"/>
      <c r="HI452"/>
      <c r="HJ452"/>
      <c r="HK452"/>
      <c r="HL452"/>
    </row>
    <row r="453" spans="1:220" x14ac:dyDescent="0.25">
      <c r="A453"/>
      <c r="B453"/>
      <c r="C453"/>
      <c r="D453"/>
      <c r="E453"/>
      <c r="F453"/>
      <c r="G453"/>
      <c r="H453"/>
      <c r="I453"/>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c r="GK453"/>
      <c r="GL453"/>
      <c r="GM453"/>
      <c r="GN453"/>
      <c r="GO453"/>
      <c r="GP453"/>
      <c r="GQ453"/>
      <c r="GR453"/>
      <c r="GS453"/>
      <c r="GT453"/>
      <c r="GU453"/>
      <c r="GV453"/>
      <c r="GW453"/>
      <c r="GX453"/>
      <c r="GY453"/>
      <c r="GZ453"/>
      <c r="HA453"/>
      <c r="HB453"/>
      <c r="HC453"/>
      <c r="HD453"/>
      <c r="HE453"/>
      <c r="HF453"/>
      <c r="HG453"/>
      <c r="HH453"/>
      <c r="HI453"/>
      <c r="HJ453"/>
      <c r="HK453"/>
      <c r="HL453"/>
    </row>
    <row r="454" spans="1:220" x14ac:dyDescent="0.25">
      <c r="A454"/>
      <c r="B45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c r="GK454"/>
      <c r="GL454"/>
      <c r="GM454"/>
      <c r="GN454"/>
      <c r="GO454"/>
      <c r="GP454"/>
      <c r="GQ454"/>
      <c r="GR454"/>
      <c r="GS454"/>
      <c r="GT454"/>
      <c r="GU454"/>
      <c r="GV454"/>
      <c r="GW454"/>
      <c r="GX454"/>
      <c r="GY454"/>
      <c r="GZ454"/>
      <c r="HA454"/>
      <c r="HB454"/>
      <c r="HC454"/>
      <c r="HD454"/>
      <c r="HE454"/>
      <c r="HF454"/>
      <c r="HG454"/>
      <c r="HH454"/>
      <c r="HI454"/>
      <c r="HJ454"/>
      <c r="HK454"/>
      <c r="HL454"/>
    </row>
    <row r="455" spans="1:220" x14ac:dyDescent="0.25">
      <c r="A455"/>
      <c r="B455"/>
      <c r="C455"/>
      <c r="D455"/>
      <c r="E455"/>
      <c r="F455"/>
      <c r="G455"/>
      <c r="H455"/>
      <c r="I455"/>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c r="HD455"/>
      <c r="HE455"/>
      <c r="HF455"/>
      <c r="HG455"/>
      <c r="HH455"/>
      <c r="HI455"/>
      <c r="HJ455"/>
      <c r="HK455"/>
      <c r="HL455"/>
    </row>
    <row r="456" spans="1:220" x14ac:dyDescent="0.25">
      <c r="A456"/>
      <c r="B456"/>
      <c r="C456"/>
      <c r="D456"/>
      <c r="E456"/>
      <c r="F456"/>
      <c r="G456"/>
      <c r="H456"/>
      <c r="I45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c r="HD456"/>
      <c r="HE456"/>
      <c r="HF456"/>
      <c r="HG456"/>
      <c r="HH456"/>
      <c r="HI456"/>
      <c r="HJ456"/>
      <c r="HK456"/>
      <c r="HL456"/>
    </row>
    <row r="457" spans="1:220" x14ac:dyDescent="0.25">
      <c r="A457"/>
      <c r="B457"/>
      <c r="C457"/>
      <c r="D457"/>
      <c r="E457"/>
      <c r="F457"/>
      <c r="G457"/>
      <c r="H457"/>
      <c r="I457"/>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c r="HD457"/>
      <c r="HE457"/>
      <c r="HF457"/>
      <c r="HG457"/>
      <c r="HH457"/>
      <c r="HI457"/>
      <c r="HJ457"/>
      <c r="HK457"/>
      <c r="HL457"/>
    </row>
    <row r="458" spans="1:220" x14ac:dyDescent="0.25">
      <c r="A458"/>
      <c r="B458"/>
      <c r="C458"/>
      <c r="D458"/>
      <c r="E458"/>
      <c r="F458"/>
      <c r="G458"/>
      <c r="H458"/>
      <c r="I458"/>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c r="HD458"/>
      <c r="HE458"/>
      <c r="HF458"/>
      <c r="HG458"/>
      <c r="HH458"/>
      <c r="HI458"/>
      <c r="HJ458"/>
      <c r="HK458"/>
      <c r="HL458"/>
    </row>
    <row r="459" spans="1:220" x14ac:dyDescent="0.25">
      <c r="A459"/>
      <c r="B459"/>
      <c r="C459"/>
      <c r="D459"/>
      <c r="E459"/>
      <c r="F459"/>
      <c r="G459"/>
      <c r="H459"/>
      <c r="I459"/>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c r="HD459"/>
      <c r="HE459"/>
      <c r="HF459"/>
      <c r="HG459"/>
      <c r="HH459"/>
      <c r="HI459"/>
      <c r="HJ459"/>
      <c r="HK459"/>
      <c r="HL459"/>
    </row>
    <row r="460" spans="1:220" x14ac:dyDescent="0.25">
      <c r="A460"/>
      <c r="B460"/>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c r="HD460"/>
      <c r="HE460"/>
      <c r="HF460"/>
      <c r="HG460"/>
      <c r="HH460"/>
      <c r="HI460"/>
      <c r="HJ460"/>
      <c r="HK460"/>
      <c r="HL460"/>
    </row>
    <row r="461" spans="1:220" x14ac:dyDescent="0.25">
      <c r="A461"/>
      <c r="B461"/>
      <c r="C461"/>
      <c r="D461"/>
      <c r="E461"/>
      <c r="F461"/>
      <c r="G461"/>
      <c r="H461"/>
      <c r="I461"/>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c r="HD461"/>
      <c r="HE461"/>
      <c r="HF461"/>
      <c r="HG461"/>
      <c r="HH461"/>
      <c r="HI461"/>
      <c r="HJ461"/>
      <c r="HK461"/>
      <c r="HL461"/>
    </row>
    <row r="462" spans="1:220" x14ac:dyDescent="0.25">
      <c r="A462"/>
      <c r="B462"/>
      <c r="C462"/>
      <c r="D462"/>
      <c r="E462"/>
      <c r="F462"/>
      <c r="G462"/>
      <c r="H462"/>
      <c r="I462"/>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c r="DT462"/>
      <c r="DU462"/>
      <c r="DV462"/>
      <c r="DW462"/>
      <c r="DX462"/>
      <c r="DY462"/>
      <c r="DZ462"/>
      <c r="EA462"/>
      <c r="EB462"/>
      <c r="EC462"/>
      <c r="ED462"/>
      <c r="EE462"/>
      <c r="EF462"/>
      <c r="EG462"/>
      <c r="EH462"/>
      <c r="EI462"/>
      <c r="EJ462"/>
      <c r="EK462"/>
      <c r="EL462"/>
      <c r="EM462"/>
      <c r="EN462"/>
      <c r="EO462"/>
      <c r="EP462"/>
      <c r="EQ462"/>
      <c r="ER462"/>
      <c r="ES462"/>
      <c r="ET462"/>
      <c r="EU462"/>
      <c r="EV462"/>
      <c r="EW462"/>
      <c r="EX462"/>
      <c r="EY462"/>
      <c r="EZ462"/>
      <c r="FA462"/>
      <c r="FB462"/>
      <c r="FC462"/>
      <c r="FD462"/>
      <c r="FE462"/>
      <c r="FF462"/>
      <c r="FG462"/>
      <c r="FH462"/>
      <c r="FI462"/>
      <c r="FJ462"/>
      <c r="FK462"/>
      <c r="FL462"/>
      <c r="FM462"/>
      <c r="FN462"/>
      <c r="FO462"/>
      <c r="FP462"/>
      <c r="FQ462"/>
      <c r="FR462"/>
      <c r="FS462"/>
      <c r="FT462"/>
      <c r="FU462"/>
      <c r="FV462"/>
      <c r="FW462"/>
      <c r="FX462"/>
      <c r="FY462"/>
      <c r="FZ462"/>
      <c r="GA462"/>
      <c r="GB462"/>
      <c r="GC462"/>
      <c r="GD462"/>
      <c r="GE462"/>
      <c r="GF462"/>
      <c r="GG462"/>
      <c r="GH462"/>
      <c r="GI462"/>
      <c r="GJ462"/>
      <c r="GK462"/>
      <c r="GL462"/>
      <c r="GM462"/>
      <c r="GN462"/>
      <c r="GO462"/>
      <c r="GP462"/>
      <c r="GQ462"/>
      <c r="GR462"/>
      <c r="GS462"/>
      <c r="GT462"/>
      <c r="GU462"/>
      <c r="GV462"/>
      <c r="GW462"/>
      <c r="GX462"/>
      <c r="GY462"/>
      <c r="GZ462"/>
      <c r="HA462"/>
      <c r="HB462"/>
      <c r="HC462"/>
      <c r="HD462"/>
      <c r="HE462"/>
      <c r="HF462"/>
      <c r="HG462"/>
      <c r="HH462"/>
      <c r="HI462"/>
      <c r="HJ462"/>
      <c r="HK462"/>
      <c r="HL462"/>
    </row>
    <row r="463" spans="1:220" x14ac:dyDescent="0.25">
      <c r="A463"/>
      <c r="B463"/>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c r="DT463"/>
      <c r="DU463"/>
      <c r="DV463"/>
      <c r="DW463"/>
      <c r="DX463"/>
      <c r="DY463"/>
      <c r="DZ463"/>
      <c r="EA463"/>
      <c r="EB463"/>
      <c r="EC463"/>
      <c r="ED463"/>
      <c r="EE463"/>
      <c r="EF463"/>
      <c r="EG463"/>
      <c r="EH463"/>
      <c r="EI463"/>
      <c r="EJ463"/>
      <c r="EK463"/>
      <c r="EL463"/>
      <c r="EM463"/>
      <c r="EN463"/>
      <c r="EO463"/>
      <c r="EP463"/>
      <c r="EQ463"/>
      <c r="ER463"/>
      <c r="ES463"/>
      <c r="ET463"/>
      <c r="EU463"/>
      <c r="EV463"/>
      <c r="EW463"/>
      <c r="EX463"/>
      <c r="EY463"/>
      <c r="EZ463"/>
      <c r="FA463"/>
      <c r="FB463"/>
      <c r="FC463"/>
      <c r="FD463"/>
      <c r="FE463"/>
      <c r="FF463"/>
      <c r="FG463"/>
      <c r="FH463"/>
      <c r="FI463"/>
      <c r="FJ463"/>
      <c r="FK463"/>
      <c r="FL463"/>
      <c r="FM463"/>
      <c r="FN463"/>
      <c r="FO463"/>
      <c r="FP463"/>
      <c r="FQ463"/>
      <c r="FR463"/>
      <c r="FS463"/>
      <c r="FT463"/>
      <c r="FU463"/>
      <c r="FV463"/>
      <c r="FW463"/>
      <c r="FX463"/>
      <c r="FY463"/>
      <c r="FZ463"/>
      <c r="GA463"/>
      <c r="GB463"/>
      <c r="GC463"/>
      <c r="GD463"/>
      <c r="GE463"/>
      <c r="GF463"/>
      <c r="GG463"/>
      <c r="GH463"/>
      <c r="GI463"/>
      <c r="GJ463"/>
      <c r="GK463"/>
      <c r="GL463"/>
      <c r="GM463"/>
      <c r="GN463"/>
      <c r="GO463"/>
      <c r="GP463"/>
      <c r="GQ463"/>
      <c r="GR463"/>
      <c r="GS463"/>
      <c r="GT463"/>
      <c r="GU463"/>
      <c r="GV463"/>
      <c r="GW463"/>
      <c r="GX463"/>
      <c r="GY463"/>
      <c r="GZ463"/>
      <c r="HA463"/>
      <c r="HB463"/>
      <c r="HC463"/>
      <c r="HD463"/>
      <c r="HE463"/>
      <c r="HF463"/>
      <c r="HG463"/>
      <c r="HH463"/>
      <c r="HI463"/>
      <c r="HJ463"/>
      <c r="HK463"/>
      <c r="HL463"/>
    </row>
    <row r="464" spans="1:220" x14ac:dyDescent="0.25">
      <c r="A464"/>
      <c r="B464"/>
      <c r="C464"/>
      <c r="D464"/>
      <c r="E464"/>
      <c r="F464"/>
      <c r="G464"/>
      <c r="H464"/>
      <c r="I464"/>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c r="DT464"/>
      <c r="DU464"/>
      <c r="DV464"/>
      <c r="DW464"/>
      <c r="DX464"/>
      <c r="DY464"/>
      <c r="DZ464"/>
      <c r="EA464"/>
      <c r="EB464"/>
      <c r="EC464"/>
      <c r="ED464"/>
      <c r="EE464"/>
      <c r="EF464"/>
      <c r="EG464"/>
      <c r="EH464"/>
      <c r="EI464"/>
      <c r="EJ464"/>
      <c r="EK464"/>
      <c r="EL464"/>
      <c r="EM464"/>
      <c r="EN464"/>
      <c r="EO464"/>
      <c r="EP464"/>
      <c r="EQ464"/>
      <c r="ER464"/>
      <c r="ES464"/>
      <c r="ET464"/>
      <c r="EU464"/>
      <c r="EV464"/>
      <c r="EW464"/>
      <c r="EX464"/>
      <c r="EY464"/>
      <c r="EZ464"/>
      <c r="FA464"/>
      <c r="FB464"/>
      <c r="FC464"/>
      <c r="FD464"/>
      <c r="FE464"/>
      <c r="FF464"/>
      <c r="FG464"/>
      <c r="FH464"/>
      <c r="FI464"/>
      <c r="FJ464"/>
      <c r="FK464"/>
      <c r="FL464"/>
      <c r="FM464"/>
      <c r="FN464"/>
      <c r="FO464"/>
      <c r="FP464"/>
      <c r="FQ464"/>
      <c r="FR464"/>
      <c r="FS464"/>
      <c r="FT464"/>
      <c r="FU464"/>
      <c r="FV464"/>
      <c r="FW464"/>
      <c r="FX464"/>
      <c r="FY464"/>
      <c r="FZ464"/>
      <c r="GA464"/>
      <c r="GB464"/>
      <c r="GC464"/>
      <c r="GD464"/>
      <c r="GE464"/>
      <c r="GF464"/>
      <c r="GG464"/>
      <c r="GH464"/>
      <c r="GI464"/>
      <c r="GJ464"/>
      <c r="GK464"/>
      <c r="GL464"/>
      <c r="GM464"/>
      <c r="GN464"/>
      <c r="GO464"/>
      <c r="GP464"/>
      <c r="GQ464"/>
      <c r="GR464"/>
      <c r="GS464"/>
      <c r="GT464"/>
      <c r="GU464"/>
      <c r="GV464"/>
      <c r="GW464"/>
      <c r="GX464"/>
      <c r="GY464"/>
      <c r="GZ464"/>
      <c r="HA464"/>
      <c r="HB464"/>
      <c r="HC464"/>
      <c r="HD464"/>
      <c r="HE464"/>
      <c r="HF464"/>
      <c r="HG464"/>
      <c r="HH464"/>
      <c r="HI464"/>
      <c r="HJ464"/>
      <c r="HK464"/>
      <c r="HL464"/>
    </row>
    <row r="465" spans="1:220" x14ac:dyDescent="0.25">
      <c r="A465"/>
      <c r="B465"/>
      <c r="C465"/>
      <c r="D465"/>
      <c r="E465"/>
      <c r="F465"/>
      <c r="G465"/>
      <c r="H465"/>
      <c r="I465"/>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c r="DT465"/>
      <c r="DU465"/>
      <c r="DV465"/>
      <c r="DW465"/>
      <c r="DX465"/>
      <c r="DY465"/>
      <c r="DZ465"/>
      <c r="EA465"/>
      <c r="EB465"/>
      <c r="EC465"/>
      <c r="ED465"/>
      <c r="EE465"/>
      <c r="EF465"/>
      <c r="EG465"/>
      <c r="EH465"/>
      <c r="EI465"/>
      <c r="EJ465"/>
      <c r="EK465"/>
      <c r="EL465"/>
      <c r="EM465"/>
      <c r="EN465"/>
      <c r="EO465"/>
      <c r="EP465"/>
      <c r="EQ465"/>
      <c r="ER465"/>
      <c r="ES465"/>
      <c r="ET465"/>
      <c r="EU465"/>
      <c r="EV465"/>
      <c r="EW465"/>
      <c r="EX465"/>
      <c r="EY465"/>
      <c r="EZ465"/>
      <c r="FA465"/>
      <c r="FB465"/>
      <c r="FC465"/>
      <c r="FD465"/>
      <c r="FE465"/>
      <c r="FF465"/>
      <c r="FG465"/>
      <c r="FH465"/>
      <c r="FI465"/>
      <c r="FJ465"/>
      <c r="FK465"/>
      <c r="FL465"/>
      <c r="FM465"/>
      <c r="FN465"/>
      <c r="FO465"/>
      <c r="FP465"/>
      <c r="FQ465"/>
      <c r="FR465"/>
      <c r="FS465"/>
      <c r="FT465"/>
      <c r="FU465"/>
      <c r="FV465"/>
      <c r="FW465"/>
      <c r="FX465"/>
      <c r="FY465"/>
      <c r="FZ465"/>
      <c r="GA465"/>
      <c r="GB465"/>
      <c r="GC465"/>
      <c r="GD465"/>
      <c r="GE465"/>
      <c r="GF465"/>
      <c r="GG465"/>
      <c r="GH465"/>
      <c r="GI465"/>
      <c r="GJ465"/>
      <c r="GK465"/>
      <c r="GL465"/>
      <c r="GM465"/>
      <c r="GN465"/>
      <c r="GO465"/>
      <c r="GP465"/>
      <c r="GQ465"/>
      <c r="GR465"/>
      <c r="GS465"/>
      <c r="GT465"/>
      <c r="GU465"/>
      <c r="GV465"/>
      <c r="GW465"/>
      <c r="GX465"/>
      <c r="GY465"/>
      <c r="GZ465"/>
      <c r="HA465"/>
      <c r="HB465"/>
      <c r="HC465"/>
      <c r="HD465"/>
      <c r="HE465"/>
      <c r="HF465"/>
      <c r="HG465"/>
      <c r="HH465"/>
      <c r="HI465"/>
      <c r="HJ465"/>
      <c r="HK465"/>
      <c r="HL465"/>
    </row>
    <row r="466" spans="1:220" x14ac:dyDescent="0.25">
      <c r="A466"/>
      <c r="B466"/>
      <c r="C466"/>
      <c r="D466"/>
      <c r="E466"/>
      <c r="F466"/>
      <c r="G466"/>
      <c r="H466"/>
      <c r="I46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c r="BY466"/>
      <c r="BZ466"/>
      <c r="CA466"/>
      <c r="CB466"/>
      <c r="CC466"/>
      <c r="CD466"/>
      <c r="CE466"/>
      <c r="CF466"/>
      <c r="CG466"/>
      <c r="CH466"/>
      <c r="CI466"/>
      <c r="CJ466"/>
      <c r="CK466"/>
      <c r="CL466"/>
      <c r="CM466"/>
      <c r="CN466"/>
      <c r="CO466"/>
      <c r="CP466"/>
      <c r="CQ466"/>
      <c r="CR466"/>
      <c r="CS466"/>
      <c r="CT466"/>
      <c r="CU466"/>
      <c r="CV466"/>
      <c r="CW466"/>
      <c r="CX466"/>
      <c r="CY466"/>
      <c r="CZ466"/>
      <c r="DA466"/>
      <c r="DB466"/>
      <c r="DC466"/>
      <c r="DD466"/>
      <c r="DE466"/>
      <c r="DF466"/>
      <c r="DG466"/>
      <c r="DH466"/>
      <c r="DI466"/>
      <c r="DJ466"/>
      <c r="DK466"/>
      <c r="DL466"/>
      <c r="DM466"/>
      <c r="DN466"/>
      <c r="DO466"/>
      <c r="DP466"/>
      <c r="DQ466"/>
      <c r="DR466"/>
      <c r="DS466"/>
      <c r="DT466"/>
      <c r="DU466"/>
      <c r="DV466"/>
      <c r="DW466"/>
      <c r="DX466"/>
      <c r="DY466"/>
      <c r="DZ466"/>
      <c r="EA466"/>
      <c r="EB466"/>
      <c r="EC466"/>
      <c r="ED466"/>
      <c r="EE466"/>
      <c r="EF466"/>
      <c r="EG466"/>
      <c r="EH466"/>
      <c r="EI466"/>
      <c r="EJ466"/>
      <c r="EK466"/>
      <c r="EL466"/>
      <c r="EM466"/>
      <c r="EN466"/>
      <c r="EO466"/>
      <c r="EP466"/>
      <c r="EQ466"/>
      <c r="ER466"/>
      <c r="ES466"/>
      <c r="ET466"/>
      <c r="EU466"/>
      <c r="EV466"/>
      <c r="EW466"/>
      <c r="EX466"/>
      <c r="EY466"/>
      <c r="EZ466"/>
      <c r="FA466"/>
      <c r="FB466"/>
      <c r="FC466"/>
      <c r="FD466"/>
      <c r="FE466"/>
      <c r="FF466"/>
      <c r="FG466"/>
      <c r="FH466"/>
      <c r="FI466"/>
      <c r="FJ466"/>
      <c r="FK466"/>
      <c r="FL466"/>
      <c r="FM466"/>
      <c r="FN466"/>
      <c r="FO466"/>
      <c r="FP466"/>
      <c r="FQ466"/>
      <c r="FR466"/>
      <c r="FS466"/>
      <c r="FT466"/>
      <c r="FU466"/>
      <c r="FV466"/>
      <c r="FW466"/>
      <c r="FX466"/>
      <c r="FY466"/>
      <c r="FZ466"/>
      <c r="GA466"/>
      <c r="GB466"/>
      <c r="GC466"/>
      <c r="GD466"/>
      <c r="GE466"/>
      <c r="GF466"/>
      <c r="GG466"/>
      <c r="GH466"/>
      <c r="GI466"/>
      <c r="GJ466"/>
      <c r="GK466"/>
      <c r="GL466"/>
      <c r="GM466"/>
      <c r="GN466"/>
      <c r="GO466"/>
      <c r="GP466"/>
      <c r="GQ466"/>
      <c r="GR466"/>
      <c r="GS466"/>
      <c r="GT466"/>
      <c r="GU466"/>
      <c r="GV466"/>
      <c r="GW466"/>
      <c r="GX466"/>
      <c r="GY466"/>
      <c r="GZ466"/>
      <c r="HA466"/>
      <c r="HB466"/>
      <c r="HC466"/>
      <c r="HD466"/>
      <c r="HE466"/>
      <c r="HF466"/>
      <c r="HG466"/>
      <c r="HH466"/>
      <c r="HI466"/>
      <c r="HJ466"/>
      <c r="HK466"/>
      <c r="HL466"/>
    </row>
    <row r="467" spans="1:220" x14ac:dyDescent="0.25">
      <c r="A467"/>
      <c r="B467"/>
      <c r="C467"/>
      <c r="D467"/>
      <c r="E467"/>
      <c r="F467"/>
      <c r="G467"/>
      <c r="H467"/>
      <c r="I467"/>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c r="BY467"/>
      <c r="BZ467"/>
      <c r="CA467"/>
      <c r="CB467"/>
      <c r="CC467"/>
      <c r="CD467"/>
      <c r="CE467"/>
      <c r="CF467"/>
      <c r="CG467"/>
      <c r="CH467"/>
      <c r="CI467"/>
      <c r="CJ467"/>
      <c r="CK467"/>
      <c r="CL467"/>
      <c r="CM467"/>
      <c r="CN467"/>
      <c r="CO467"/>
      <c r="CP467"/>
      <c r="CQ467"/>
      <c r="CR467"/>
      <c r="CS467"/>
      <c r="CT467"/>
      <c r="CU467"/>
      <c r="CV467"/>
      <c r="CW467"/>
      <c r="CX467"/>
      <c r="CY467"/>
      <c r="CZ467"/>
      <c r="DA467"/>
      <c r="DB467"/>
      <c r="DC467"/>
      <c r="DD467"/>
      <c r="DE467"/>
      <c r="DF467"/>
      <c r="DG467"/>
      <c r="DH467"/>
      <c r="DI467"/>
      <c r="DJ467"/>
      <c r="DK467"/>
      <c r="DL467"/>
      <c r="DM467"/>
      <c r="DN467"/>
      <c r="DO467"/>
      <c r="DP467"/>
      <c r="DQ467"/>
      <c r="DR467"/>
      <c r="DS467"/>
      <c r="DT467"/>
      <c r="DU467"/>
      <c r="DV467"/>
      <c r="DW467"/>
      <c r="DX467"/>
      <c r="DY467"/>
      <c r="DZ467"/>
      <c r="EA467"/>
      <c r="EB467"/>
      <c r="EC467"/>
      <c r="ED467"/>
      <c r="EE467"/>
      <c r="EF467"/>
      <c r="EG467"/>
      <c r="EH467"/>
      <c r="EI467"/>
      <c r="EJ467"/>
      <c r="EK467"/>
      <c r="EL467"/>
      <c r="EM467"/>
      <c r="EN467"/>
      <c r="EO467"/>
      <c r="EP467"/>
      <c r="EQ467"/>
      <c r="ER467"/>
      <c r="ES467"/>
      <c r="ET467"/>
      <c r="EU467"/>
      <c r="EV467"/>
      <c r="EW467"/>
      <c r="EX467"/>
      <c r="EY467"/>
      <c r="EZ467"/>
      <c r="FA467"/>
      <c r="FB467"/>
      <c r="FC467"/>
      <c r="FD467"/>
      <c r="FE467"/>
      <c r="FF467"/>
      <c r="FG467"/>
      <c r="FH467"/>
      <c r="FI467"/>
      <c r="FJ467"/>
      <c r="FK467"/>
      <c r="FL467"/>
      <c r="FM467"/>
      <c r="FN467"/>
      <c r="FO467"/>
      <c r="FP467"/>
      <c r="FQ467"/>
      <c r="FR467"/>
      <c r="FS467"/>
      <c r="FT467"/>
      <c r="FU467"/>
      <c r="FV467"/>
      <c r="FW467"/>
      <c r="FX467"/>
      <c r="FY467"/>
      <c r="FZ467"/>
      <c r="GA467"/>
      <c r="GB467"/>
      <c r="GC467"/>
      <c r="GD467"/>
      <c r="GE467"/>
      <c r="GF467"/>
      <c r="GG467"/>
      <c r="GH467"/>
      <c r="GI467"/>
      <c r="GJ467"/>
      <c r="GK467"/>
      <c r="GL467"/>
      <c r="GM467"/>
      <c r="GN467"/>
      <c r="GO467"/>
      <c r="GP467"/>
      <c r="GQ467"/>
      <c r="GR467"/>
      <c r="GS467"/>
      <c r="GT467"/>
      <c r="GU467"/>
      <c r="GV467"/>
      <c r="GW467"/>
      <c r="GX467"/>
      <c r="GY467"/>
      <c r="GZ467"/>
      <c r="HA467"/>
      <c r="HB467"/>
      <c r="HC467"/>
      <c r="HD467"/>
      <c r="HE467"/>
      <c r="HF467"/>
      <c r="HG467"/>
      <c r="HH467"/>
      <c r="HI467"/>
      <c r="HJ467"/>
      <c r="HK467"/>
      <c r="HL467"/>
    </row>
    <row r="468" spans="1:220" x14ac:dyDescent="0.25">
      <c r="A468"/>
      <c r="B468"/>
      <c r="C468"/>
      <c r="D468"/>
      <c r="E468"/>
      <c r="F468"/>
      <c r="G468"/>
      <c r="H468"/>
      <c r="I468"/>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c r="BY468"/>
      <c r="BZ468"/>
      <c r="CA468"/>
      <c r="CB468"/>
      <c r="CC468"/>
      <c r="CD468"/>
      <c r="CE468"/>
      <c r="CF468"/>
      <c r="CG468"/>
      <c r="CH468"/>
      <c r="CI468"/>
      <c r="CJ468"/>
      <c r="CK468"/>
      <c r="CL468"/>
      <c r="CM468"/>
      <c r="CN468"/>
      <c r="CO468"/>
      <c r="CP468"/>
      <c r="CQ468"/>
      <c r="CR468"/>
      <c r="CS468"/>
      <c r="CT468"/>
      <c r="CU468"/>
      <c r="CV468"/>
      <c r="CW468"/>
      <c r="CX468"/>
      <c r="CY468"/>
      <c r="CZ468"/>
      <c r="DA468"/>
      <c r="DB468"/>
      <c r="DC468"/>
      <c r="DD468"/>
      <c r="DE468"/>
      <c r="DF468"/>
      <c r="DG468"/>
      <c r="DH468"/>
      <c r="DI468"/>
      <c r="DJ468"/>
      <c r="DK468"/>
      <c r="DL468"/>
      <c r="DM468"/>
      <c r="DN468"/>
      <c r="DO468"/>
      <c r="DP468"/>
      <c r="DQ468"/>
      <c r="DR468"/>
      <c r="DS468"/>
      <c r="DT468"/>
      <c r="DU468"/>
      <c r="DV468"/>
      <c r="DW468"/>
      <c r="DX468"/>
      <c r="DY468"/>
      <c r="DZ468"/>
      <c r="EA468"/>
      <c r="EB468"/>
      <c r="EC468"/>
      <c r="ED468"/>
      <c r="EE468"/>
      <c r="EF468"/>
      <c r="EG468"/>
      <c r="EH468"/>
      <c r="EI468"/>
      <c r="EJ468"/>
      <c r="EK468"/>
      <c r="EL468"/>
      <c r="EM468"/>
      <c r="EN468"/>
      <c r="EO468"/>
      <c r="EP468"/>
      <c r="EQ468"/>
      <c r="ER468"/>
      <c r="ES468"/>
      <c r="ET468"/>
      <c r="EU468"/>
      <c r="EV468"/>
      <c r="EW468"/>
      <c r="EX468"/>
      <c r="EY468"/>
      <c r="EZ468"/>
      <c r="FA468"/>
      <c r="FB468"/>
      <c r="FC468"/>
      <c r="FD468"/>
      <c r="FE468"/>
      <c r="FF468"/>
      <c r="FG468"/>
      <c r="FH468"/>
      <c r="FI468"/>
      <c r="FJ468"/>
      <c r="FK468"/>
      <c r="FL468"/>
      <c r="FM468"/>
      <c r="FN468"/>
      <c r="FO468"/>
      <c r="FP468"/>
      <c r="FQ468"/>
      <c r="FR468"/>
      <c r="FS468"/>
      <c r="FT468"/>
      <c r="FU468"/>
      <c r="FV468"/>
      <c r="FW468"/>
      <c r="FX468"/>
      <c r="FY468"/>
      <c r="FZ468"/>
      <c r="GA468"/>
      <c r="GB468"/>
      <c r="GC468"/>
      <c r="GD468"/>
      <c r="GE468"/>
      <c r="GF468"/>
      <c r="GG468"/>
      <c r="GH468"/>
      <c r="GI468"/>
      <c r="GJ468"/>
      <c r="GK468"/>
      <c r="GL468"/>
      <c r="GM468"/>
      <c r="GN468"/>
      <c r="GO468"/>
      <c r="GP468"/>
      <c r="GQ468"/>
      <c r="GR468"/>
      <c r="GS468"/>
      <c r="GT468"/>
      <c r="GU468"/>
      <c r="GV468"/>
      <c r="GW468"/>
      <c r="GX468"/>
      <c r="GY468"/>
      <c r="GZ468"/>
      <c r="HA468"/>
      <c r="HB468"/>
      <c r="HC468"/>
      <c r="HD468"/>
      <c r="HE468"/>
      <c r="HF468"/>
      <c r="HG468"/>
      <c r="HH468"/>
      <c r="HI468"/>
      <c r="HJ468"/>
      <c r="HK468"/>
      <c r="HL468"/>
    </row>
    <row r="469" spans="1:220" x14ac:dyDescent="0.25">
      <c r="A469"/>
      <c r="B469"/>
      <c r="C469"/>
      <c r="D469"/>
      <c r="E469"/>
      <c r="F469"/>
      <c r="G469"/>
      <c r="H469"/>
      <c r="I469"/>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c r="BY469"/>
      <c r="BZ469"/>
      <c r="CA469"/>
      <c r="CB469"/>
      <c r="CC469"/>
      <c r="CD469"/>
      <c r="CE469"/>
      <c r="CF469"/>
      <c r="CG469"/>
      <c r="CH469"/>
      <c r="CI469"/>
      <c r="CJ469"/>
      <c r="CK469"/>
      <c r="CL469"/>
      <c r="CM469"/>
      <c r="CN469"/>
      <c r="CO469"/>
      <c r="CP469"/>
      <c r="CQ469"/>
      <c r="CR469"/>
      <c r="CS469"/>
      <c r="CT469"/>
      <c r="CU469"/>
      <c r="CV469"/>
      <c r="CW469"/>
      <c r="CX469"/>
      <c r="CY469"/>
      <c r="CZ469"/>
      <c r="DA469"/>
      <c r="DB469"/>
      <c r="DC469"/>
      <c r="DD469"/>
      <c r="DE469"/>
      <c r="DF469"/>
      <c r="DG469"/>
      <c r="DH469"/>
      <c r="DI469"/>
      <c r="DJ469"/>
      <c r="DK469"/>
      <c r="DL469"/>
      <c r="DM469"/>
      <c r="DN469"/>
      <c r="DO469"/>
      <c r="DP469"/>
      <c r="DQ469"/>
      <c r="DR469"/>
      <c r="DS469"/>
      <c r="DT469"/>
      <c r="DU469"/>
      <c r="DV469"/>
      <c r="DW469"/>
      <c r="DX469"/>
      <c r="DY469"/>
      <c r="DZ469"/>
      <c r="EA469"/>
      <c r="EB469"/>
      <c r="EC469"/>
      <c r="ED469"/>
      <c r="EE469"/>
      <c r="EF469"/>
      <c r="EG469"/>
      <c r="EH469"/>
      <c r="EI469"/>
      <c r="EJ469"/>
      <c r="EK469"/>
      <c r="EL469"/>
      <c r="EM469"/>
      <c r="EN469"/>
      <c r="EO469"/>
      <c r="EP469"/>
      <c r="EQ469"/>
      <c r="ER469"/>
      <c r="ES469"/>
      <c r="ET469"/>
      <c r="EU469"/>
      <c r="EV469"/>
      <c r="EW469"/>
      <c r="EX469"/>
      <c r="EY469"/>
      <c r="EZ469"/>
      <c r="FA469"/>
      <c r="FB469"/>
      <c r="FC469"/>
      <c r="FD469"/>
      <c r="FE469"/>
      <c r="FF469"/>
      <c r="FG469"/>
      <c r="FH469"/>
      <c r="FI469"/>
      <c r="FJ469"/>
      <c r="FK469"/>
      <c r="FL469"/>
      <c r="FM469"/>
      <c r="FN469"/>
      <c r="FO469"/>
      <c r="FP469"/>
      <c r="FQ469"/>
      <c r="FR469"/>
      <c r="FS469"/>
      <c r="FT469"/>
      <c r="FU469"/>
      <c r="FV469"/>
      <c r="FW469"/>
      <c r="FX469"/>
      <c r="FY469"/>
      <c r="FZ469"/>
      <c r="GA469"/>
      <c r="GB469"/>
      <c r="GC469"/>
      <c r="GD469"/>
      <c r="GE469"/>
      <c r="GF469"/>
      <c r="GG469"/>
      <c r="GH469"/>
      <c r="GI469"/>
      <c r="GJ469"/>
      <c r="GK469"/>
      <c r="GL469"/>
      <c r="GM469"/>
      <c r="GN469"/>
      <c r="GO469"/>
      <c r="GP469"/>
      <c r="GQ469"/>
      <c r="GR469"/>
      <c r="GS469"/>
      <c r="GT469"/>
      <c r="GU469"/>
      <c r="GV469"/>
      <c r="GW469"/>
      <c r="GX469"/>
      <c r="GY469"/>
      <c r="GZ469"/>
      <c r="HA469"/>
      <c r="HB469"/>
      <c r="HC469"/>
      <c r="HD469"/>
      <c r="HE469"/>
      <c r="HF469"/>
      <c r="HG469"/>
      <c r="HH469"/>
      <c r="HI469"/>
      <c r="HJ469"/>
      <c r="HK469"/>
      <c r="HL469"/>
    </row>
    <row r="470" spans="1:220" x14ac:dyDescent="0.25">
      <c r="A470"/>
      <c r="B470"/>
      <c r="C470"/>
      <c r="D470"/>
      <c r="E470"/>
      <c r="F470"/>
      <c r="G470"/>
      <c r="H470"/>
      <c r="I470"/>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c r="BY470"/>
      <c r="BZ470"/>
      <c r="CA470"/>
      <c r="CB470"/>
      <c r="CC470"/>
      <c r="CD470"/>
      <c r="CE470"/>
      <c r="CF470"/>
      <c r="CG470"/>
      <c r="CH470"/>
      <c r="CI470"/>
      <c r="CJ470"/>
      <c r="CK470"/>
      <c r="CL470"/>
      <c r="CM470"/>
      <c r="CN470"/>
      <c r="CO470"/>
      <c r="CP470"/>
      <c r="CQ470"/>
      <c r="CR470"/>
      <c r="CS470"/>
      <c r="CT470"/>
      <c r="CU470"/>
      <c r="CV470"/>
      <c r="CW470"/>
      <c r="CX470"/>
      <c r="CY470"/>
      <c r="CZ470"/>
      <c r="DA470"/>
      <c r="DB470"/>
      <c r="DC470"/>
      <c r="DD470"/>
      <c r="DE470"/>
      <c r="DF470"/>
      <c r="DG470"/>
      <c r="DH470"/>
      <c r="DI470"/>
      <c r="DJ470"/>
      <c r="DK470"/>
      <c r="DL470"/>
      <c r="DM470"/>
      <c r="DN470"/>
      <c r="DO470"/>
      <c r="DP470"/>
      <c r="DQ470"/>
      <c r="DR470"/>
      <c r="DS470"/>
      <c r="DT470"/>
      <c r="DU470"/>
      <c r="DV470"/>
      <c r="DW470"/>
      <c r="DX470"/>
      <c r="DY470"/>
      <c r="DZ470"/>
      <c r="EA470"/>
      <c r="EB470"/>
      <c r="EC470"/>
      <c r="ED470"/>
      <c r="EE470"/>
      <c r="EF470"/>
      <c r="EG470"/>
      <c r="EH470"/>
      <c r="EI470"/>
      <c r="EJ470"/>
      <c r="EK470"/>
      <c r="EL470"/>
      <c r="EM470"/>
      <c r="EN470"/>
      <c r="EO470"/>
      <c r="EP470"/>
      <c r="EQ470"/>
      <c r="ER470"/>
      <c r="ES470"/>
      <c r="ET470"/>
      <c r="EU470"/>
      <c r="EV470"/>
      <c r="EW470"/>
      <c r="EX470"/>
      <c r="EY470"/>
      <c r="EZ470"/>
      <c r="FA470"/>
      <c r="FB470"/>
      <c r="FC470"/>
      <c r="FD470"/>
      <c r="FE470"/>
      <c r="FF470"/>
      <c r="FG470"/>
      <c r="FH470"/>
      <c r="FI470"/>
      <c r="FJ470"/>
      <c r="FK470"/>
      <c r="FL470"/>
      <c r="FM470"/>
      <c r="FN470"/>
      <c r="FO470"/>
      <c r="FP470"/>
      <c r="FQ470"/>
      <c r="FR470"/>
      <c r="FS470"/>
      <c r="FT470"/>
      <c r="FU470"/>
      <c r="FV470"/>
      <c r="FW470"/>
      <c r="FX470"/>
      <c r="FY470"/>
      <c r="FZ470"/>
      <c r="GA470"/>
      <c r="GB470"/>
      <c r="GC470"/>
      <c r="GD470"/>
      <c r="GE470"/>
      <c r="GF470"/>
      <c r="GG470"/>
      <c r="GH470"/>
      <c r="GI470"/>
      <c r="GJ470"/>
      <c r="GK470"/>
      <c r="GL470"/>
      <c r="GM470"/>
      <c r="GN470"/>
      <c r="GO470"/>
      <c r="GP470"/>
      <c r="GQ470"/>
      <c r="GR470"/>
      <c r="GS470"/>
      <c r="GT470"/>
      <c r="GU470"/>
      <c r="GV470"/>
      <c r="GW470"/>
      <c r="GX470"/>
      <c r="GY470"/>
      <c r="GZ470"/>
      <c r="HA470"/>
      <c r="HB470"/>
      <c r="HC470"/>
      <c r="HD470"/>
      <c r="HE470"/>
      <c r="HF470"/>
      <c r="HG470"/>
      <c r="HH470"/>
      <c r="HI470"/>
      <c r="HJ470"/>
      <c r="HK470"/>
      <c r="HL470"/>
    </row>
    <row r="471" spans="1:220" x14ac:dyDescent="0.25">
      <c r="A471"/>
      <c r="B471"/>
      <c r="C471"/>
      <c r="D471"/>
      <c r="E471"/>
      <c r="F471"/>
      <c r="G471"/>
      <c r="H471"/>
      <c r="I471"/>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c r="BY471"/>
      <c r="BZ471"/>
      <c r="CA471"/>
      <c r="CB471"/>
      <c r="CC471"/>
      <c r="CD471"/>
      <c r="CE471"/>
      <c r="CF471"/>
      <c r="CG471"/>
      <c r="CH471"/>
      <c r="CI471"/>
      <c r="CJ471"/>
      <c r="CK471"/>
      <c r="CL471"/>
      <c r="CM471"/>
      <c r="CN471"/>
      <c r="CO471"/>
      <c r="CP471"/>
      <c r="CQ471"/>
      <c r="CR471"/>
      <c r="CS471"/>
      <c r="CT471"/>
      <c r="CU471"/>
      <c r="CV471"/>
      <c r="CW471"/>
      <c r="CX471"/>
      <c r="CY471"/>
      <c r="CZ471"/>
      <c r="DA471"/>
      <c r="DB471"/>
      <c r="DC471"/>
      <c r="DD471"/>
      <c r="DE471"/>
      <c r="DF471"/>
      <c r="DG471"/>
      <c r="DH471"/>
      <c r="DI471"/>
      <c r="DJ471"/>
      <c r="DK471"/>
      <c r="DL471"/>
      <c r="DM471"/>
      <c r="DN471"/>
      <c r="DO471"/>
      <c r="DP471"/>
      <c r="DQ471"/>
      <c r="DR471"/>
      <c r="DS471"/>
      <c r="DT471"/>
      <c r="DU471"/>
      <c r="DV471"/>
      <c r="DW471"/>
      <c r="DX471"/>
      <c r="DY471"/>
      <c r="DZ471"/>
      <c r="EA471"/>
      <c r="EB471"/>
      <c r="EC471"/>
      <c r="ED471"/>
      <c r="EE471"/>
      <c r="EF471"/>
      <c r="EG471"/>
      <c r="EH471"/>
      <c r="EI471"/>
      <c r="EJ471"/>
      <c r="EK471"/>
      <c r="EL471"/>
      <c r="EM471"/>
      <c r="EN471"/>
      <c r="EO471"/>
      <c r="EP471"/>
      <c r="EQ471"/>
      <c r="ER471"/>
      <c r="ES471"/>
      <c r="ET471"/>
      <c r="EU471"/>
      <c r="EV471"/>
      <c r="EW471"/>
      <c r="EX471"/>
      <c r="EY471"/>
      <c r="EZ471"/>
      <c r="FA471"/>
      <c r="FB471"/>
      <c r="FC471"/>
      <c r="FD471"/>
      <c r="FE471"/>
      <c r="FF471"/>
      <c r="FG471"/>
      <c r="FH471"/>
      <c r="FI471"/>
      <c r="FJ471"/>
      <c r="FK471"/>
      <c r="FL471"/>
      <c r="FM471"/>
      <c r="FN471"/>
      <c r="FO471"/>
      <c r="FP471"/>
      <c r="FQ471"/>
      <c r="FR471"/>
      <c r="FS471"/>
      <c r="FT471"/>
      <c r="FU471"/>
      <c r="FV471"/>
      <c r="FW471"/>
      <c r="FX471"/>
      <c r="FY471"/>
      <c r="FZ471"/>
      <c r="GA471"/>
      <c r="GB471"/>
      <c r="GC471"/>
      <c r="GD471"/>
      <c r="GE471"/>
      <c r="GF471"/>
      <c r="GG471"/>
      <c r="GH471"/>
      <c r="GI471"/>
      <c r="GJ471"/>
      <c r="GK471"/>
      <c r="GL471"/>
      <c r="GM471"/>
      <c r="GN471"/>
      <c r="GO471"/>
      <c r="GP471"/>
      <c r="GQ471"/>
      <c r="GR471"/>
      <c r="GS471"/>
      <c r="GT471"/>
      <c r="GU471"/>
      <c r="GV471"/>
      <c r="GW471"/>
      <c r="GX471"/>
      <c r="GY471"/>
      <c r="GZ471"/>
      <c r="HA471"/>
      <c r="HB471"/>
      <c r="HC471"/>
      <c r="HD471"/>
      <c r="HE471"/>
      <c r="HF471"/>
      <c r="HG471"/>
      <c r="HH471"/>
      <c r="HI471"/>
      <c r="HJ471"/>
      <c r="HK471"/>
      <c r="HL471"/>
    </row>
    <row r="472" spans="1:220" x14ac:dyDescent="0.25">
      <c r="A472"/>
      <c r="B472"/>
      <c r="C472"/>
      <c r="D472"/>
      <c r="E472"/>
      <c r="F472"/>
      <c r="G472"/>
      <c r="H472"/>
      <c r="I472"/>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c r="BY472"/>
      <c r="BZ472"/>
      <c r="CA472"/>
      <c r="CB472"/>
      <c r="CC472"/>
      <c r="CD472"/>
      <c r="CE472"/>
      <c r="CF472"/>
      <c r="CG472"/>
      <c r="CH472"/>
      <c r="CI472"/>
      <c r="CJ472"/>
      <c r="CK472"/>
      <c r="CL472"/>
      <c r="CM472"/>
      <c r="CN472"/>
      <c r="CO472"/>
      <c r="CP472"/>
      <c r="CQ472"/>
      <c r="CR472"/>
      <c r="CS472"/>
      <c r="CT472"/>
      <c r="CU472"/>
      <c r="CV472"/>
      <c r="CW472"/>
      <c r="CX472"/>
      <c r="CY472"/>
      <c r="CZ472"/>
      <c r="DA472"/>
      <c r="DB472"/>
      <c r="DC472"/>
      <c r="DD472"/>
      <c r="DE472"/>
      <c r="DF472"/>
      <c r="DG472"/>
      <c r="DH472"/>
      <c r="DI472"/>
      <c r="DJ472"/>
      <c r="DK472"/>
      <c r="DL472"/>
      <c r="DM472"/>
      <c r="DN472"/>
      <c r="DO472"/>
      <c r="DP472"/>
      <c r="DQ472"/>
      <c r="DR472"/>
      <c r="DS472"/>
      <c r="DT472"/>
      <c r="DU472"/>
      <c r="DV472"/>
      <c r="DW472"/>
      <c r="DX472"/>
      <c r="DY472"/>
      <c r="DZ472"/>
      <c r="EA472"/>
      <c r="EB472"/>
      <c r="EC472"/>
      <c r="ED472"/>
      <c r="EE472"/>
      <c r="EF472"/>
      <c r="EG472"/>
      <c r="EH472"/>
      <c r="EI472"/>
      <c r="EJ472"/>
      <c r="EK472"/>
      <c r="EL472"/>
      <c r="EM472"/>
      <c r="EN472"/>
      <c r="EO472"/>
      <c r="EP472"/>
      <c r="EQ472"/>
      <c r="ER472"/>
      <c r="ES472"/>
      <c r="ET472"/>
      <c r="EU472"/>
      <c r="EV472"/>
      <c r="EW472"/>
      <c r="EX472"/>
      <c r="EY472"/>
      <c r="EZ472"/>
      <c r="FA472"/>
      <c r="FB472"/>
      <c r="FC472"/>
      <c r="FD472"/>
      <c r="FE472"/>
      <c r="FF472"/>
      <c r="FG472"/>
      <c r="FH472"/>
      <c r="FI472"/>
      <c r="FJ472"/>
      <c r="FK472"/>
      <c r="FL472"/>
      <c r="FM472"/>
      <c r="FN472"/>
      <c r="FO472"/>
      <c r="FP472"/>
      <c r="FQ472"/>
      <c r="FR472"/>
      <c r="FS472"/>
      <c r="FT472"/>
      <c r="FU472"/>
      <c r="FV472"/>
      <c r="FW472"/>
      <c r="FX472"/>
      <c r="FY472"/>
      <c r="FZ472"/>
      <c r="GA472"/>
      <c r="GB472"/>
      <c r="GC472"/>
      <c r="GD472"/>
      <c r="GE472"/>
      <c r="GF472"/>
      <c r="GG472"/>
      <c r="GH472"/>
      <c r="GI472"/>
      <c r="GJ472"/>
      <c r="GK472"/>
      <c r="GL472"/>
      <c r="GM472"/>
      <c r="GN472"/>
      <c r="GO472"/>
      <c r="GP472"/>
      <c r="GQ472"/>
      <c r="GR472"/>
      <c r="GS472"/>
      <c r="GT472"/>
      <c r="GU472"/>
      <c r="GV472"/>
      <c r="GW472"/>
      <c r="GX472"/>
      <c r="GY472"/>
      <c r="GZ472"/>
      <c r="HA472"/>
      <c r="HB472"/>
      <c r="HC472"/>
      <c r="HD472"/>
      <c r="HE472"/>
      <c r="HF472"/>
      <c r="HG472"/>
      <c r="HH472"/>
      <c r="HI472"/>
      <c r="HJ472"/>
      <c r="HK472"/>
      <c r="HL472"/>
    </row>
    <row r="473" spans="1:220" x14ac:dyDescent="0.25">
      <c r="A473"/>
      <c r="B473"/>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c r="BY473"/>
      <c r="BZ473"/>
      <c r="CA473"/>
      <c r="CB473"/>
      <c r="CC473"/>
      <c r="CD473"/>
      <c r="CE473"/>
      <c r="CF473"/>
      <c r="CG473"/>
      <c r="CH473"/>
      <c r="CI473"/>
      <c r="CJ473"/>
      <c r="CK473"/>
      <c r="CL473"/>
      <c r="CM473"/>
      <c r="CN473"/>
      <c r="CO473"/>
      <c r="CP473"/>
      <c r="CQ473"/>
      <c r="CR473"/>
      <c r="CS473"/>
      <c r="CT473"/>
      <c r="CU473"/>
      <c r="CV473"/>
      <c r="CW473"/>
      <c r="CX473"/>
      <c r="CY473"/>
      <c r="CZ473"/>
      <c r="DA473"/>
      <c r="DB473"/>
      <c r="DC473"/>
      <c r="DD473"/>
      <c r="DE473"/>
      <c r="DF473"/>
      <c r="DG473"/>
      <c r="DH473"/>
      <c r="DI473"/>
      <c r="DJ473"/>
      <c r="DK473"/>
      <c r="DL473"/>
      <c r="DM473"/>
      <c r="DN473"/>
      <c r="DO473"/>
      <c r="DP473"/>
      <c r="DQ473"/>
      <c r="DR473"/>
      <c r="DS473"/>
      <c r="DT473"/>
      <c r="DU473"/>
      <c r="DV473"/>
      <c r="DW473"/>
      <c r="DX473"/>
      <c r="DY473"/>
      <c r="DZ473"/>
      <c r="EA473"/>
      <c r="EB473"/>
      <c r="EC473"/>
      <c r="ED473"/>
      <c r="EE473"/>
      <c r="EF473"/>
      <c r="EG473"/>
      <c r="EH473"/>
      <c r="EI473"/>
      <c r="EJ473"/>
      <c r="EK473"/>
      <c r="EL473"/>
      <c r="EM473"/>
      <c r="EN473"/>
      <c r="EO473"/>
      <c r="EP473"/>
      <c r="EQ473"/>
      <c r="ER473"/>
      <c r="ES473"/>
      <c r="ET473"/>
      <c r="EU473"/>
      <c r="EV473"/>
      <c r="EW473"/>
      <c r="EX473"/>
      <c r="EY473"/>
      <c r="EZ473"/>
      <c r="FA473"/>
      <c r="FB473"/>
      <c r="FC473"/>
      <c r="FD473"/>
      <c r="FE473"/>
      <c r="FF473"/>
      <c r="FG473"/>
      <c r="FH473"/>
      <c r="FI473"/>
      <c r="FJ473"/>
      <c r="FK473"/>
      <c r="FL473"/>
      <c r="FM473"/>
      <c r="FN473"/>
      <c r="FO473"/>
      <c r="FP473"/>
      <c r="FQ473"/>
      <c r="FR473"/>
      <c r="FS473"/>
      <c r="FT473"/>
      <c r="FU473"/>
      <c r="FV473"/>
      <c r="FW473"/>
      <c r="FX473"/>
      <c r="FY473"/>
      <c r="FZ473"/>
      <c r="GA473"/>
      <c r="GB473"/>
      <c r="GC473"/>
      <c r="GD473"/>
      <c r="GE473"/>
      <c r="GF473"/>
      <c r="GG473"/>
      <c r="GH473"/>
      <c r="GI473"/>
      <c r="GJ473"/>
      <c r="GK473"/>
      <c r="GL473"/>
      <c r="GM473"/>
      <c r="GN473"/>
      <c r="GO473"/>
      <c r="GP473"/>
      <c r="GQ473"/>
      <c r="GR473"/>
      <c r="GS473"/>
      <c r="GT473"/>
      <c r="GU473"/>
      <c r="GV473"/>
      <c r="GW473"/>
      <c r="GX473"/>
      <c r="GY473"/>
      <c r="GZ473"/>
      <c r="HA473"/>
      <c r="HB473"/>
      <c r="HC473"/>
      <c r="HD473"/>
      <c r="HE473"/>
      <c r="HF473"/>
      <c r="HG473"/>
      <c r="HH473"/>
      <c r="HI473"/>
      <c r="HJ473"/>
      <c r="HK473"/>
      <c r="HL473"/>
    </row>
    <row r="474" spans="1:220" x14ac:dyDescent="0.25">
      <c r="A474"/>
      <c r="B474"/>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c r="BY474"/>
      <c r="BZ474"/>
      <c r="CA474"/>
      <c r="CB474"/>
      <c r="CC474"/>
      <c r="CD474"/>
      <c r="CE474"/>
      <c r="CF474"/>
      <c r="CG474"/>
      <c r="CH474"/>
      <c r="CI474"/>
      <c r="CJ474"/>
      <c r="CK474"/>
      <c r="CL474"/>
      <c r="CM474"/>
      <c r="CN474"/>
      <c r="CO474"/>
      <c r="CP474"/>
      <c r="CQ474"/>
      <c r="CR474"/>
      <c r="CS474"/>
      <c r="CT474"/>
      <c r="CU474"/>
      <c r="CV474"/>
      <c r="CW474"/>
      <c r="CX474"/>
      <c r="CY474"/>
      <c r="CZ474"/>
      <c r="DA474"/>
      <c r="DB474"/>
      <c r="DC474"/>
      <c r="DD474"/>
      <c r="DE474"/>
      <c r="DF474"/>
      <c r="DG474"/>
      <c r="DH474"/>
      <c r="DI474"/>
      <c r="DJ474"/>
      <c r="DK474"/>
      <c r="DL474"/>
      <c r="DM474"/>
      <c r="DN474"/>
      <c r="DO474"/>
      <c r="DP474"/>
      <c r="DQ474"/>
      <c r="DR474"/>
      <c r="DS474"/>
      <c r="DT474"/>
      <c r="DU474"/>
      <c r="DV474"/>
      <c r="DW474"/>
      <c r="DX474"/>
      <c r="DY474"/>
      <c r="DZ474"/>
      <c r="EA474"/>
      <c r="EB474"/>
      <c r="EC474"/>
      <c r="ED474"/>
      <c r="EE474"/>
      <c r="EF474"/>
      <c r="EG474"/>
      <c r="EH474"/>
      <c r="EI474"/>
      <c r="EJ474"/>
      <c r="EK474"/>
      <c r="EL474"/>
      <c r="EM474"/>
      <c r="EN474"/>
      <c r="EO474"/>
      <c r="EP474"/>
      <c r="EQ474"/>
      <c r="ER474"/>
      <c r="ES474"/>
      <c r="ET474"/>
      <c r="EU474"/>
      <c r="EV474"/>
      <c r="EW474"/>
      <c r="EX474"/>
      <c r="EY474"/>
      <c r="EZ474"/>
      <c r="FA474"/>
      <c r="FB474"/>
      <c r="FC474"/>
      <c r="FD474"/>
      <c r="FE474"/>
      <c r="FF474"/>
      <c r="FG474"/>
      <c r="FH474"/>
      <c r="FI474"/>
      <c r="FJ474"/>
      <c r="FK474"/>
      <c r="FL474"/>
      <c r="FM474"/>
      <c r="FN474"/>
      <c r="FO474"/>
      <c r="FP474"/>
      <c r="FQ474"/>
      <c r="FR474"/>
      <c r="FS474"/>
      <c r="FT474"/>
      <c r="FU474"/>
      <c r="FV474"/>
      <c r="FW474"/>
      <c r="FX474"/>
      <c r="FY474"/>
      <c r="FZ474"/>
      <c r="GA474"/>
      <c r="GB474"/>
      <c r="GC474"/>
      <c r="GD474"/>
      <c r="GE474"/>
      <c r="GF474"/>
      <c r="GG474"/>
      <c r="GH474"/>
      <c r="GI474"/>
      <c r="GJ474"/>
      <c r="GK474"/>
      <c r="GL474"/>
      <c r="GM474"/>
      <c r="GN474"/>
      <c r="GO474"/>
      <c r="GP474"/>
      <c r="GQ474"/>
      <c r="GR474"/>
      <c r="GS474"/>
      <c r="GT474"/>
      <c r="GU474"/>
      <c r="GV474"/>
      <c r="GW474"/>
      <c r="GX474"/>
      <c r="GY474"/>
      <c r="GZ474"/>
      <c r="HA474"/>
      <c r="HB474"/>
      <c r="HC474"/>
      <c r="HD474"/>
      <c r="HE474"/>
      <c r="HF474"/>
      <c r="HG474"/>
      <c r="HH474"/>
      <c r="HI474"/>
      <c r="HJ474"/>
      <c r="HK474"/>
      <c r="HL474"/>
    </row>
    <row r="475" spans="1:220" x14ac:dyDescent="0.25">
      <c r="A475"/>
      <c r="B475"/>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c r="BY475"/>
      <c r="BZ475"/>
      <c r="CA475"/>
      <c r="CB475"/>
      <c r="CC475"/>
      <c r="CD475"/>
      <c r="CE475"/>
      <c r="CF475"/>
      <c r="CG475"/>
      <c r="CH475"/>
      <c r="CI475"/>
      <c r="CJ475"/>
      <c r="CK475"/>
      <c r="CL475"/>
      <c r="CM475"/>
      <c r="CN475"/>
      <c r="CO475"/>
      <c r="CP475"/>
      <c r="CQ475"/>
      <c r="CR475"/>
      <c r="CS475"/>
      <c r="CT475"/>
      <c r="CU475"/>
      <c r="CV475"/>
      <c r="CW475"/>
      <c r="CX475"/>
      <c r="CY475"/>
      <c r="CZ475"/>
      <c r="DA475"/>
      <c r="DB475"/>
      <c r="DC475"/>
      <c r="DD475"/>
      <c r="DE475"/>
      <c r="DF475"/>
      <c r="DG475"/>
      <c r="DH475"/>
      <c r="DI475"/>
      <c r="DJ475"/>
      <c r="DK475"/>
      <c r="DL475"/>
      <c r="DM475"/>
      <c r="DN475"/>
      <c r="DO475"/>
      <c r="DP475"/>
      <c r="DQ475"/>
      <c r="DR475"/>
      <c r="DS475"/>
      <c r="DT475"/>
      <c r="DU475"/>
      <c r="DV475"/>
      <c r="DW475"/>
      <c r="DX475"/>
      <c r="DY475"/>
      <c r="DZ475"/>
      <c r="EA475"/>
      <c r="EB475"/>
      <c r="EC475"/>
      <c r="ED475"/>
      <c r="EE475"/>
      <c r="EF475"/>
      <c r="EG475"/>
      <c r="EH475"/>
      <c r="EI475"/>
      <c r="EJ475"/>
      <c r="EK475"/>
      <c r="EL475"/>
      <c r="EM475"/>
      <c r="EN475"/>
      <c r="EO475"/>
      <c r="EP475"/>
      <c r="EQ475"/>
      <c r="ER475"/>
      <c r="ES475"/>
      <c r="ET475"/>
      <c r="EU475"/>
      <c r="EV475"/>
      <c r="EW475"/>
      <c r="EX475"/>
      <c r="EY475"/>
      <c r="EZ475"/>
      <c r="FA475"/>
      <c r="FB475"/>
      <c r="FC475"/>
      <c r="FD475"/>
      <c r="FE475"/>
      <c r="FF475"/>
      <c r="FG475"/>
      <c r="FH475"/>
      <c r="FI475"/>
      <c r="FJ475"/>
      <c r="FK475"/>
      <c r="FL475"/>
      <c r="FM475"/>
      <c r="FN475"/>
      <c r="FO475"/>
      <c r="FP475"/>
      <c r="FQ475"/>
      <c r="FR475"/>
      <c r="FS475"/>
      <c r="FT475"/>
      <c r="FU475"/>
      <c r="FV475"/>
      <c r="FW475"/>
      <c r="FX475"/>
      <c r="FY475"/>
      <c r="FZ475"/>
      <c r="GA475"/>
      <c r="GB475"/>
      <c r="GC475"/>
      <c r="GD475"/>
      <c r="GE475"/>
      <c r="GF475"/>
      <c r="GG475"/>
      <c r="GH475"/>
      <c r="GI475"/>
      <c r="GJ475"/>
      <c r="GK475"/>
      <c r="GL475"/>
      <c r="GM475"/>
      <c r="GN475"/>
      <c r="GO475"/>
      <c r="GP475"/>
      <c r="GQ475"/>
      <c r="GR475"/>
      <c r="GS475"/>
      <c r="GT475"/>
      <c r="GU475"/>
      <c r="GV475"/>
      <c r="GW475"/>
      <c r="GX475"/>
      <c r="GY475"/>
      <c r="GZ475"/>
      <c r="HA475"/>
      <c r="HB475"/>
      <c r="HC475"/>
      <c r="HD475"/>
      <c r="HE475"/>
      <c r="HF475"/>
      <c r="HG475"/>
      <c r="HH475"/>
      <c r="HI475"/>
      <c r="HJ475"/>
      <c r="HK475"/>
      <c r="HL475"/>
    </row>
    <row r="476" spans="1:220" x14ac:dyDescent="0.25">
      <c r="A476"/>
      <c r="B476"/>
      <c r="C476"/>
      <c r="D476"/>
      <c r="E476"/>
      <c r="F476"/>
      <c r="G476"/>
      <c r="H476"/>
      <c r="I4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c r="BY476"/>
      <c r="BZ476"/>
      <c r="CA476"/>
      <c r="CB476"/>
      <c r="CC476"/>
      <c r="CD476"/>
      <c r="CE476"/>
      <c r="CF476"/>
      <c r="CG476"/>
      <c r="CH476"/>
      <c r="CI476"/>
      <c r="CJ476"/>
      <c r="CK476"/>
      <c r="CL476"/>
      <c r="CM476"/>
      <c r="CN476"/>
      <c r="CO476"/>
      <c r="CP476"/>
      <c r="CQ476"/>
      <c r="CR476"/>
      <c r="CS476"/>
      <c r="CT476"/>
      <c r="CU476"/>
      <c r="CV476"/>
      <c r="CW476"/>
      <c r="CX476"/>
      <c r="CY476"/>
      <c r="CZ476"/>
      <c r="DA476"/>
      <c r="DB476"/>
      <c r="DC476"/>
      <c r="DD476"/>
      <c r="DE476"/>
      <c r="DF476"/>
      <c r="DG476"/>
      <c r="DH476"/>
      <c r="DI476"/>
      <c r="DJ476"/>
      <c r="DK476"/>
      <c r="DL476"/>
      <c r="DM476"/>
      <c r="DN476"/>
      <c r="DO476"/>
      <c r="DP476"/>
      <c r="DQ476"/>
      <c r="DR476"/>
      <c r="DS476"/>
      <c r="DT476"/>
      <c r="DU476"/>
      <c r="DV476"/>
      <c r="DW476"/>
      <c r="DX476"/>
      <c r="DY476"/>
      <c r="DZ476"/>
      <c r="EA476"/>
      <c r="EB476"/>
      <c r="EC476"/>
      <c r="ED476"/>
      <c r="EE476"/>
      <c r="EF476"/>
      <c r="EG476"/>
      <c r="EH476"/>
      <c r="EI476"/>
      <c r="EJ476"/>
      <c r="EK476"/>
      <c r="EL476"/>
      <c r="EM476"/>
      <c r="EN476"/>
      <c r="EO476"/>
      <c r="EP476"/>
      <c r="EQ476"/>
      <c r="ER476"/>
      <c r="ES476"/>
      <c r="ET476"/>
      <c r="EU476"/>
      <c r="EV476"/>
      <c r="EW476"/>
      <c r="EX476"/>
      <c r="EY476"/>
      <c r="EZ476"/>
      <c r="FA476"/>
      <c r="FB476"/>
      <c r="FC476"/>
      <c r="FD476"/>
      <c r="FE476"/>
      <c r="FF476"/>
      <c r="FG476"/>
      <c r="FH476"/>
      <c r="FI476"/>
      <c r="FJ476"/>
      <c r="FK476"/>
      <c r="FL476"/>
      <c r="FM476"/>
      <c r="FN476"/>
      <c r="FO476"/>
      <c r="FP476"/>
      <c r="FQ476"/>
      <c r="FR476"/>
      <c r="FS476"/>
      <c r="FT476"/>
      <c r="FU476"/>
      <c r="FV476"/>
      <c r="FW476"/>
      <c r="FX476"/>
      <c r="FY476"/>
      <c r="FZ476"/>
      <c r="GA476"/>
      <c r="GB476"/>
      <c r="GC476"/>
      <c r="GD476"/>
      <c r="GE476"/>
      <c r="GF476"/>
      <c r="GG476"/>
      <c r="GH476"/>
      <c r="GI476"/>
      <c r="GJ476"/>
      <c r="GK476"/>
      <c r="GL476"/>
      <c r="GM476"/>
      <c r="GN476"/>
      <c r="GO476"/>
      <c r="GP476"/>
      <c r="GQ476"/>
      <c r="GR476"/>
      <c r="GS476"/>
      <c r="GT476"/>
      <c r="GU476"/>
      <c r="GV476"/>
      <c r="GW476"/>
      <c r="GX476"/>
      <c r="GY476"/>
      <c r="GZ476"/>
      <c r="HA476"/>
      <c r="HB476"/>
      <c r="HC476"/>
      <c r="HD476"/>
      <c r="HE476"/>
      <c r="HF476"/>
      <c r="HG476"/>
      <c r="HH476"/>
      <c r="HI476"/>
      <c r="HJ476"/>
      <c r="HK476"/>
      <c r="HL476"/>
    </row>
    <row r="477" spans="1:220" x14ac:dyDescent="0.25">
      <c r="A477"/>
      <c r="B477"/>
      <c r="C477"/>
      <c r="D477"/>
      <c r="E477"/>
      <c r="F477"/>
      <c r="G477"/>
      <c r="H477"/>
      <c r="I477"/>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c r="BY477"/>
      <c r="BZ477"/>
      <c r="CA477"/>
      <c r="CB477"/>
      <c r="CC477"/>
      <c r="CD477"/>
      <c r="CE477"/>
      <c r="CF477"/>
      <c r="CG477"/>
      <c r="CH477"/>
      <c r="CI477"/>
      <c r="CJ477"/>
      <c r="CK477"/>
      <c r="CL477"/>
      <c r="CM477"/>
      <c r="CN477"/>
      <c r="CO477"/>
      <c r="CP477"/>
      <c r="CQ477"/>
      <c r="CR477"/>
      <c r="CS477"/>
      <c r="CT477"/>
      <c r="CU477"/>
      <c r="CV477"/>
      <c r="CW477"/>
      <c r="CX477"/>
      <c r="CY477"/>
      <c r="CZ477"/>
      <c r="DA477"/>
      <c r="DB477"/>
      <c r="DC477"/>
      <c r="DD477"/>
      <c r="DE477"/>
      <c r="DF477"/>
      <c r="DG477"/>
      <c r="DH477"/>
      <c r="DI477"/>
      <c r="DJ477"/>
      <c r="DK477"/>
      <c r="DL477"/>
      <c r="DM477"/>
      <c r="DN477"/>
      <c r="DO477"/>
      <c r="DP477"/>
      <c r="DQ477"/>
      <c r="DR477"/>
      <c r="DS477"/>
      <c r="DT477"/>
      <c r="DU477"/>
      <c r="DV477"/>
      <c r="DW477"/>
      <c r="DX477"/>
      <c r="DY477"/>
      <c r="DZ477"/>
      <c r="EA477"/>
      <c r="EB477"/>
      <c r="EC477"/>
      <c r="ED477"/>
      <c r="EE477"/>
      <c r="EF477"/>
      <c r="EG477"/>
      <c r="EH477"/>
      <c r="EI477"/>
      <c r="EJ477"/>
      <c r="EK477"/>
      <c r="EL477"/>
      <c r="EM477"/>
      <c r="EN477"/>
      <c r="EO477"/>
      <c r="EP477"/>
      <c r="EQ477"/>
      <c r="ER477"/>
      <c r="ES477"/>
      <c r="ET477"/>
      <c r="EU477"/>
      <c r="EV477"/>
      <c r="EW477"/>
      <c r="EX477"/>
      <c r="EY477"/>
      <c r="EZ477"/>
      <c r="FA477"/>
      <c r="FB477"/>
      <c r="FC477"/>
      <c r="FD477"/>
      <c r="FE477"/>
      <c r="FF477"/>
      <c r="FG477"/>
      <c r="FH477"/>
      <c r="FI477"/>
      <c r="FJ477"/>
      <c r="FK477"/>
      <c r="FL477"/>
      <c r="FM477"/>
      <c r="FN477"/>
      <c r="FO477"/>
      <c r="FP477"/>
      <c r="FQ477"/>
      <c r="FR477"/>
      <c r="FS477"/>
      <c r="FT477"/>
      <c r="FU477"/>
      <c r="FV477"/>
      <c r="FW477"/>
      <c r="FX477"/>
      <c r="FY477"/>
      <c r="FZ477"/>
      <c r="GA477"/>
      <c r="GB477"/>
      <c r="GC477"/>
      <c r="GD477"/>
      <c r="GE477"/>
      <c r="GF477"/>
      <c r="GG477"/>
      <c r="GH477"/>
      <c r="GI477"/>
      <c r="GJ477"/>
      <c r="GK477"/>
      <c r="GL477"/>
      <c r="GM477"/>
      <c r="GN477"/>
      <c r="GO477"/>
      <c r="GP477"/>
      <c r="GQ477"/>
      <c r="GR477"/>
      <c r="GS477"/>
      <c r="GT477"/>
      <c r="GU477"/>
      <c r="GV477"/>
      <c r="GW477"/>
      <c r="GX477"/>
      <c r="GY477"/>
      <c r="GZ477"/>
      <c r="HA477"/>
      <c r="HB477"/>
      <c r="HC477"/>
      <c r="HD477"/>
      <c r="HE477"/>
      <c r="HF477"/>
      <c r="HG477"/>
      <c r="HH477"/>
      <c r="HI477"/>
      <c r="HJ477"/>
      <c r="HK477"/>
      <c r="HL477"/>
    </row>
    <row r="478" spans="1:220" x14ac:dyDescent="0.25">
      <c r="A478"/>
      <c r="B478"/>
      <c r="C478"/>
      <c r="D478"/>
      <c r="E478"/>
      <c r="F478"/>
      <c r="G478"/>
      <c r="H478"/>
      <c r="I478"/>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c r="BY478"/>
      <c r="BZ478"/>
      <c r="CA478"/>
      <c r="CB478"/>
      <c r="CC478"/>
      <c r="CD478"/>
      <c r="CE478"/>
      <c r="CF478"/>
      <c r="CG478"/>
      <c r="CH478"/>
      <c r="CI478"/>
      <c r="CJ478"/>
      <c r="CK478"/>
      <c r="CL478"/>
      <c r="CM478"/>
      <c r="CN478"/>
      <c r="CO478"/>
      <c r="CP478"/>
      <c r="CQ478"/>
      <c r="CR478"/>
      <c r="CS478"/>
      <c r="CT478"/>
      <c r="CU478"/>
      <c r="CV478"/>
      <c r="CW478"/>
      <c r="CX478"/>
      <c r="CY478"/>
      <c r="CZ478"/>
      <c r="DA478"/>
      <c r="DB478"/>
      <c r="DC478"/>
      <c r="DD478"/>
      <c r="DE478"/>
      <c r="DF478"/>
      <c r="DG478"/>
      <c r="DH478"/>
      <c r="DI478"/>
      <c r="DJ478"/>
      <c r="DK478"/>
      <c r="DL478"/>
      <c r="DM478"/>
      <c r="DN478"/>
      <c r="DO478"/>
      <c r="DP478"/>
      <c r="DQ478"/>
      <c r="DR478"/>
      <c r="DS478"/>
      <c r="DT478"/>
      <c r="DU478"/>
      <c r="DV478"/>
      <c r="DW478"/>
      <c r="DX478"/>
      <c r="DY478"/>
      <c r="DZ478"/>
      <c r="EA478"/>
      <c r="EB478"/>
      <c r="EC478"/>
      <c r="ED478"/>
      <c r="EE478"/>
      <c r="EF478"/>
      <c r="EG478"/>
      <c r="EH478"/>
      <c r="EI478"/>
      <c r="EJ478"/>
      <c r="EK478"/>
      <c r="EL478"/>
      <c r="EM478"/>
      <c r="EN478"/>
      <c r="EO478"/>
      <c r="EP478"/>
      <c r="EQ478"/>
      <c r="ER478"/>
      <c r="ES478"/>
      <c r="ET478"/>
      <c r="EU478"/>
      <c r="EV478"/>
      <c r="EW478"/>
      <c r="EX478"/>
      <c r="EY478"/>
      <c r="EZ478"/>
      <c r="FA478"/>
      <c r="FB478"/>
      <c r="FC478"/>
      <c r="FD478"/>
      <c r="FE478"/>
      <c r="FF478"/>
      <c r="FG478"/>
      <c r="FH478"/>
      <c r="FI478"/>
      <c r="FJ478"/>
      <c r="FK478"/>
      <c r="FL478"/>
      <c r="FM478"/>
      <c r="FN478"/>
      <c r="FO478"/>
      <c r="FP478"/>
      <c r="FQ478"/>
      <c r="FR478"/>
      <c r="FS478"/>
      <c r="FT478"/>
      <c r="FU478"/>
      <c r="FV478"/>
      <c r="FW478"/>
      <c r="FX478"/>
      <c r="FY478"/>
      <c r="FZ478"/>
      <c r="GA478"/>
      <c r="GB478"/>
      <c r="GC478"/>
      <c r="GD478"/>
      <c r="GE478"/>
      <c r="GF478"/>
      <c r="GG478"/>
      <c r="GH478"/>
      <c r="GI478"/>
      <c r="GJ478"/>
      <c r="GK478"/>
      <c r="GL478"/>
      <c r="GM478"/>
      <c r="GN478"/>
      <c r="GO478"/>
      <c r="GP478"/>
      <c r="GQ478"/>
      <c r="GR478"/>
      <c r="GS478"/>
      <c r="GT478"/>
      <c r="GU478"/>
      <c r="GV478"/>
      <c r="GW478"/>
      <c r="GX478"/>
      <c r="GY478"/>
      <c r="GZ478"/>
      <c r="HA478"/>
      <c r="HB478"/>
      <c r="HC478"/>
      <c r="HD478"/>
      <c r="HE478"/>
      <c r="HF478"/>
      <c r="HG478"/>
      <c r="HH478"/>
      <c r="HI478"/>
      <c r="HJ478"/>
      <c r="HK478"/>
      <c r="HL478"/>
    </row>
    <row r="479" spans="1:220" x14ac:dyDescent="0.25">
      <c r="A479"/>
      <c r="B479"/>
      <c r="C479"/>
      <c r="D479"/>
      <c r="E479"/>
      <c r="F479"/>
      <c r="G479"/>
      <c r="H479"/>
      <c r="I479"/>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c r="BY479"/>
      <c r="BZ479"/>
      <c r="CA479"/>
      <c r="CB479"/>
      <c r="CC479"/>
      <c r="CD479"/>
      <c r="CE479"/>
      <c r="CF479"/>
      <c r="CG479"/>
      <c r="CH479"/>
      <c r="CI479"/>
      <c r="CJ479"/>
      <c r="CK479"/>
      <c r="CL479"/>
      <c r="CM479"/>
      <c r="CN479"/>
      <c r="CO479"/>
      <c r="CP479"/>
      <c r="CQ479"/>
      <c r="CR479"/>
      <c r="CS479"/>
      <c r="CT479"/>
      <c r="CU479"/>
      <c r="CV479"/>
      <c r="CW479"/>
      <c r="CX479"/>
      <c r="CY479"/>
      <c r="CZ479"/>
      <c r="DA479"/>
      <c r="DB479"/>
      <c r="DC479"/>
      <c r="DD479"/>
      <c r="DE479"/>
      <c r="DF479"/>
      <c r="DG479"/>
      <c r="DH479"/>
      <c r="DI479"/>
      <c r="DJ479"/>
      <c r="DK479"/>
      <c r="DL479"/>
      <c r="DM479"/>
      <c r="DN479"/>
      <c r="DO479"/>
      <c r="DP479"/>
      <c r="DQ479"/>
      <c r="DR479"/>
      <c r="DS479"/>
      <c r="DT479"/>
      <c r="DU479"/>
      <c r="DV479"/>
      <c r="DW479"/>
      <c r="DX479"/>
      <c r="DY479"/>
      <c r="DZ479"/>
      <c r="EA479"/>
      <c r="EB479"/>
      <c r="EC479"/>
      <c r="ED479"/>
      <c r="EE479"/>
      <c r="EF479"/>
      <c r="EG479"/>
      <c r="EH479"/>
      <c r="EI479"/>
      <c r="EJ479"/>
      <c r="EK479"/>
      <c r="EL479"/>
      <c r="EM479"/>
      <c r="EN479"/>
      <c r="EO479"/>
      <c r="EP479"/>
      <c r="EQ479"/>
      <c r="ER479"/>
      <c r="ES479"/>
      <c r="ET479"/>
      <c r="EU479"/>
      <c r="EV479"/>
      <c r="EW479"/>
      <c r="EX479"/>
      <c r="EY479"/>
      <c r="EZ479"/>
      <c r="FA479"/>
      <c r="FB479"/>
      <c r="FC479"/>
      <c r="FD479"/>
      <c r="FE479"/>
      <c r="FF479"/>
      <c r="FG479"/>
      <c r="FH479"/>
      <c r="FI479"/>
      <c r="FJ479"/>
      <c r="FK479"/>
      <c r="FL479"/>
      <c r="FM479"/>
      <c r="FN479"/>
      <c r="FO479"/>
      <c r="FP479"/>
      <c r="FQ479"/>
      <c r="FR479"/>
      <c r="FS479"/>
      <c r="FT479"/>
      <c r="FU479"/>
      <c r="FV479"/>
      <c r="FW479"/>
      <c r="FX479"/>
      <c r="FY479"/>
      <c r="FZ479"/>
      <c r="GA479"/>
      <c r="GB479"/>
      <c r="GC479"/>
      <c r="GD479"/>
      <c r="GE479"/>
      <c r="GF479"/>
      <c r="GG479"/>
      <c r="GH479"/>
      <c r="GI479"/>
      <c r="GJ479"/>
      <c r="GK479"/>
      <c r="GL479"/>
      <c r="GM479"/>
      <c r="GN479"/>
      <c r="GO479"/>
      <c r="GP479"/>
      <c r="GQ479"/>
      <c r="GR479"/>
      <c r="GS479"/>
      <c r="GT479"/>
      <c r="GU479"/>
      <c r="GV479"/>
      <c r="GW479"/>
      <c r="GX479"/>
      <c r="GY479"/>
      <c r="GZ479"/>
      <c r="HA479"/>
      <c r="HB479"/>
      <c r="HC479"/>
      <c r="HD479"/>
      <c r="HE479"/>
      <c r="HF479"/>
      <c r="HG479"/>
      <c r="HH479"/>
      <c r="HI479"/>
      <c r="HJ479"/>
      <c r="HK479"/>
      <c r="HL479"/>
    </row>
    <row r="480" spans="1:220" x14ac:dyDescent="0.25">
      <c r="A480"/>
      <c r="B480"/>
      <c r="C480"/>
      <c r="D480"/>
      <c r="E480"/>
      <c r="F480"/>
      <c r="G480"/>
      <c r="H480"/>
      <c r="I480"/>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c r="BY480"/>
      <c r="BZ480"/>
      <c r="CA480"/>
      <c r="CB480"/>
      <c r="CC480"/>
      <c r="CD480"/>
      <c r="CE480"/>
      <c r="CF480"/>
      <c r="CG480"/>
      <c r="CH480"/>
      <c r="CI480"/>
      <c r="CJ480"/>
      <c r="CK480"/>
      <c r="CL480"/>
      <c r="CM480"/>
      <c r="CN480"/>
      <c r="CO480"/>
      <c r="CP480"/>
      <c r="CQ480"/>
      <c r="CR480"/>
      <c r="CS480"/>
      <c r="CT480"/>
      <c r="CU480"/>
      <c r="CV480"/>
      <c r="CW480"/>
      <c r="CX480"/>
      <c r="CY480"/>
      <c r="CZ480"/>
      <c r="DA480"/>
      <c r="DB480"/>
      <c r="DC480"/>
      <c r="DD480"/>
      <c r="DE480"/>
      <c r="DF480"/>
      <c r="DG480"/>
      <c r="DH480"/>
      <c r="DI480"/>
      <c r="DJ480"/>
      <c r="DK480"/>
      <c r="DL480"/>
      <c r="DM480"/>
      <c r="DN480"/>
      <c r="DO480"/>
      <c r="DP480"/>
      <c r="DQ480"/>
      <c r="DR480"/>
      <c r="DS480"/>
      <c r="DT480"/>
      <c r="DU480"/>
      <c r="DV480"/>
      <c r="DW480"/>
      <c r="DX480"/>
      <c r="DY480"/>
      <c r="DZ480"/>
      <c r="EA480"/>
      <c r="EB480"/>
      <c r="EC480"/>
      <c r="ED480"/>
      <c r="EE480"/>
      <c r="EF480"/>
      <c r="EG480"/>
      <c r="EH480"/>
      <c r="EI480"/>
      <c r="EJ480"/>
      <c r="EK480"/>
      <c r="EL480"/>
      <c r="EM480"/>
      <c r="EN480"/>
      <c r="EO480"/>
      <c r="EP480"/>
      <c r="EQ480"/>
      <c r="ER480"/>
      <c r="ES480"/>
      <c r="ET480"/>
      <c r="EU480"/>
      <c r="EV480"/>
      <c r="EW480"/>
      <c r="EX480"/>
      <c r="EY480"/>
      <c r="EZ480"/>
      <c r="FA480"/>
      <c r="FB480"/>
      <c r="FC480"/>
      <c r="FD480"/>
      <c r="FE480"/>
      <c r="FF480"/>
      <c r="FG480"/>
      <c r="FH480"/>
      <c r="FI480"/>
      <c r="FJ480"/>
      <c r="FK480"/>
      <c r="FL480"/>
      <c r="FM480"/>
      <c r="FN480"/>
      <c r="FO480"/>
      <c r="FP480"/>
      <c r="FQ480"/>
      <c r="FR480"/>
      <c r="FS480"/>
      <c r="FT480"/>
      <c r="FU480"/>
      <c r="FV480"/>
      <c r="FW480"/>
      <c r="FX480"/>
      <c r="FY480"/>
      <c r="FZ480"/>
      <c r="GA480"/>
      <c r="GB480"/>
      <c r="GC480"/>
      <c r="GD480"/>
      <c r="GE480"/>
      <c r="GF480"/>
      <c r="GG480"/>
      <c r="GH480"/>
      <c r="GI480"/>
      <c r="GJ480"/>
      <c r="GK480"/>
      <c r="GL480"/>
      <c r="GM480"/>
      <c r="GN480"/>
      <c r="GO480"/>
      <c r="GP480"/>
      <c r="GQ480"/>
      <c r="GR480"/>
      <c r="GS480"/>
      <c r="GT480"/>
      <c r="GU480"/>
      <c r="GV480"/>
      <c r="GW480"/>
      <c r="GX480"/>
      <c r="GY480"/>
      <c r="GZ480"/>
      <c r="HA480"/>
      <c r="HB480"/>
      <c r="HC480"/>
      <c r="HD480"/>
      <c r="HE480"/>
      <c r="HF480"/>
      <c r="HG480"/>
      <c r="HH480"/>
      <c r="HI480"/>
      <c r="HJ480"/>
      <c r="HK480"/>
      <c r="HL480"/>
    </row>
    <row r="481" spans="1:220" x14ac:dyDescent="0.25">
      <c r="A481"/>
      <c r="B481"/>
      <c r="C481"/>
      <c r="D481"/>
      <c r="E481"/>
      <c r="F481"/>
      <c r="G481"/>
      <c r="H481"/>
      <c r="I481"/>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c r="BY481"/>
      <c r="BZ481"/>
      <c r="CA481"/>
      <c r="CB481"/>
      <c r="CC481"/>
      <c r="CD481"/>
      <c r="CE481"/>
      <c r="CF481"/>
      <c r="CG481"/>
      <c r="CH481"/>
      <c r="CI481"/>
      <c r="CJ481"/>
      <c r="CK481"/>
      <c r="CL481"/>
      <c r="CM481"/>
      <c r="CN481"/>
      <c r="CO481"/>
      <c r="CP481"/>
      <c r="CQ481"/>
      <c r="CR481"/>
      <c r="CS481"/>
      <c r="CT481"/>
      <c r="CU481"/>
      <c r="CV481"/>
      <c r="CW481"/>
      <c r="CX481"/>
      <c r="CY481"/>
      <c r="CZ481"/>
      <c r="DA481"/>
      <c r="DB481"/>
      <c r="DC481"/>
      <c r="DD481"/>
      <c r="DE481"/>
      <c r="DF481"/>
      <c r="DG481"/>
      <c r="DH481"/>
      <c r="DI481"/>
      <c r="DJ481"/>
      <c r="DK481"/>
      <c r="DL481"/>
      <c r="DM481"/>
      <c r="DN481"/>
      <c r="DO481"/>
      <c r="DP481"/>
      <c r="DQ481"/>
      <c r="DR481"/>
      <c r="DS481"/>
      <c r="DT481"/>
      <c r="DU481"/>
      <c r="DV481"/>
      <c r="DW481"/>
      <c r="DX481"/>
      <c r="DY481"/>
      <c r="DZ481"/>
      <c r="EA481"/>
      <c r="EB481"/>
      <c r="EC481"/>
      <c r="ED481"/>
      <c r="EE481"/>
      <c r="EF481"/>
      <c r="EG481"/>
      <c r="EH481"/>
      <c r="EI481"/>
      <c r="EJ481"/>
      <c r="EK481"/>
      <c r="EL481"/>
      <c r="EM481"/>
      <c r="EN481"/>
      <c r="EO481"/>
      <c r="EP481"/>
      <c r="EQ481"/>
      <c r="ER481"/>
      <c r="ES481"/>
      <c r="ET481"/>
      <c r="EU481"/>
      <c r="EV481"/>
      <c r="EW481"/>
      <c r="EX481"/>
      <c r="EY481"/>
      <c r="EZ481"/>
      <c r="FA481"/>
      <c r="FB481"/>
      <c r="FC481"/>
      <c r="FD481"/>
      <c r="FE481"/>
      <c r="FF481"/>
      <c r="FG481"/>
      <c r="FH481"/>
      <c r="FI481"/>
      <c r="FJ481"/>
      <c r="FK481"/>
      <c r="FL481"/>
      <c r="FM481"/>
      <c r="FN481"/>
      <c r="FO481"/>
      <c r="FP481"/>
      <c r="FQ481"/>
      <c r="FR481"/>
      <c r="FS481"/>
      <c r="FT481"/>
      <c r="FU481"/>
      <c r="FV481"/>
      <c r="FW481"/>
      <c r="FX481"/>
      <c r="FY481"/>
      <c r="FZ481"/>
      <c r="GA481"/>
      <c r="GB481"/>
      <c r="GC481"/>
      <c r="GD481"/>
      <c r="GE481"/>
      <c r="GF481"/>
      <c r="GG481"/>
      <c r="GH481"/>
      <c r="GI481"/>
      <c r="GJ481"/>
      <c r="GK481"/>
      <c r="GL481"/>
      <c r="GM481"/>
      <c r="GN481"/>
      <c r="GO481"/>
      <c r="GP481"/>
      <c r="GQ481"/>
      <c r="GR481"/>
      <c r="GS481"/>
      <c r="GT481"/>
      <c r="GU481"/>
      <c r="GV481"/>
      <c r="GW481"/>
      <c r="GX481"/>
      <c r="GY481"/>
      <c r="GZ481"/>
      <c r="HA481"/>
      <c r="HB481"/>
      <c r="HC481"/>
      <c r="HD481"/>
      <c r="HE481"/>
      <c r="HF481"/>
      <c r="HG481"/>
      <c r="HH481"/>
      <c r="HI481"/>
      <c r="HJ481"/>
      <c r="HK481"/>
      <c r="HL481"/>
    </row>
    <row r="482" spans="1:220" x14ac:dyDescent="0.25">
      <c r="A482"/>
      <c r="B482"/>
      <c r="C482"/>
      <c r="D482"/>
      <c r="E482"/>
      <c r="F482"/>
      <c r="G482"/>
      <c r="H482"/>
      <c r="I482"/>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c r="BY482"/>
      <c r="BZ482"/>
      <c r="CA482"/>
      <c r="CB482"/>
      <c r="CC482"/>
      <c r="CD482"/>
      <c r="CE482"/>
      <c r="CF482"/>
      <c r="CG482"/>
      <c r="CH482"/>
      <c r="CI482"/>
      <c r="CJ482"/>
      <c r="CK482"/>
      <c r="CL482"/>
      <c r="CM482"/>
      <c r="CN482"/>
      <c r="CO482"/>
      <c r="CP482"/>
      <c r="CQ482"/>
      <c r="CR482"/>
      <c r="CS482"/>
      <c r="CT482"/>
      <c r="CU482"/>
      <c r="CV482"/>
      <c r="CW482"/>
      <c r="CX482"/>
      <c r="CY482"/>
      <c r="CZ482"/>
      <c r="DA482"/>
      <c r="DB482"/>
      <c r="DC482"/>
      <c r="DD482"/>
      <c r="DE482"/>
      <c r="DF482"/>
      <c r="DG482"/>
      <c r="DH482"/>
      <c r="DI482"/>
      <c r="DJ482"/>
      <c r="DK482"/>
      <c r="DL482"/>
      <c r="DM482"/>
      <c r="DN482"/>
      <c r="DO482"/>
      <c r="DP482"/>
      <c r="DQ482"/>
      <c r="DR482"/>
      <c r="DS482"/>
      <c r="DT482"/>
      <c r="DU482"/>
      <c r="DV482"/>
      <c r="DW482"/>
      <c r="DX482"/>
      <c r="DY482"/>
      <c r="DZ482"/>
      <c r="EA482"/>
      <c r="EB482"/>
      <c r="EC482"/>
      <c r="ED482"/>
      <c r="EE482"/>
      <c r="EF482"/>
      <c r="EG482"/>
      <c r="EH482"/>
      <c r="EI482"/>
      <c r="EJ482"/>
      <c r="EK482"/>
      <c r="EL482"/>
      <c r="EM482"/>
      <c r="EN482"/>
      <c r="EO482"/>
      <c r="EP482"/>
      <c r="EQ482"/>
      <c r="ER482"/>
      <c r="ES482"/>
      <c r="ET482"/>
      <c r="EU482"/>
      <c r="EV482"/>
      <c r="EW482"/>
      <c r="EX482"/>
      <c r="EY482"/>
      <c r="EZ482"/>
      <c r="FA482"/>
      <c r="FB482"/>
      <c r="FC482"/>
      <c r="FD482"/>
      <c r="FE482"/>
      <c r="FF482"/>
      <c r="FG482"/>
      <c r="FH482"/>
      <c r="FI482"/>
      <c r="FJ482"/>
      <c r="FK482"/>
      <c r="FL482"/>
      <c r="FM482"/>
      <c r="FN482"/>
      <c r="FO482"/>
      <c r="FP482"/>
      <c r="FQ482"/>
      <c r="FR482"/>
      <c r="FS482"/>
      <c r="FT482"/>
      <c r="FU482"/>
      <c r="FV482"/>
      <c r="FW482"/>
      <c r="FX482"/>
      <c r="FY482"/>
      <c r="FZ482"/>
      <c r="GA482"/>
      <c r="GB482"/>
      <c r="GC482"/>
      <c r="GD482"/>
      <c r="GE482"/>
      <c r="GF482"/>
      <c r="GG482"/>
      <c r="GH482"/>
      <c r="GI482"/>
      <c r="GJ482"/>
      <c r="GK482"/>
      <c r="GL482"/>
      <c r="GM482"/>
      <c r="GN482"/>
      <c r="GO482"/>
      <c r="GP482"/>
      <c r="GQ482"/>
      <c r="GR482"/>
      <c r="GS482"/>
      <c r="GT482"/>
      <c r="GU482"/>
      <c r="GV482"/>
      <c r="GW482"/>
      <c r="GX482"/>
      <c r="GY482"/>
      <c r="GZ482"/>
      <c r="HA482"/>
      <c r="HB482"/>
      <c r="HC482"/>
      <c r="HD482"/>
      <c r="HE482"/>
      <c r="HF482"/>
      <c r="HG482"/>
      <c r="HH482"/>
      <c r="HI482"/>
      <c r="HJ482"/>
      <c r="HK482"/>
      <c r="HL482"/>
    </row>
    <row r="483" spans="1:220" x14ac:dyDescent="0.25">
      <c r="A483"/>
      <c r="B483"/>
      <c r="C483"/>
      <c r="D483"/>
      <c r="E483"/>
      <c r="F483"/>
      <c r="G483"/>
      <c r="H483"/>
      <c r="I483"/>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c r="BY483"/>
      <c r="BZ483"/>
      <c r="CA483"/>
      <c r="CB483"/>
      <c r="CC483"/>
      <c r="CD483"/>
      <c r="CE483"/>
      <c r="CF483"/>
      <c r="CG483"/>
      <c r="CH483"/>
      <c r="CI483"/>
      <c r="CJ483"/>
      <c r="CK483"/>
      <c r="CL483"/>
      <c r="CM483"/>
      <c r="CN483"/>
      <c r="CO483"/>
      <c r="CP483"/>
      <c r="CQ483"/>
      <c r="CR483"/>
      <c r="CS483"/>
      <c r="CT483"/>
      <c r="CU483"/>
      <c r="CV483"/>
      <c r="CW483"/>
      <c r="CX483"/>
      <c r="CY483"/>
      <c r="CZ483"/>
      <c r="DA483"/>
      <c r="DB483"/>
      <c r="DC483"/>
      <c r="DD483"/>
      <c r="DE483"/>
      <c r="DF483"/>
      <c r="DG483"/>
      <c r="DH483"/>
      <c r="DI483"/>
      <c r="DJ483"/>
      <c r="DK483"/>
      <c r="DL483"/>
      <c r="DM483"/>
      <c r="DN483"/>
      <c r="DO483"/>
      <c r="DP483"/>
      <c r="DQ483"/>
      <c r="DR483"/>
      <c r="DS483"/>
      <c r="DT483"/>
      <c r="DU483"/>
      <c r="DV483"/>
      <c r="DW483"/>
      <c r="DX483"/>
      <c r="DY483"/>
      <c r="DZ483"/>
      <c r="EA483"/>
      <c r="EB483"/>
      <c r="EC483"/>
      <c r="ED483"/>
      <c r="EE483"/>
      <c r="EF483"/>
      <c r="EG483"/>
      <c r="EH483"/>
      <c r="EI483"/>
      <c r="EJ483"/>
      <c r="EK483"/>
      <c r="EL483"/>
      <c r="EM483"/>
      <c r="EN483"/>
      <c r="EO483"/>
      <c r="EP483"/>
      <c r="EQ483"/>
      <c r="ER483"/>
      <c r="ES483"/>
      <c r="ET483"/>
      <c r="EU483"/>
      <c r="EV483"/>
      <c r="EW483"/>
      <c r="EX483"/>
      <c r="EY483"/>
      <c r="EZ483"/>
      <c r="FA483"/>
      <c r="FB483"/>
      <c r="FC483"/>
      <c r="FD483"/>
      <c r="FE483"/>
      <c r="FF483"/>
      <c r="FG483"/>
      <c r="FH483"/>
      <c r="FI483"/>
      <c r="FJ483"/>
      <c r="FK483"/>
      <c r="FL483"/>
      <c r="FM483"/>
      <c r="FN483"/>
      <c r="FO483"/>
      <c r="FP483"/>
      <c r="FQ483"/>
      <c r="FR483"/>
      <c r="FS483"/>
      <c r="FT483"/>
      <c r="FU483"/>
      <c r="FV483"/>
      <c r="FW483"/>
      <c r="FX483"/>
      <c r="FY483"/>
      <c r="FZ483"/>
      <c r="GA483"/>
      <c r="GB483"/>
      <c r="GC483"/>
      <c r="GD483"/>
      <c r="GE483"/>
      <c r="GF483"/>
      <c r="GG483"/>
      <c r="GH483"/>
      <c r="GI483"/>
      <c r="GJ483"/>
      <c r="GK483"/>
      <c r="GL483"/>
      <c r="GM483"/>
      <c r="GN483"/>
      <c r="GO483"/>
      <c r="GP483"/>
      <c r="GQ483"/>
      <c r="GR483"/>
      <c r="GS483"/>
      <c r="GT483"/>
      <c r="GU483"/>
      <c r="GV483"/>
      <c r="GW483"/>
      <c r="GX483"/>
      <c r="GY483"/>
      <c r="GZ483"/>
      <c r="HA483"/>
      <c r="HB483"/>
      <c r="HC483"/>
      <c r="HD483"/>
      <c r="HE483"/>
      <c r="HF483"/>
      <c r="HG483"/>
      <c r="HH483"/>
      <c r="HI483"/>
      <c r="HJ483"/>
      <c r="HK483"/>
      <c r="HL483"/>
    </row>
    <row r="484" spans="1:220" x14ac:dyDescent="0.25">
      <c r="A484"/>
      <c r="B484"/>
      <c r="C484"/>
      <c r="D484"/>
      <c r="E484"/>
      <c r="F484"/>
      <c r="G484"/>
      <c r="H484"/>
      <c r="I484"/>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c r="BY484"/>
      <c r="BZ484"/>
      <c r="CA484"/>
      <c r="CB484"/>
      <c r="CC484"/>
      <c r="CD484"/>
      <c r="CE484"/>
      <c r="CF484"/>
      <c r="CG484"/>
      <c r="CH484"/>
      <c r="CI484"/>
      <c r="CJ484"/>
      <c r="CK484"/>
      <c r="CL484"/>
      <c r="CM484"/>
      <c r="CN484"/>
      <c r="CO484"/>
      <c r="CP484"/>
      <c r="CQ484"/>
      <c r="CR484"/>
      <c r="CS484"/>
      <c r="CT484"/>
      <c r="CU484"/>
      <c r="CV484"/>
      <c r="CW484"/>
      <c r="CX484"/>
      <c r="CY484"/>
      <c r="CZ484"/>
      <c r="DA484"/>
      <c r="DB484"/>
      <c r="DC484"/>
      <c r="DD484"/>
      <c r="DE484"/>
      <c r="DF484"/>
      <c r="DG484"/>
      <c r="DH484"/>
      <c r="DI484"/>
      <c r="DJ484"/>
      <c r="DK484"/>
      <c r="DL484"/>
      <c r="DM484"/>
      <c r="DN484"/>
      <c r="DO484"/>
      <c r="DP484"/>
      <c r="DQ484"/>
      <c r="DR484"/>
      <c r="DS484"/>
      <c r="DT484"/>
      <c r="DU484"/>
      <c r="DV484"/>
      <c r="DW484"/>
      <c r="DX484"/>
      <c r="DY484"/>
      <c r="DZ484"/>
      <c r="EA484"/>
      <c r="EB484"/>
      <c r="EC484"/>
      <c r="ED484"/>
      <c r="EE484"/>
      <c r="EF484"/>
      <c r="EG484"/>
      <c r="EH484"/>
      <c r="EI484"/>
      <c r="EJ484"/>
      <c r="EK484"/>
      <c r="EL484"/>
      <c r="EM484"/>
      <c r="EN484"/>
      <c r="EO484"/>
      <c r="EP484"/>
      <c r="EQ484"/>
      <c r="ER484"/>
      <c r="ES484"/>
      <c r="ET484"/>
      <c r="EU484"/>
      <c r="EV484"/>
      <c r="EW484"/>
      <c r="EX484"/>
      <c r="EY484"/>
      <c r="EZ484"/>
      <c r="FA484"/>
      <c r="FB484"/>
      <c r="FC484"/>
      <c r="FD484"/>
      <c r="FE484"/>
      <c r="FF484"/>
      <c r="FG484"/>
      <c r="FH484"/>
      <c r="FI484"/>
      <c r="FJ484"/>
      <c r="FK484"/>
      <c r="FL484"/>
      <c r="FM484"/>
      <c r="FN484"/>
      <c r="FO484"/>
      <c r="FP484"/>
      <c r="FQ484"/>
      <c r="FR484"/>
      <c r="FS484"/>
      <c r="FT484"/>
      <c r="FU484"/>
      <c r="FV484"/>
      <c r="FW484"/>
      <c r="FX484"/>
      <c r="FY484"/>
      <c r="FZ484"/>
      <c r="GA484"/>
      <c r="GB484"/>
      <c r="GC484"/>
      <c r="GD484"/>
      <c r="GE484"/>
      <c r="GF484"/>
      <c r="GG484"/>
      <c r="GH484"/>
      <c r="GI484"/>
      <c r="GJ484"/>
      <c r="GK484"/>
      <c r="GL484"/>
      <c r="GM484"/>
      <c r="GN484"/>
      <c r="GO484"/>
      <c r="GP484"/>
      <c r="GQ484"/>
      <c r="GR484"/>
      <c r="GS484"/>
      <c r="GT484"/>
      <c r="GU484"/>
      <c r="GV484"/>
      <c r="GW484"/>
      <c r="GX484"/>
      <c r="GY484"/>
      <c r="GZ484"/>
      <c r="HA484"/>
      <c r="HB484"/>
      <c r="HC484"/>
      <c r="HD484"/>
      <c r="HE484"/>
      <c r="HF484"/>
      <c r="HG484"/>
      <c r="HH484"/>
      <c r="HI484"/>
      <c r="HJ484"/>
      <c r="HK484"/>
      <c r="HL484"/>
    </row>
    <row r="485" spans="1:220" x14ac:dyDescent="0.25">
      <c r="A485"/>
      <c r="B485"/>
      <c r="C485"/>
      <c r="D485"/>
      <c r="E485"/>
      <c r="F485"/>
      <c r="G485"/>
      <c r="H485"/>
      <c r="I485"/>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c r="BY485"/>
      <c r="BZ485"/>
      <c r="CA485"/>
      <c r="CB485"/>
      <c r="CC485"/>
      <c r="CD485"/>
      <c r="CE485"/>
      <c r="CF485"/>
      <c r="CG485"/>
      <c r="CH485"/>
      <c r="CI485"/>
      <c r="CJ485"/>
      <c r="CK485"/>
      <c r="CL485"/>
      <c r="CM485"/>
      <c r="CN485"/>
      <c r="CO485"/>
      <c r="CP485"/>
      <c r="CQ485"/>
      <c r="CR485"/>
      <c r="CS485"/>
      <c r="CT485"/>
      <c r="CU485"/>
      <c r="CV485"/>
      <c r="CW485"/>
      <c r="CX485"/>
      <c r="CY485"/>
      <c r="CZ485"/>
      <c r="DA485"/>
      <c r="DB485"/>
      <c r="DC485"/>
      <c r="DD485"/>
      <c r="DE485"/>
      <c r="DF485"/>
      <c r="DG485"/>
      <c r="DH485"/>
      <c r="DI485"/>
      <c r="DJ485"/>
      <c r="DK485"/>
      <c r="DL485"/>
      <c r="DM485"/>
      <c r="DN485"/>
      <c r="DO485"/>
      <c r="DP485"/>
      <c r="DQ485"/>
      <c r="DR485"/>
      <c r="DS485"/>
      <c r="DT485"/>
      <c r="DU485"/>
      <c r="DV485"/>
      <c r="DW485"/>
      <c r="DX485"/>
      <c r="DY485"/>
      <c r="DZ485"/>
      <c r="EA485"/>
      <c r="EB485"/>
      <c r="EC485"/>
      <c r="ED485"/>
      <c r="EE485"/>
      <c r="EF485"/>
      <c r="EG485"/>
      <c r="EH485"/>
      <c r="EI485"/>
      <c r="EJ485"/>
      <c r="EK485"/>
      <c r="EL485"/>
      <c r="EM485"/>
      <c r="EN485"/>
      <c r="EO485"/>
      <c r="EP485"/>
      <c r="EQ485"/>
      <c r="ER485"/>
      <c r="ES485"/>
      <c r="ET485"/>
      <c r="EU485"/>
      <c r="EV485"/>
      <c r="EW485"/>
      <c r="EX485"/>
      <c r="EY485"/>
      <c r="EZ485"/>
      <c r="FA485"/>
      <c r="FB485"/>
      <c r="FC485"/>
      <c r="FD485"/>
      <c r="FE485"/>
      <c r="FF485"/>
      <c r="FG485"/>
      <c r="FH485"/>
      <c r="FI485"/>
      <c r="FJ485"/>
      <c r="FK485"/>
      <c r="FL485"/>
      <c r="FM485"/>
      <c r="FN485"/>
      <c r="FO485"/>
      <c r="FP485"/>
      <c r="FQ485"/>
      <c r="FR485"/>
      <c r="FS485"/>
      <c r="FT485"/>
      <c r="FU485"/>
      <c r="FV485"/>
      <c r="FW485"/>
      <c r="FX485"/>
      <c r="FY485"/>
      <c r="FZ485"/>
      <c r="GA485"/>
      <c r="GB485"/>
      <c r="GC485"/>
      <c r="GD485"/>
      <c r="GE485"/>
      <c r="GF485"/>
      <c r="GG485"/>
      <c r="GH485"/>
      <c r="GI485"/>
      <c r="GJ485"/>
      <c r="GK485"/>
      <c r="GL485"/>
      <c r="GM485"/>
      <c r="GN485"/>
      <c r="GO485"/>
      <c r="GP485"/>
      <c r="GQ485"/>
      <c r="GR485"/>
      <c r="GS485"/>
      <c r="GT485"/>
      <c r="GU485"/>
      <c r="GV485"/>
      <c r="GW485"/>
      <c r="GX485"/>
      <c r="GY485"/>
      <c r="GZ485"/>
      <c r="HA485"/>
      <c r="HB485"/>
      <c r="HC485"/>
      <c r="HD485"/>
      <c r="HE485"/>
      <c r="HF485"/>
      <c r="HG485"/>
      <c r="HH485"/>
      <c r="HI485"/>
      <c r="HJ485"/>
      <c r="HK485"/>
      <c r="HL485"/>
    </row>
    <row r="486" spans="1:220" x14ac:dyDescent="0.25">
      <c r="A486"/>
      <c r="B486"/>
      <c r="C486"/>
      <c r="D486"/>
      <c r="E486"/>
      <c r="F486"/>
      <c r="G486"/>
      <c r="H486"/>
      <c r="I48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c r="BY486"/>
      <c r="BZ486"/>
      <c r="CA486"/>
      <c r="CB486"/>
      <c r="CC486"/>
      <c r="CD486"/>
      <c r="CE486"/>
      <c r="CF486"/>
      <c r="CG486"/>
      <c r="CH486"/>
      <c r="CI486"/>
      <c r="CJ486"/>
      <c r="CK486"/>
      <c r="CL486"/>
      <c r="CM486"/>
      <c r="CN486"/>
      <c r="CO486"/>
      <c r="CP486"/>
      <c r="CQ486"/>
      <c r="CR486"/>
      <c r="CS486"/>
      <c r="CT486"/>
      <c r="CU486"/>
      <c r="CV486"/>
      <c r="CW486"/>
      <c r="CX486"/>
      <c r="CY486"/>
      <c r="CZ486"/>
      <c r="DA486"/>
      <c r="DB486"/>
      <c r="DC486"/>
      <c r="DD486"/>
      <c r="DE486"/>
      <c r="DF486"/>
      <c r="DG486"/>
      <c r="DH486"/>
      <c r="DI486"/>
      <c r="DJ486"/>
      <c r="DK486"/>
      <c r="DL486"/>
      <c r="DM486"/>
      <c r="DN486"/>
      <c r="DO486"/>
      <c r="DP486"/>
      <c r="DQ486"/>
      <c r="DR486"/>
      <c r="DS486"/>
      <c r="DT486"/>
      <c r="DU486"/>
      <c r="DV486"/>
      <c r="DW486"/>
      <c r="DX486"/>
      <c r="DY486"/>
      <c r="DZ486"/>
      <c r="EA486"/>
      <c r="EB486"/>
      <c r="EC486"/>
      <c r="ED486"/>
      <c r="EE486"/>
      <c r="EF486"/>
      <c r="EG486"/>
      <c r="EH486"/>
      <c r="EI486"/>
      <c r="EJ486"/>
      <c r="EK486"/>
      <c r="EL486"/>
      <c r="EM486"/>
      <c r="EN486"/>
      <c r="EO486"/>
      <c r="EP486"/>
      <c r="EQ486"/>
      <c r="ER486"/>
      <c r="ES486"/>
      <c r="ET486"/>
      <c r="EU486"/>
      <c r="EV486"/>
      <c r="EW486"/>
      <c r="EX486"/>
      <c r="EY486"/>
      <c r="EZ486"/>
      <c r="FA486"/>
      <c r="FB486"/>
      <c r="FC486"/>
      <c r="FD486"/>
      <c r="FE486"/>
      <c r="FF486"/>
      <c r="FG486"/>
      <c r="FH486"/>
      <c r="FI486"/>
      <c r="FJ486"/>
      <c r="FK486"/>
      <c r="FL486"/>
      <c r="FM486"/>
      <c r="FN486"/>
      <c r="FO486"/>
      <c r="FP486"/>
      <c r="FQ486"/>
      <c r="FR486"/>
      <c r="FS486"/>
      <c r="FT486"/>
      <c r="FU486"/>
      <c r="FV486"/>
      <c r="FW486"/>
      <c r="FX486"/>
      <c r="FY486"/>
      <c r="FZ486"/>
      <c r="GA486"/>
      <c r="GB486"/>
      <c r="GC486"/>
      <c r="GD486"/>
      <c r="GE486"/>
      <c r="GF486"/>
      <c r="GG486"/>
      <c r="GH486"/>
      <c r="GI486"/>
      <c r="GJ486"/>
      <c r="GK486"/>
      <c r="GL486"/>
      <c r="GM486"/>
      <c r="GN486"/>
      <c r="GO486"/>
      <c r="GP486"/>
      <c r="GQ486"/>
      <c r="GR486"/>
      <c r="GS486"/>
      <c r="GT486"/>
      <c r="GU486"/>
      <c r="GV486"/>
      <c r="GW486"/>
      <c r="GX486"/>
      <c r="GY486"/>
      <c r="GZ486"/>
      <c r="HA486"/>
      <c r="HB486"/>
      <c r="HC486"/>
      <c r="HD486"/>
      <c r="HE486"/>
      <c r="HF486"/>
      <c r="HG486"/>
      <c r="HH486"/>
      <c r="HI486"/>
      <c r="HJ486"/>
      <c r="HK486"/>
      <c r="HL486"/>
    </row>
    <row r="487" spans="1:220" x14ac:dyDescent="0.25">
      <c r="A487"/>
      <c r="B487"/>
      <c r="C487"/>
      <c r="D487"/>
      <c r="E487"/>
      <c r="F487"/>
      <c r="G487"/>
      <c r="H487"/>
      <c r="I487"/>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c r="BY487"/>
      <c r="BZ487"/>
      <c r="CA487"/>
      <c r="CB487"/>
      <c r="CC487"/>
      <c r="CD487"/>
      <c r="CE487"/>
      <c r="CF487"/>
      <c r="CG487"/>
      <c r="CH487"/>
      <c r="CI487"/>
      <c r="CJ487"/>
      <c r="CK487"/>
      <c r="CL487"/>
      <c r="CM487"/>
      <c r="CN487"/>
      <c r="CO487"/>
      <c r="CP487"/>
      <c r="CQ487"/>
      <c r="CR487"/>
      <c r="CS487"/>
      <c r="CT487"/>
      <c r="CU487"/>
      <c r="CV487"/>
      <c r="CW487"/>
      <c r="CX487"/>
      <c r="CY487"/>
      <c r="CZ487"/>
      <c r="DA487"/>
      <c r="DB487"/>
      <c r="DC487"/>
      <c r="DD487"/>
      <c r="DE487"/>
      <c r="DF487"/>
      <c r="DG487"/>
      <c r="DH487"/>
      <c r="DI487"/>
      <c r="DJ487"/>
      <c r="DK487"/>
      <c r="DL487"/>
      <c r="DM487"/>
      <c r="DN487"/>
      <c r="DO487"/>
      <c r="DP487"/>
      <c r="DQ487"/>
      <c r="DR487"/>
      <c r="DS487"/>
      <c r="DT487"/>
      <c r="DU487"/>
      <c r="DV487"/>
      <c r="DW487"/>
      <c r="DX487"/>
      <c r="DY487"/>
      <c r="DZ487"/>
      <c r="EA487"/>
      <c r="EB487"/>
      <c r="EC487"/>
      <c r="ED487"/>
      <c r="EE487"/>
      <c r="EF487"/>
      <c r="EG487"/>
      <c r="EH487"/>
      <c r="EI487"/>
      <c r="EJ487"/>
      <c r="EK487"/>
      <c r="EL487"/>
      <c r="EM487"/>
      <c r="EN487"/>
      <c r="EO487"/>
      <c r="EP487"/>
      <c r="EQ487"/>
      <c r="ER487"/>
      <c r="ES487"/>
      <c r="ET487"/>
      <c r="EU487"/>
      <c r="EV487"/>
      <c r="EW487"/>
      <c r="EX487"/>
      <c r="EY487"/>
      <c r="EZ487"/>
      <c r="FA487"/>
      <c r="FB487"/>
      <c r="FC487"/>
      <c r="FD487"/>
      <c r="FE487"/>
      <c r="FF487"/>
      <c r="FG487"/>
      <c r="FH487"/>
      <c r="FI487"/>
      <c r="FJ487"/>
      <c r="FK487"/>
      <c r="FL487"/>
      <c r="FM487"/>
      <c r="FN487"/>
      <c r="FO487"/>
      <c r="FP487"/>
      <c r="FQ487"/>
      <c r="FR487"/>
      <c r="FS487"/>
      <c r="FT487"/>
      <c r="FU487"/>
      <c r="FV487"/>
      <c r="FW487"/>
      <c r="FX487"/>
      <c r="FY487"/>
      <c r="FZ487"/>
      <c r="GA487"/>
      <c r="GB487"/>
      <c r="GC487"/>
      <c r="GD487"/>
      <c r="GE487"/>
      <c r="GF487"/>
      <c r="GG487"/>
      <c r="GH487"/>
      <c r="GI487"/>
      <c r="GJ487"/>
      <c r="GK487"/>
      <c r="GL487"/>
      <c r="GM487"/>
      <c r="GN487"/>
      <c r="GO487"/>
      <c r="GP487"/>
      <c r="GQ487"/>
      <c r="GR487"/>
      <c r="GS487"/>
      <c r="GT487"/>
      <c r="GU487"/>
      <c r="GV487"/>
      <c r="GW487"/>
      <c r="GX487"/>
      <c r="GY487"/>
      <c r="GZ487"/>
      <c r="HA487"/>
      <c r="HB487"/>
      <c r="HC487"/>
      <c r="HD487"/>
      <c r="HE487"/>
      <c r="HF487"/>
      <c r="HG487"/>
      <c r="HH487"/>
      <c r="HI487"/>
      <c r="HJ487"/>
      <c r="HK487"/>
      <c r="HL487"/>
    </row>
    <row r="488" spans="1:220" x14ac:dyDescent="0.25">
      <c r="A488"/>
      <c r="B488"/>
      <c r="C488"/>
      <c r="D488"/>
      <c r="E488"/>
      <c r="F488"/>
      <c r="G488"/>
      <c r="H488"/>
      <c r="I488"/>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c r="BY488"/>
      <c r="BZ488"/>
      <c r="CA488"/>
      <c r="CB488"/>
      <c r="CC488"/>
      <c r="CD488"/>
      <c r="CE488"/>
      <c r="CF488"/>
      <c r="CG488"/>
      <c r="CH488"/>
      <c r="CI488"/>
      <c r="CJ488"/>
      <c r="CK488"/>
      <c r="CL488"/>
      <c r="CM488"/>
      <c r="CN488"/>
      <c r="CO488"/>
      <c r="CP488"/>
      <c r="CQ488"/>
      <c r="CR488"/>
      <c r="CS488"/>
      <c r="CT488"/>
      <c r="CU488"/>
      <c r="CV488"/>
      <c r="CW488"/>
      <c r="CX488"/>
      <c r="CY488"/>
      <c r="CZ488"/>
      <c r="DA488"/>
      <c r="DB488"/>
      <c r="DC488"/>
      <c r="DD488"/>
      <c r="DE488"/>
      <c r="DF488"/>
      <c r="DG488"/>
      <c r="DH488"/>
      <c r="DI488"/>
      <c r="DJ488"/>
      <c r="DK488"/>
      <c r="DL488"/>
      <c r="DM488"/>
      <c r="DN488"/>
      <c r="DO488"/>
      <c r="DP488"/>
      <c r="DQ488"/>
      <c r="DR488"/>
      <c r="DS488"/>
      <c r="DT488"/>
      <c r="DU488"/>
      <c r="DV488"/>
      <c r="DW488"/>
      <c r="DX488"/>
      <c r="DY488"/>
      <c r="DZ488"/>
      <c r="EA488"/>
      <c r="EB488"/>
      <c r="EC488"/>
      <c r="ED488"/>
      <c r="EE488"/>
      <c r="EF488"/>
      <c r="EG488"/>
      <c r="EH488"/>
      <c r="EI488"/>
      <c r="EJ488"/>
      <c r="EK488"/>
      <c r="EL488"/>
      <c r="EM488"/>
      <c r="EN488"/>
      <c r="EO488"/>
      <c r="EP488"/>
      <c r="EQ488"/>
      <c r="ER488"/>
      <c r="ES488"/>
      <c r="ET488"/>
      <c r="EU488"/>
      <c r="EV488"/>
      <c r="EW488"/>
      <c r="EX488"/>
      <c r="EY488"/>
      <c r="EZ488"/>
      <c r="FA488"/>
      <c r="FB488"/>
      <c r="FC488"/>
      <c r="FD488"/>
      <c r="FE488"/>
      <c r="FF488"/>
      <c r="FG488"/>
      <c r="FH488"/>
      <c r="FI488"/>
      <c r="FJ488"/>
      <c r="FK488"/>
      <c r="FL488"/>
      <c r="FM488"/>
      <c r="FN488"/>
      <c r="FO488"/>
      <c r="FP488"/>
      <c r="FQ488"/>
      <c r="FR488"/>
      <c r="FS488"/>
      <c r="FT488"/>
      <c r="FU488"/>
      <c r="FV488"/>
      <c r="FW488"/>
      <c r="FX488"/>
      <c r="FY488"/>
      <c r="FZ488"/>
      <c r="GA488"/>
      <c r="GB488"/>
      <c r="GC488"/>
      <c r="GD488"/>
      <c r="GE488"/>
      <c r="GF488"/>
      <c r="GG488"/>
      <c r="GH488"/>
      <c r="GI488"/>
      <c r="GJ488"/>
      <c r="GK488"/>
      <c r="GL488"/>
      <c r="GM488"/>
      <c r="GN488"/>
      <c r="GO488"/>
      <c r="GP488"/>
      <c r="GQ488"/>
      <c r="GR488"/>
      <c r="GS488"/>
      <c r="GT488"/>
      <c r="GU488"/>
      <c r="GV488"/>
      <c r="GW488"/>
      <c r="GX488"/>
      <c r="GY488"/>
      <c r="GZ488"/>
      <c r="HA488"/>
      <c r="HB488"/>
      <c r="HC488"/>
      <c r="HD488"/>
      <c r="HE488"/>
      <c r="HF488"/>
      <c r="HG488"/>
      <c r="HH488"/>
      <c r="HI488"/>
      <c r="HJ488"/>
      <c r="HK488"/>
      <c r="HL488"/>
    </row>
    <row r="489" spans="1:220" x14ac:dyDescent="0.25">
      <c r="A489"/>
      <c r="B489"/>
      <c r="C489"/>
      <c r="D489"/>
      <c r="E489"/>
      <c r="F489"/>
      <c r="G489"/>
      <c r="H489"/>
      <c r="I489"/>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c r="BY489"/>
      <c r="BZ489"/>
      <c r="CA489"/>
      <c r="CB489"/>
      <c r="CC489"/>
      <c r="CD489"/>
      <c r="CE489"/>
      <c r="CF489"/>
      <c r="CG489"/>
      <c r="CH489"/>
      <c r="CI489"/>
      <c r="CJ489"/>
      <c r="CK489"/>
      <c r="CL489"/>
      <c r="CM489"/>
      <c r="CN489"/>
      <c r="CO489"/>
      <c r="CP489"/>
      <c r="CQ489"/>
      <c r="CR489"/>
      <c r="CS489"/>
      <c r="CT489"/>
      <c r="CU489"/>
      <c r="CV489"/>
      <c r="CW489"/>
      <c r="CX489"/>
      <c r="CY489"/>
      <c r="CZ489"/>
      <c r="DA489"/>
      <c r="DB489"/>
      <c r="DC489"/>
      <c r="DD489"/>
      <c r="DE489"/>
      <c r="DF489"/>
      <c r="DG489"/>
      <c r="DH489"/>
      <c r="DI489"/>
      <c r="DJ489"/>
      <c r="DK489"/>
      <c r="DL489"/>
      <c r="DM489"/>
      <c r="DN489"/>
      <c r="DO489"/>
      <c r="DP489"/>
      <c r="DQ489"/>
      <c r="DR489"/>
      <c r="DS489"/>
      <c r="DT489"/>
      <c r="DU489"/>
      <c r="DV489"/>
      <c r="DW489"/>
      <c r="DX489"/>
      <c r="DY489"/>
      <c r="DZ489"/>
      <c r="EA489"/>
      <c r="EB489"/>
      <c r="EC489"/>
      <c r="ED489"/>
      <c r="EE489"/>
      <c r="EF489"/>
      <c r="EG489"/>
      <c r="EH489"/>
      <c r="EI489"/>
      <c r="EJ489"/>
      <c r="EK489"/>
      <c r="EL489"/>
      <c r="EM489"/>
      <c r="EN489"/>
      <c r="EO489"/>
      <c r="EP489"/>
      <c r="EQ489"/>
      <c r="ER489"/>
      <c r="ES489"/>
      <c r="ET489"/>
      <c r="EU489"/>
      <c r="EV489"/>
      <c r="EW489"/>
      <c r="EX489"/>
      <c r="EY489"/>
      <c r="EZ489"/>
      <c r="FA489"/>
      <c r="FB489"/>
      <c r="FC489"/>
      <c r="FD489"/>
      <c r="FE489"/>
      <c r="FF489"/>
      <c r="FG489"/>
      <c r="FH489"/>
      <c r="FI489"/>
      <c r="FJ489"/>
      <c r="FK489"/>
      <c r="FL489"/>
      <c r="FM489"/>
      <c r="FN489"/>
      <c r="FO489"/>
      <c r="FP489"/>
      <c r="FQ489"/>
      <c r="FR489"/>
      <c r="FS489"/>
      <c r="FT489"/>
      <c r="FU489"/>
      <c r="FV489"/>
      <c r="FW489"/>
      <c r="FX489"/>
      <c r="FY489"/>
      <c r="FZ489"/>
      <c r="GA489"/>
      <c r="GB489"/>
      <c r="GC489"/>
      <c r="GD489"/>
      <c r="GE489"/>
      <c r="GF489"/>
      <c r="GG489"/>
      <c r="GH489"/>
      <c r="GI489"/>
      <c r="GJ489"/>
      <c r="GK489"/>
      <c r="GL489"/>
      <c r="GM489"/>
      <c r="GN489"/>
      <c r="GO489"/>
      <c r="GP489"/>
      <c r="GQ489"/>
      <c r="GR489"/>
      <c r="GS489"/>
      <c r="GT489"/>
      <c r="GU489"/>
      <c r="GV489"/>
      <c r="GW489"/>
      <c r="GX489"/>
      <c r="GY489"/>
      <c r="GZ489"/>
      <c r="HA489"/>
      <c r="HB489"/>
      <c r="HC489"/>
      <c r="HD489"/>
      <c r="HE489"/>
      <c r="HF489"/>
      <c r="HG489"/>
      <c r="HH489"/>
      <c r="HI489"/>
      <c r="HJ489"/>
      <c r="HK489"/>
      <c r="HL489"/>
    </row>
    <row r="490" spans="1:220" x14ac:dyDescent="0.25">
      <c r="A490"/>
      <c r="B490"/>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c r="BY490"/>
      <c r="BZ490"/>
      <c r="CA490"/>
      <c r="CB490"/>
      <c r="CC490"/>
      <c r="CD490"/>
      <c r="CE490"/>
      <c r="CF490"/>
      <c r="CG490"/>
      <c r="CH490"/>
      <c r="CI490"/>
      <c r="CJ490"/>
      <c r="CK490"/>
      <c r="CL490"/>
      <c r="CM490"/>
      <c r="CN490"/>
      <c r="CO490"/>
      <c r="CP490"/>
      <c r="CQ490"/>
      <c r="CR490"/>
      <c r="CS490"/>
      <c r="CT490"/>
      <c r="CU490"/>
      <c r="CV490"/>
      <c r="CW490"/>
      <c r="CX490"/>
      <c r="CY490"/>
      <c r="CZ490"/>
      <c r="DA490"/>
      <c r="DB490"/>
      <c r="DC490"/>
      <c r="DD490"/>
      <c r="DE490"/>
      <c r="DF490"/>
      <c r="DG490"/>
      <c r="DH490"/>
      <c r="DI490"/>
      <c r="DJ490"/>
      <c r="DK490"/>
      <c r="DL490"/>
      <c r="DM490"/>
      <c r="DN490"/>
      <c r="DO490"/>
      <c r="DP490"/>
      <c r="DQ490"/>
      <c r="DR490"/>
      <c r="DS490"/>
      <c r="DT490"/>
      <c r="DU490"/>
      <c r="DV490"/>
      <c r="DW490"/>
      <c r="DX490"/>
      <c r="DY490"/>
      <c r="DZ490"/>
      <c r="EA490"/>
      <c r="EB490"/>
      <c r="EC490"/>
      <c r="ED490"/>
      <c r="EE490"/>
      <c r="EF490"/>
      <c r="EG490"/>
      <c r="EH490"/>
      <c r="EI490"/>
      <c r="EJ490"/>
      <c r="EK490"/>
      <c r="EL490"/>
      <c r="EM490"/>
      <c r="EN490"/>
      <c r="EO490"/>
      <c r="EP490"/>
      <c r="EQ490"/>
      <c r="ER490"/>
      <c r="ES490"/>
      <c r="ET490"/>
      <c r="EU490"/>
      <c r="EV490"/>
      <c r="EW490"/>
      <c r="EX490"/>
      <c r="EY490"/>
      <c r="EZ490"/>
      <c r="FA490"/>
      <c r="FB490"/>
      <c r="FC490"/>
      <c r="FD490"/>
      <c r="FE490"/>
      <c r="FF490"/>
      <c r="FG490"/>
      <c r="FH490"/>
      <c r="FI490"/>
      <c r="FJ490"/>
      <c r="FK490"/>
      <c r="FL490"/>
      <c r="FM490"/>
      <c r="FN490"/>
      <c r="FO490"/>
      <c r="FP490"/>
      <c r="FQ490"/>
      <c r="FR490"/>
      <c r="FS490"/>
      <c r="FT490"/>
      <c r="FU490"/>
      <c r="FV490"/>
      <c r="FW490"/>
      <c r="FX490"/>
      <c r="FY490"/>
      <c r="FZ490"/>
      <c r="GA490"/>
      <c r="GB490"/>
      <c r="GC490"/>
      <c r="GD490"/>
      <c r="GE490"/>
      <c r="GF490"/>
      <c r="GG490"/>
      <c r="GH490"/>
      <c r="GI490"/>
      <c r="GJ490"/>
      <c r="GK490"/>
      <c r="GL490"/>
      <c r="GM490"/>
      <c r="GN490"/>
      <c r="GO490"/>
      <c r="GP490"/>
      <c r="GQ490"/>
      <c r="GR490"/>
      <c r="GS490"/>
      <c r="GT490"/>
      <c r="GU490"/>
      <c r="GV490"/>
      <c r="GW490"/>
      <c r="GX490"/>
      <c r="GY490"/>
      <c r="GZ490"/>
      <c r="HA490"/>
      <c r="HB490"/>
      <c r="HC490"/>
      <c r="HD490"/>
      <c r="HE490"/>
      <c r="HF490"/>
      <c r="HG490"/>
      <c r="HH490"/>
      <c r="HI490"/>
      <c r="HJ490"/>
      <c r="HK490"/>
      <c r="HL490"/>
    </row>
    <row r="491" spans="1:220" x14ac:dyDescent="0.25">
      <c r="A491"/>
      <c r="B491"/>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c r="BY491"/>
      <c r="BZ491"/>
      <c r="CA491"/>
      <c r="CB491"/>
      <c r="CC491"/>
      <c r="CD491"/>
      <c r="CE491"/>
      <c r="CF491"/>
      <c r="CG491"/>
      <c r="CH491"/>
      <c r="CI491"/>
      <c r="CJ491"/>
      <c r="CK491"/>
      <c r="CL491"/>
      <c r="CM491"/>
      <c r="CN491"/>
      <c r="CO491"/>
      <c r="CP491"/>
      <c r="CQ491"/>
      <c r="CR491"/>
      <c r="CS491"/>
      <c r="CT491"/>
      <c r="CU491"/>
      <c r="CV491"/>
      <c r="CW491"/>
      <c r="CX491"/>
      <c r="CY491"/>
      <c r="CZ491"/>
      <c r="DA491"/>
      <c r="DB491"/>
      <c r="DC491"/>
      <c r="DD491"/>
      <c r="DE491"/>
      <c r="DF491"/>
      <c r="DG491"/>
      <c r="DH491"/>
      <c r="DI491"/>
      <c r="DJ491"/>
      <c r="DK491"/>
      <c r="DL491"/>
      <c r="DM491"/>
      <c r="DN491"/>
      <c r="DO491"/>
      <c r="DP491"/>
      <c r="DQ491"/>
      <c r="DR491"/>
      <c r="DS491"/>
      <c r="DT491"/>
      <c r="DU491"/>
      <c r="DV491"/>
      <c r="DW491"/>
      <c r="DX491"/>
      <c r="DY491"/>
      <c r="DZ491"/>
      <c r="EA491"/>
      <c r="EB491"/>
      <c r="EC491"/>
      <c r="ED491"/>
      <c r="EE491"/>
      <c r="EF491"/>
      <c r="EG491"/>
      <c r="EH491"/>
      <c r="EI491"/>
      <c r="EJ491"/>
      <c r="EK491"/>
      <c r="EL491"/>
      <c r="EM491"/>
      <c r="EN491"/>
      <c r="EO491"/>
      <c r="EP491"/>
      <c r="EQ491"/>
      <c r="ER491"/>
      <c r="ES491"/>
      <c r="ET491"/>
      <c r="EU491"/>
      <c r="EV491"/>
      <c r="EW491"/>
      <c r="EX491"/>
      <c r="EY491"/>
      <c r="EZ491"/>
      <c r="FA491"/>
      <c r="FB491"/>
      <c r="FC491"/>
      <c r="FD491"/>
      <c r="FE491"/>
      <c r="FF491"/>
      <c r="FG491"/>
      <c r="FH491"/>
      <c r="FI491"/>
      <c r="FJ491"/>
      <c r="FK491"/>
      <c r="FL491"/>
      <c r="FM491"/>
      <c r="FN491"/>
      <c r="FO491"/>
      <c r="FP491"/>
      <c r="FQ491"/>
      <c r="FR491"/>
      <c r="FS491"/>
      <c r="FT491"/>
      <c r="FU491"/>
      <c r="FV491"/>
      <c r="FW491"/>
      <c r="FX491"/>
      <c r="FY491"/>
      <c r="FZ491"/>
      <c r="GA491"/>
      <c r="GB491"/>
      <c r="GC491"/>
      <c r="GD491"/>
      <c r="GE491"/>
      <c r="GF491"/>
      <c r="GG491"/>
      <c r="GH491"/>
      <c r="GI491"/>
      <c r="GJ491"/>
      <c r="GK491"/>
      <c r="GL491"/>
      <c r="GM491"/>
      <c r="GN491"/>
      <c r="GO491"/>
      <c r="GP491"/>
      <c r="GQ491"/>
      <c r="GR491"/>
      <c r="GS491"/>
      <c r="GT491"/>
      <c r="GU491"/>
      <c r="GV491"/>
      <c r="GW491"/>
      <c r="GX491"/>
      <c r="GY491"/>
      <c r="GZ491"/>
      <c r="HA491"/>
      <c r="HB491"/>
      <c r="HC491"/>
      <c r="HD491"/>
      <c r="HE491"/>
      <c r="HF491"/>
      <c r="HG491"/>
      <c r="HH491"/>
      <c r="HI491"/>
      <c r="HJ491"/>
      <c r="HK491"/>
      <c r="HL491"/>
    </row>
    <row r="492" spans="1:220" x14ac:dyDescent="0.25">
      <c r="A492"/>
      <c r="B492"/>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c r="BY492"/>
      <c r="BZ492"/>
      <c r="CA492"/>
      <c r="CB492"/>
      <c r="CC492"/>
      <c r="CD492"/>
      <c r="CE492"/>
      <c r="CF492"/>
      <c r="CG492"/>
      <c r="CH492"/>
      <c r="CI492"/>
      <c r="CJ492"/>
      <c r="CK492"/>
      <c r="CL492"/>
      <c r="CM492"/>
      <c r="CN492"/>
      <c r="CO492"/>
      <c r="CP492"/>
      <c r="CQ492"/>
      <c r="CR492"/>
      <c r="CS492"/>
      <c r="CT492"/>
      <c r="CU492"/>
      <c r="CV492"/>
      <c r="CW492"/>
      <c r="CX492"/>
      <c r="CY492"/>
      <c r="CZ492"/>
      <c r="DA492"/>
      <c r="DB492"/>
      <c r="DC492"/>
      <c r="DD492"/>
      <c r="DE492"/>
      <c r="DF492"/>
      <c r="DG492"/>
      <c r="DH492"/>
      <c r="DI492"/>
      <c r="DJ492"/>
      <c r="DK492"/>
      <c r="DL492"/>
      <c r="DM492"/>
      <c r="DN492"/>
      <c r="DO492"/>
      <c r="DP492"/>
      <c r="DQ492"/>
      <c r="DR492"/>
      <c r="DS492"/>
      <c r="DT492"/>
      <c r="DU492"/>
      <c r="DV492"/>
      <c r="DW492"/>
      <c r="DX492"/>
      <c r="DY492"/>
      <c r="DZ492"/>
      <c r="EA492"/>
      <c r="EB492"/>
      <c r="EC492"/>
      <c r="ED492"/>
      <c r="EE492"/>
      <c r="EF492"/>
      <c r="EG492"/>
      <c r="EH492"/>
      <c r="EI492"/>
      <c r="EJ492"/>
      <c r="EK492"/>
      <c r="EL492"/>
      <c r="EM492"/>
      <c r="EN492"/>
      <c r="EO492"/>
      <c r="EP492"/>
      <c r="EQ492"/>
      <c r="ER492"/>
      <c r="ES492"/>
      <c r="ET492"/>
      <c r="EU492"/>
      <c r="EV492"/>
      <c r="EW492"/>
      <c r="EX492"/>
      <c r="EY492"/>
      <c r="EZ492"/>
      <c r="FA492"/>
      <c r="FB492"/>
      <c r="FC492"/>
      <c r="FD492"/>
      <c r="FE492"/>
      <c r="FF492"/>
      <c r="FG492"/>
      <c r="FH492"/>
      <c r="FI492"/>
      <c r="FJ492"/>
      <c r="FK492"/>
      <c r="FL492"/>
      <c r="FM492"/>
      <c r="FN492"/>
      <c r="FO492"/>
      <c r="FP492"/>
      <c r="FQ492"/>
      <c r="FR492"/>
      <c r="FS492"/>
      <c r="FT492"/>
      <c r="FU492"/>
      <c r="FV492"/>
      <c r="FW492"/>
      <c r="FX492"/>
      <c r="FY492"/>
      <c r="FZ492"/>
      <c r="GA492"/>
      <c r="GB492"/>
      <c r="GC492"/>
      <c r="GD492"/>
      <c r="GE492"/>
      <c r="GF492"/>
      <c r="GG492"/>
      <c r="GH492"/>
      <c r="GI492"/>
      <c r="GJ492"/>
      <c r="GK492"/>
      <c r="GL492"/>
      <c r="GM492"/>
      <c r="GN492"/>
      <c r="GO492"/>
      <c r="GP492"/>
      <c r="GQ492"/>
      <c r="GR492"/>
      <c r="GS492"/>
      <c r="GT492"/>
      <c r="GU492"/>
      <c r="GV492"/>
      <c r="GW492"/>
      <c r="GX492"/>
      <c r="GY492"/>
      <c r="GZ492"/>
      <c r="HA492"/>
      <c r="HB492"/>
      <c r="HC492"/>
      <c r="HD492"/>
      <c r="HE492"/>
      <c r="HF492"/>
      <c r="HG492"/>
      <c r="HH492"/>
      <c r="HI492"/>
      <c r="HJ492"/>
      <c r="HK492"/>
      <c r="HL492"/>
    </row>
    <row r="493" spans="1:220" x14ac:dyDescent="0.25">
      <c r="A493"/>
      <c r="B493"/>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c r="BY493"/>
      <c r="BZ493"/>
      <c r="CA493"/>
      <c r="CB493"/>
      <c r="CC493"/>
      <c r="CD493"/>
      <c r="CE493"/>
      <c r="CF493"/>
      <c r="CG493"/>
      <c r="CH493"/>
      <c r="CI493"/>
      <c r="CJ493"/>
      <c r="CK493"/>
      <c r="CL493"/>
      <c r="CM493"/>
      <c r="CN493"/>
      <c r="CO493"/>
      <c r="CP493"/>
      <c r="CQ493"/>
      <c r="CR493"/>
      <c r="CS493"/>
      <c r="CT493"/>
      <c r="CU493"/>
      <c r="CV493"/>
      <c r="CW493"/>
      <c r="CX493"/>
      <c r="CY493"/>
      <c r="CZ493"/>
      <c r="DA493"/>
      <c r="DB493"/>
      <c r="DC493"/>
      <c r="DD493"/>
      <c r="DE493"/>
      <c r="DF493"/>
      <c r="DG493"/>
      <c r="DH493"/>
      <c r="DI493"/>
      <c r="DJ493"/>
      <c r="DK493"/>
      <c r="DL493"/>
      <c r="DM493"/>
      <c r="DN493"/>
      <c r="DO493"/>
      <c r="DP493"/>
      <c r="DQ493"/>
      <c r="DR493"/>
      <c r="DS493"/>
      <c r="DT493"/>
      <c r="DU493"/>
      <c r="DV493"/>
      <c r="DW493"/>
      <c r="DX493"/>
      <c r="DY493"/>
      <c r="DZ493"/>
      <c r="EA493"/>
      <c r="EB493"/>
      <c r="EC493"/>
      <c r="ED493"/>
      <c r="EE493"/>
      <c r="EF493"/>
      <c r="EG493"/>
      <c r="EH493"/>
      <c r="EI493"/>
      <c r="EJ493"/>
      <c r="EK493"/>
      <c r="EL493"/>
      <c r="EM493"/>
      <c r="EN493"/>
      <c r="EO493"/>
      <c r="EP493"/>
      <c r="EQ493"/>
      <c r="ER493"/>
      <c r="ES493"/>
      <c r="ET493"/>
      <c r="EU493"/>
      <c r="EV493"/>
      <c r="EW493"/>
      <c r="EX493"/>
      <c r="EY493"/>
      <c r="EZ493"/>
      <c r="FA493"/>
      <c r="FB493"/>
      <c r="FC493"/>
      <c r="FD493"/>
      <c r="FE493"/>
      <c r="FF493"/>
      <c r="FG493"/>
      <c r="FH493"/>
      <c r="FI493"/>
      <c r="FJ493"/>
      <c r="FK493"/>
      <c r="FL493"/>
      <c r="FM493"/>
      <c r="FN493"/>
      <c r="FO493"/>
      <c r="FP493"/>
      <c r="FQ493"/>
      <c r="FR493"/>
      <c r="FS493"/>
      <c r="FT493"/>
      <c r="FU493"/>
      <c r="FV493"/>
      <c r="FW493"/>
      <c r="FX493"/>
      <c r="FY493"/>
      <c r="FZ493"/>
      <c r="GA493"/>
      <c r="GB493"/>
      <c r="GC493"/>
      <c r="GD493"/>
      <c r="GE493"/>
      <c r="GF493"/>
      <c r="GG493"/>
      <c r="GH493"/>
      <c r="GI493"/>
      <c r="GJ493"/>
      <c r="GK493"/>
      <c r="GL493"/>
      <c r="GM493"/>
      <c r="GN493"/>
      <c r="GO493"/>
      <c r="GP493"/>
      <c r="GQ493"/>
      <c r="GR493"/>
      <c r="GS493"/>
      <c r="GT493"/>
      <c r="GU493"/>
      <c r="GV493"/>
      <c r="GW493"/>
      <c r="GX493"/>
      <c r="GY493"/>
      <c r="GZ493"/>
      <c r="HA493"/>
      <c r="HB493"/>
      <c r="HC493"/>
      <c r="HD493"/>
      <c r="HE493"/>
      <c r="HF493"/>
      <c r="HG493"/>
      <c r="HH493"/>
      <c r="HI493"/>
      <c r="HJ493"/>
      <c r="HK493"/>
      <c r="HL493"/>
    </row>
    <row r="494" spans="1:220" x14ac:dyDescent="0.25">
      <c r="A494"/>
      <c r="B494"/>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c r="BY494"/>
      <c r="BZ494"/>
      <c r="CA494"/>
      <c r="CB494"/>
      <c r="CC494"/>
      <c r="CD494"/>
      <c r="CE494"/>
      <c r="CF494"/>
      <c r="CG494"/>
      <c r="CH494"/>
      <c r="CI494"/>
      <c r="CJ494"/>
      <c r="CK494"/>
      <c r="CL494"/>
      <c r="CM494"/>
      <c r="CN494"/>
      <c r="CO494"/>
      <c r="CP494"/>
      <c r="CQ494"/>
      <c r="CR494"/>
      <c r="CS494"/>
      <c r="CT494"/>
      <c r="CU494"/>
      <c r="CV494"/>
      <c r="CW494"/>
      <c r="CX494"/>
      <c r="CY494"/>
      <c r="CZ494"/>
      <c r="DA494"/>
      <c r="DB494"/>
      <c r="DC494"/>
      <c r="DD494"/>
      <c r="DE494"/>
      <c r="DF494"/>
      <c r="DG494"/>
      <c r="DH494"/>
      <c r="DI494"/>
      <c r="DJ494"/>
      <c r="DK494"/>
      <c r="DL494"/>
      <c r="DM494"/>
      <c r="DN494"/>
      <c r="DO494"/>
      <c r="DP494"/>
      <c r="DQ494"/>
      <c r="DR494"/>
      <c r="DS494"/>
      <c r="DT494"/>
      <c r="DU494"/>
      <c r="DV494"/>
      <c r="DW494"/>
      <c r="DX494"/>
      <c r="DY494"/>
      <c r="DZ494"/>
      <c r="EA494"/>
      <c r="EB494"/>
      <c r="EC494"/>
      <c r="ED494"/>
      <c r="EE494"/>
      <c r="EF494"/>
      <c r="EG494"/>
      <c r="EH494"/>
      <c r="EI494"/>
      <c r="EJ494"/>
      <c r="EK494"/>
      <c r="EL494"/>
      <c r="EM494"/>
      <c r="EN494"/>
      <c r="EO494"/>
      <c r="EP494"/>
      <c r="EQ494"/>
      <c r="ER494"/>
      <c r="ES494"/>
      <c r="ET494"/>
      <c r="EU494"/>
      <c r="EV494"/>
      <c r="EW494"/>
      <c r="EX494"/>
      <c r="EY494"/>
      <c r="EZ494"/>
      <c r="FA494"/>
      <c r="FB494"/>
      <c r="FC494"/>
      <c r="FD494"/>
      <c r="FE494"/>
      <c r="FF494"/>
      <c r="FG494"/>
      <c r="FH494"/>
      <c r="FI494"/>
      <c r="FJ494"/>
      <c r="FK494"/>
      <c r="FL494"/>
      <c r="FM494"/>
      <c r="FN494"/>
      <c r="FO494"/>
      <c r="FP494"/>
      <c r="FQ494"/>
      <c r="FR494"/>
      <c r="FS494"/>
      <c r="FT494"/>
      <c r="FU494"/>
      <c r="FV494"/>
      <c r="FW494"/>
      <c r="FX494"/>
      <c r="FY494"/>
      <c r="FZ494"/>
      <c r="GA494"/>
      <c r="GB494"/>
      <c r="GC494"/>
      <c r="GD494"/>
      <c r="GE494"/>
      <c r="GF494"/>
      <c r="GG494"/>
      <c r="GH494"/>
      <c r="GI494"/>
      <c r="GJ494"/>
      <c r="GK494"/>
      <c r="GL494"/>
      <c r="GM494"/>
      <c r="GN494"/>
      <c r="GO494"/>
      <c r="GP494"/>
      <c r="GQ494"/>
      <c r="GR494"/>
      <c r="GS494"/>
      <c r="GT494"/>
      <c r="GU494"/>
      <c r="GV494"/>
      <c r="GW494"/>
      <c r="GX494"/>
      <c r="GY494"/>
      <c r="GZ494"/>
      <c r="HA494"/>
      <c r="HB494"/>
      <c r="HC494"/>
      <c r="HD494"/>
      <c r="HE494"/>
      <c r="HF494"/>
      <c r="HG494"/>
      <c r="HH494"/>
      <c r="HI494"/>
      <c r="HJ494"/>
      <c r="HK494"/>
      <c r="HL494"/>
    </row>
    <row r="495" spans="1:220" x14ac:dyDescent="0.25">
      <c r="A495"/>
      <c r="B495"/>
      <c r="C495"/>
      <c r="D495"/>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c r="BY495"/>
      <c r="BZ495"/>
      <c r="CA495"/>
      <c r="CB495"/>
      <c r="CC495"/>
      <c r="CD495"/>
      <c r="CE495"/>
      <c r="CF495"/>
      <c r="CG495"/>
      <c r="CH495"/>
      <c r="CI495"/>
      <c r="CJ495"/>
      <c r="CK495"/>
      <c r="CL495"/>
      <c r="CM495"/>
      <c r="CN495"/>
      <c r="CO495"/>
      <c r="CP495"/>
      <c r="CQ495"/>
      <c r="CR495"/>
      <c r="CS495"/>
      <c r="CT495"/>
      <c r="CU495"/>
      <c r="CV495"/>
      <c r="CW495"/>
      <c r="CX495"/>
      <c r="CY495"/>
      <c r="CZ495"/>
      <c r="DA495"/>
      <c r="DB495"/>
      <c r="DC495"/>
      <c r="DD495"/>
      <c r="DE495"/>
      <c r="DF495"/>
      <c r="DG495"/>
      <c r="DH495"/>
      <c r="DI495"/>
      <c r="DJ495"/>
      <c r="DK495"/>
      <c r="DL495"/>
      <c r="DM495"/>
      <c r="DN495"/>
      <c r="DO495"/>
      <c r="DP495"/>
      <c r="DQ495"/>
      <c r="DR495"/>
      <c r="DS495"/>
      <c r="DT495"/>
      <c r="DU495"/>
      <c r="DV495"/>
      <c r="DW495"/>
      <c r="DX495"/>
      <c r="DY495"/>
      <c r="DZ495"/>
      <c r="EA495"/>
      <c r="EB495"/>
      <c r="EC495"/>
      <c r="ED495"/>
      <c r="EE495"/>
      <c r="EF495"/>
      <c r="EG495"/>
      <c r="EH495"/>
      <c r="EI495"/>
      <c r="EJ495"/>
      <c r="EK495"/>
      <c r="EL495"/>
      <c r="EM495"/>
      <c r="EN495"/>
      <c r="EO495"/>
      <c r="EP495"/>
      <c r="EQ495"/>
      <c r="ER495"/>
      <c r="ES495"/>
      <c r="ET495"/>
      <c r="EU495"/>
      <c r="EV495"/>
      <c r="EW495"/>
      <c r="EX495"/>
      <c r="EY495"/>
      <c r="EZ495"/>
      <c r="FA495"/>
      <c r="FB495"/>
      <c r="FC495"/>
      <c r="FD495"/>
      <c r="FE495"/>
      <c r="FF495"/>
      <c r="FG495"/>
      <c r="FH495"/>
      <c r="FI495"/>
      <c r="FJ495"/>
      <c r="FK495"/>
      <c r="FL495"/>
      <c r="FM495"/>
      <c r="FN495"/>
      <c r="FO495"/>
      <c r="FP495"/>
      <c r="FQ495"/>
      <c r="FR495"/>
      <c r="FS495"/>
      <c r="FT495"/>
      <c r="FU495"/>
      <c r="FV495"/>
      <c r="FW495"/>
      <c r="FX495"/>
      <c r="FY495"/>
      <c r="FZ495"/>
      <c r="GA495"/>
      <c r="GB495"/>
      <c r="GC495"/>
      <c r="GD495"/>
      <c r="GE495"/>
      <c r="GF495"/>
      <c r="GG495"/>
      <c r="GH495"/>
      <c r="GI495"/>
      <c r="GJ495"/>
      <c r="GK495"/>
      <c r="GL495"/>
      <c r="GM495"/>
      <c r="GN495"/>
      <c r="GO495"/>
      <c r="GP495"/>
      <c r="GQ495"/>
      <c r="GR495"/>
      <c r="GS495"/>
      <c r="GT495"/>
      <c r="GU495"/>
      <c r="GV495"/>
      <c r="GW495"/>
      <c r="GX495"/>
      <c r="GY495"/>
      <c r="GZ495"/>
      <c r="HA495"/>
      <c r="HB495"/>
      <c r="HC495"/>
      <c r="HD495"/>
      <c r="HE495"/>
      <c r="HF495"/>
      <c r="HG495"/>
      <c r="HH495"/>
      <c r="HI495"/>
      <c r="HJ495"/>
      <c r="HK495"/>
      <c r="HL495"/>
    </row>
    <row r="496" spans="1:220" x14ac:dyDescent="0.25">
      <c r="A496"/>
      <c r="B496"/>
      <c r="C496"/>
      <c r="D49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c r="BY496"/>
      <c r="BZ496"/>
      <c r="CA496"/>
      <c r="CB496"/>
      <c r="CC496"/>
      <c r="CD496"/>
      <c r="CE496"/>
      <c r="CF496"/>
      <c r="CG496"/>
      <c r="CH496"/>
      <c r="CI496"/>
      <c r="CJ496"/>
      <c r="CK496"/>
      <c r="CL496"/>
      <c r="CM496"/>
      <c r="CN496"/>
      <c r="CO496"/>
      <c r="CP496"/>
      <c r="CQ496"/>
      <c r="CR496"/>
      <c r="CS496"/>
      <c r="CT496"/>
      <c r="CU496"/>
      <c r="CV496"/>
      <c r="CW496"/>
      <c r="CX496"/>
      <c r="CY496"/>
      <c r="CZ496"/>
      <c r="DA496"/>
      <c r="DB496"/>
      <c r="DC496"/>
      <c r="DD496"/>
      <c r="DE496"/>
      <c r="DF496"/>
      <c r="DG496"/>
      <c r="DH496"/>
      <c r="DI496"/>
      <c r="DJ496"/>
      <c r="DK496"/>
      <c r="DL496"/>
      <c r="DM496"/>
      <c r="DN496"/>
      <c r="DO496"/>
      <c r="DP496"/>
      <c r="DQ496"/>
      <c r="DR496"/>
      <c r="DS496"/>
      <c r="DT496"/>
      <c r="DU496"/>
      <c r="DV496"/>
      <c r="DW496"/>
      <c r="DX496"/>
      <c r="DY496"/>
      <c r="DZ496"/>
      <c r="EA496"/>
      <c r="EB496"/>
      <c r="EC496"/>
      <c r="ED496"/>
      <c r="EE496"/>
      <c r="EF496"/>
      <c r="EG496"/>
      <c r="EH496"/>
      <c r="EI496"/>
      <c r="EJ496"/>
      <c r="EK496"/>
      <c r="EL496"/>
      <c r="EM496"/>
      <c r="EN496"/>
      <c r="EO496"/>
      <c r="EP496"/>
      <c r="EQ496"/>
      <c r="ER496"/>
      <c r="ES496"/>
      <c r="ET496"/>
      <c r="EU496"/>
      <c r="EV496"/>
      <c r="EW496"/>
      <c r="EX496"/>
      <c r="EY496"/>
      <c r="EZ496"/>
      <c r="FA496"/>
      <c r="FB496"/>
      <c r="FC496"/>
      <c r="FD496"/>
      <c r="FE496"/>
      <c r="FF496"/>
      <c r="FG496"/>
      <c r="FH496"/>
      <c r="FI496"/>
      <c r="FJ496"/>
      <c r="FK496"/>
      <c r="FL496"/>
      <c r="FM496"/>
      <c r="FN496"/>
      <c r="FO496"/>
      <c r="FP496"/>
      <c r="FQ496"/>
      <c r="FR496"/>
      <c r="FS496"/>
      <c r="FT496"/>
      <c r="FU496"/>
      <c r="FV496"/>
      <c r="FW496"/>
      <c r="FX496"/>
      <c r="FY496"/>
      <c r="FZ496"/>
      <c r="GA496"/>
      <c r="GB496"/>
      <c r="GC496"/>
      <c r="GD496"/>
      <c r="GE496"/>
      <c r="GF496"/>
      <c r="GG496"/>
      <c r="GH496"/>
      <c r="GI496"/>
      <c r="GJ496"/>
      <c r="GK496"/>
      <c r="GL496"/>
      <c r="GM496"/>
      <c r="GN496"/>
      <c r="GO496"/>
      <c r="GP496"/>
      <c r="GQ496"/>
      <c r="GR496"/>
      <c r="GS496"/>
      <c r="GT496"/>
      <c r="GU496"/>
      <c r="GV496"/>
      <c r="GW496"/>
      <c r="GX496"/>
      <c r="GY496"/>
      <c r="GZ496"/>
      <c r="HA496"/>
      <c r="HB496"/>
      <c r="HC496"/>
      <c r="HD496"/>
      <c r="HE496"/>
      <c r="HF496"/>
      <c r="HG496"/>
      <c r="HH496"/>
      <c r="HI496"/>
      <c r="HJ496"/>
      <c r="HK496"/>
      <c r="HL496"/>
    </row>
    <row r="497" spans="1:220" x14ac:dyDescent="0.25">
      <c r="A497"/>
      <c r="B497"/>
      <c r="C497"/>
      <c r="D497"/>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c r="BY497"/>
      <c r="BZ497"/>
      <c r="CA497"/>
      <c r="CB497"/>
      <c r="CC497"/>
      <c r="CD497"/>
      <c r="CE497"/>
      <c r="CF497"/>
      <c r="CG497"/>
      <c r="CH497"/>
      <c r="CI497"/>
      <c r="CJ497"/>
      <c r="CK497"/>
      <c r="CL497"/>
      <c r="CM497"/>
      <c r="CN497"/>
      <c r="CO497"/>
      <c r="CP497"/>
      <c r="CQ497"/>
      <c r="CR497"/>
      <c r="CS497"/>
      <c r="CT497"/>
      <c r="CU497"/>
      <c r="CV497"/>
      <c r="CW497"/>
      <c r="CX497"/>
      <c r="CY497"/>
      <c r="CZ497"/>
      <c r="DA497"/>
      <c r="DB497"/>
      <c r="DC497"/>
      <c r="DD497"/>
      <c r="DE497"/>
      <c r="DF497"/>
      <c r="DG497"/>
      <c r="DH497"/>
      <c r="DI497"/>
      <c r="DJ497"/>
      <c r="DK497"/>
      <c r="DL497"/>
      <c r="DM497"/>
      <c r="DN497"/>
      <c r="DO497"/>
      <c r="DP497"/>
      <c r="DQ497"/>
      <c r="DR497"/>
      <c r="DS497"/>
      <c r="DT497"/>
      <c r="DU497"/>
      <c r="DV497"/>
      <c r="DW497"/>
      <c r="DX497"/>
      <c r="DY497"/>
      <c r="DZ497"/>
      <c r="EA497"/>
      <c r="EB497"/>
      <c r="EC497"/>
      <c r="ED497"/>
      <c r="EE497"/>
      <c r="EF497"/>
      <c r="EG497"/>
      <c r="EH497"/>
      <c r="EI497"/>
      <c r="EJ497"/>
      <c r="EK497"/>
      <c r="EL497"/>
      <c r="EM497"/>
      <c r="EN497"/>
      <c r="EO497"/>
      <c r="EP497"/>
      <c r="EQ497"/>
      <c r="ER497"/>
      <c r="ES497"/>
      <c r="ET497"/>
      <c r="EU497"/>
      <c r="EV497"/>
      <c r="EW497"/>
      <c r="EX497"/>
      <c r="EY497"/>
      <c r="EZ497"/>
      <c r="FA497"/>
      <c r="FB497"/>
      <c r="FC497"/>
      <c r="FD497"/>
      <c r="FE497"/>
      <c r="FF497"/>
      <c r="FG497"/>
      <c r="FH497"/>
      <c r="FI497"/>
      <c r="FJ497"/>
      <c r="FK497"/>
      <c r="FL497"/>
      <c r="FM497"/>
      <c r="FN497"/>
      <c r="FO497"/>
      <c r="FP497"/>
      <c r="FQ497"/>
      <c r="FR497"/>
      <c r="FS497"/>
      <c r="FT497"/>
      <c r="FU497"/>
      <c r="FV497"/>
      <c r="FW497"/>
      <c r="FX497"/>
      <c r="FY497"/>
      <c r="FZ497"/>
      <c r="GA497"/>
      <c r="GB497"/>
      <c r="GC497"/>
      <c r="GD497"/>
      <c r="GE497"/>
      <c r="GF497"/>
      <c r="GG497"/>
      <c r="GH497"/>
      <c r="GI497"/>
      <c r="GJ497"/>
      <c r="GK497"/>
      <c r="GL497"/>
      <c r="GM497"/>
      <c r="GN497"/>
      <c r="GO497"/>
      <c r="GP497"/>
      <c r="GQ497"/>
      <c r="GR497"/>
      <c r="GS497"/>
      <c r="GT497"/>
      <c r="GU497"/>
      <c r="GV497"/>
      <c r="GW497"/>
      <c r="GX497"/>
      <c r="GY497"/>
      <c r="GZ497"/>
      <c r="HA497"/>
      <c r="HB497"/>
      <c r="HC497"/>
      <c r="HD497"/>
      <c r="HE497"/>
      <c r="HF497"/>
      <c r="HG497"/>
      <c r="HH497"/>
      <c r="HI497"/>
      <c r="HJ497"/>
      <c r="HK497"/>
      <c r="HL497"/>
    </row>
    <row r="498" spans="1:220" x14ac:dyDescent="0.25">
      <c r="A498"/>
      <c r="B498"/>
      <c r="C498"/>
      <c r="D498"/>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c r="BY498"/>
      <c r="BZ498"/>
      <c r="CA498"/>
      <c r="CB498"/>
      <c r="CC498"/>
      <c r="CD498"/>
      <c r="CE498"/>
      <c r="CF498"/>
      <c r="CG498"/>
      <c r="CH498"/>
      <c r="CI498"/>
      <c r="CJ498"/>
      <c r="CK498"/>
      <c r="CL498"/>
      <c r="CM498"/>
      <c r="CN498"/>
      <c r="CO498"/>
      <c r="CP498"/>
      <c r="CQ498"/>
      <c r="CR498"/>
      <c r="CS498"/>
      <c r="CT498"/>
      <c r="CU498"/>
      <c r="CV498"/>
      <c r="CW498"/>
      <c r="CX498"/>
      <c r="CY498"/>
      <c r="CZ498"/>
      <c r="DA498"/>
      <c r="DB498"/>
      <c r="DC498"/>
      <c r="DD498"/>
      <c r="DE498"/>
      <c r="DF498"/>
      <c r="DG498"/>
      <c r="DH498"/>
      <c r="DI498"/>
      <c r="DJ498"/>
      <c r="DK498"/>
      <c r="DL498"/>
      <c r="DM498"/>
      <c r="DN498"/>
      <c r="DO498"/>
      <c r="DP498"/>
      <c r="DQ498"/>
      <c r="DR498"/>
      <c r="DS498"/>
      <c r="DT498"/>
      <c r="DU498"/>
      <c r="DV498"/>
      <c r="DW498"/>
      <c r="DX498"/>
      <c r="DY498"/>
      <c r="DZ498"/>
      <c r="EA498"/>
      <c r="EB498"/>
      <c r="EC498"/>
      <c r="ED498"/>
      <c r="EE498"/>
      <c r="EF498"/>
      <c r="EG498"/>
      <c r="EH498"/>
      <c r="EI498"/>
      <c r="EJ498"/>
      <c r="EK498"/>
      <c r="EL498"/>
      <c r="EM498"/>
      <c r="EN498"/>
      <c r="EO498"/>
      <c r="EP498"/>
      <c r="EQ498"/>
      <c r="ER498"/>
      <c r="ES498"/>
      <c r="ET498"/>
      <c r="EU498"/>
      <c r="EV498"/>
      <c r="EW498"/>
      <c r="EX498"/>
      <c r="EY498"/>
      <c r="EZ498"/>
      <c r="FA498"/>
      <c r="FB498"/>
      <c r="FC498"/>
      <c r="FD498"/>
      <c r="FE498"/>
      <c r="FF498"/>
      <c r="FG498"/>
      <c r="FH498"/>
      <c r="FI498"/>
      <c r="FJ498"/>
      <c r="FK498"/>
      <c r="FL498"/>
      <c r="FM498"/>
      <c r="FN498"/>
      <c r="FO498"/>
      <c r="FP498"/>
      <c r="FQ498"/>
      <c r="FR498"/>
      <c r="FS498"/>
      <c r="FT498"/>
      <c r="FU498"/>
      <c r="FV498"/>
      <c r="FW498"/>
      <c r="FX498"/>
      <c r="FY498"/>
      <c r="FZ498"/>
      <c r="GA498"/>
      <c r="GB498"/>
      <c r="GC498"/>
      <c r="GD498"/>
      <c r="GE498"/>
      <c r="GF498"/>
      <c r="GG498"/>
      <c r="GH498"/>
      <c r="GI498"/>
      <c r="GJ498"/>
      <c r="GK498"/>
      <c r="GL498"/>
      <c r="GM498"/>
      <c r="GN498"/>
      <c r="GO498"/>
      <c r="GP498"/>
      <c r="GQ498"/>
      <c r="GR498"/>
      <c r="GS498"/>
      <c r="GT498"/>
      <c r="GU498"/>
      <c r="GV498"/>
      <c r="GW498"/>
      <c r="GX498"/>
      <c r="GY498"/>
      <c r="GZ498"/>
      <c r="HA498"/>
      <c r="HB498"/>
      <c r="HC498"/>
      <c r="HD498"/>
      <c r="HE498"/>
      <c r="HF498"/>
      <c r="HG498"/>
      <c r="HH498"/>
      <c r="HI498"/>
      <c r="HJ498"/>
      <c r="HK498"/>
      <c r="HL498"/>
    </row>
    <row r="499" spans="1:220" x14ac:dyDescent="0.25">
      <c r="A499"/>
      <c r="B499"/>
      <c r="C499"/>
      <c r="D499"/>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c r="BY499"/>
      <c r="BZ499"/>
      <c r="CA499"/>
      <c r="CB499"/>
      <c r="CC499"/>
      <c r="CD499"/>
      <c r="CE499"/>
      <c r="CF499"/>
      <c r="CG499"/>
      <c r="CH499"/>
      <c r="CI499"/>
      <c r="CJ499"/>
      <c r="CK499"/>
      <c r="CL499"/>
      <c r="CM499"/>
      <c r="CN499"/>
      <c r="CO499"/>
      <c r="CP499"/>
      <c r="CQ499"/>
      <c r="CR499"/>
      <c r="CS499"/>
      <c r="CT499"/>
      <c r="CU499"/>
      <c r="CV499"/>
      <c r="CW499"/>
      <c r="CX499"/>
      <c r="CY499"/>
      <c r="CZ499"/>
      <c r="DA499"/>
      <c r="DB499"/>
      <c r="DC499"/>
      <c r="DD499"/>
      <c r="DE499"/>
      <c r="DF499"/>
      <c r="DG499"/>
      <c r="DH499"/>
      <c r="DI499"/>
      <c r="DJ499"/>
      <c r="DK499"/>
      <c r="DL499"/>
      <c r="DM499"/>
      <c r="DN499"/>
      <c r="DO499"/>
      <c r="DP499"/>
      <c r="DQ499"/>
      <c r="DR499"/>
      <c r="DS499"/>
      <c r="DT499"/>
      <c r="DU499"/>
      <c r="DV499"/>
      <c r="DW499"/>
      <c r="DX499"/>
      <c r="DY499"/>
      <c r="DZ499"/>
      <c r="EA499"/>
      <c r="EB499"/>
      <c r="EC499"/>
      <c r="ED499"/>
      <c r="EE499"/>
      <c r="EF499"/>
      <c r="EG499"/>
      <c r="EH499"/>
      <c r="EI499"/>
      <c r="EJ499"/>
      <c r="EK499"/>
      <c r="EL499"/>
      <c r="EM499"/>
      <c r="EN499"/>
      <c r="EO499"/>
      <c r="EP499"/>
      <c r="EQ499"/>
      <c r="ER499"/>
      <c r="ES499"/>
      <c r="ET499"/>
      <c r="EU499"/>
      <c r="EV499"/>
      <c r="EW499"/>
      <c r="EX499"/>
      <c r="EY499"/>
      <c r="EZ499"/>
      <c r="FA499"/>
      <c r="FB499"/>
      <c r="FC499"/>
      <c r="FD499"/>
      <c r="FE499"/>
      <c r="FF499"/>
      <c r="FG499"/>
      <c r="FH499"/>
      <c r="FI499"/>
      <c r="FJ499"/>
      <c r="FK499"/>
      <c r="FL499"/>
      <c r="FM499"/>
      <c r="FN499"/>
      <c r="FO499"/>
      <c r="FP499"/>
      <c r="FQ499"/>
      <c r="FR499"/>
      <c r="FS499"/>
      <c r="FT499"/>
      <c r="FU499"/>
      <c r="FV499"/>
      <c r="FW499"/>
      <c r="FX499"/>
      <c r="FY499"/>
      <c r="FZ499"/>
      <c r="GA499"/>
      <c r="GB499"/>
      <c r="GC499"/>
      <c r="GD499"/>
      <c r="GE499"/>
      <c r="GF499"/>
      <c r="GG499"/>
      <c r="GH499"/>
      <c r="GI499"/>
      <c r="GJ499"/>
      <c r="GK499"/>
      <c r="GL499"/>
      <c r="GM499"/>
      <c r="GN499"/>
      <c r="GO499"/>
      <c r="GP499"/>
      <c r="GQ499"/>
      <c r="GR499"/>
      <c r="GS499"/>
      <c r="GT499"/>
      <c r="GU499"/>
      <c r="GV499"/>
      <c r="GW499"/>
      <c r="GX499"/>
      <c r="GY499"/>
      <c r="GZ499"/>
      <c r="HA499"/>
      <c r="HB499"/>
      <c r="HC499"/>
      <c r="HD499"/>
      <c r="HE499"/>
      <c r="HF499"/>
      <c r="HG499"/>
      <c r="HH499"/>
      <c r="HI499"/>
      <c r="HJ499"/>
      <c r="HK499"/>
      <c r="HL499"/>
    </row>
    <row r="500" spans="1:220" x14ac:dyDescent="0.25">
      <c r="A500"/>
      <c r="B500"/>
      <c r="C500"/>
      <c r="D500"/>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c r="BY500"/>
      <c r="BZ500"/>
      <c r="CA500"/>
      <c r="CB500"/>
      <c r="CC500"/>
      <c r="CD500"/>
      <c r="CE500"/>
      <c r="CF500"/>
      <c r="CG500"/>
      <c r="CH500"/>
      <c r="CI500"/>
      <c r="CJ500"/>
      <c r="CK500"/>
      <c r="CL500"/>
      <c r="CM500"/>
      <c r="CN500"/>
      <c r="CO500"/>
      <c r="CP500"/>
      <c r="CQ500"/>
      <c r="CR500"/>
      <c r="CS500"/>
      <c r="CT500"/>
      <c r="CU500"/>
      <c r="CV500"/>
      <c r="CW500"/>
      <c r="CX500"/>
      <c r="CY500"/>
      <c r="CZ500"/>
      <c r="DA500"/>
      <c r="DB500"/>
      <c r="DC500"/>
      <c r="DD500"/>
      <c r="DE500"/>
      <c r="DF500"/>
      <c r="DG500"/>
      <c r="DH500"/>
      <c r="DI500"/>
      <c r="DJ500"/>
      <c r="DK500"/>
      <c r="DL500"/>
      <c r="DM500"/>
      <c r="DN500"/>
      <c r="DO500"/>
      <c r="DP500"/>
      <c r="DQ500"/>
      <c r="DR500"/>
      <c r="DS500"/>
      <c r="DT500"/>
      <c r="DU500"/>
      <c r="DV500"/>
      <c r="DW500"/>
      <c r="DX500"/>
      <c r="DY500"/>
      <c r="DZ500"/>
      <c r="EA500"/>
      <c r="EB500"/>
      <c r="EC500"/>
      <c r="ED500"/>
      <c r="EE500"/>
      <c r="EF500"/>
      <c r="EG500"/>
      <c r="EH500"/>
      <c r="EI500"/>
      <c r="EJ500"/>
      <c r="EK500"/>
      <c r="EL500"/>
      <c r="EM500"/>
      <c r="EN500"/>
      <c r="EO500"/>
      <c r="EP500"/>
      <c r="EQ500"/>
      <c r="ER500"/>
      <c r="ES500"/>
      <c r="ET500"/>
      <c r="EU500"/>
      <c r="EV500"/>
      <c r="EW500"/>
      <c r="EX500"/>
      <c r="EY500"/>
      <c r="EZ500"/>
      <c r="FA500"/>
      <c r="FB500"/>
      <c r="FC500"/>
      <c r="FD500"/>
      <c r="FE500"/>
      <c r="FF500"/>
      <c r="FG500"/>
      <c r="FH500"/>
      <c r="FI500"/>
      <c r="FJ500"/>
      <c r="FK500"/>
      <c r="FL500"/>
      <c r="FM500"/>
      <c r="FN500"/>
      <c r="FO500"/>
      <c r="FP500"/>
      <c r="FQ500"/>
      <c r="FR500"/>
      <c r="FS500"/>
      <c r="FT500"/>
      <c r="FU500"/>
      <c r="FV500"/>
      <c r="FW500"/>
      <c r="FX500"/>
      <c r="FY500"/>
      <c r="FZ500"/>
      <c r="GA500"/>
      <c r="GB500"/>
      <c r="GC500"/>
      <c r="GD500"/>
      <c r="GE500"/>
      <c r="GF500"/>
      <c r="GG500"/>
      <c r="GH500"/>
      <c r="GI500"/>
      <c r="GJ500"/>
      <c r="GK500"/>
      <c r="GL500"/>
      <c r="GM500"/>
      <c r="GN500"/>
      <c r="GO500"/>
      <c r="GP500"/>
      <c r="GQ500"/>
      <c r="GR500"/>
      <c r="GS500"/>
      <c r="GT500"/>
      <c r="GU500"/>
      <c r="GV500"/>
      <c r="GW500"/>
      <c r="GX500"/>
      <c r="GY500"/>
      <c r="GZ500"/>
      <c r="HA500"/>
      <c r="HB500"/>
      <c r="HC500"/>
      <c r="HD500"/>
      <c r="HE500"/>
      <c r="HF500"/>
      <c r="HG500"/>
      <c r="HH500"/>
      <c r="HI500"/>
      <c r="HJ500"/>
      <c r="HK500"/>
      <c r="HL500"/>
    </row>
    <row r="501" spans="1:220" x14ac:dyDescent="0.25">
      <c r="A501"/>
      <c r="B501"/>
      <c r="C501"/>
      <c r="D501"/>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c r="BY501"/>
      <c r="BZ501"/>
      <c r="CA501"/>
      <c r="CB501"/>
      <c r="CC501"/>
      <c r="CD501"/>
      <c r="CE501"/>
      <c r="CF501"/>
      <c r="CG501"/>
      <c r="CH501"/>
      <c r="CI501"/>
      <c r="CJ501"/>
      <c r="CK501"/>
      <c r="CL501"/>
      <c r="CM501"/>
      <c r="CN501"/>
      <c r="CO501"/>
      <c r="CP501"/>
      <c r="CQ501"/>
      <c r="CR501"/>
      <c r="CS501"/>
      <c r="CT501"/>
      <c r="CU501"/>
      <c r="CV501"/>
      <c r="CW501"/>
      <c r="CX501"/>
      <c r="CY501"/>
      <c r="CZ501"/>
      <c r="DA501"/>
      <c r="DB501"/>
      <c r="DC501"/>
      <c r="DD501"/>
      <c r="DE501"/>
      <c r="DF501"/>
      <c r="DG501"/>
      <c r="DH501"/>
      <c r="DI501"/>
      <c r="DJ501"/>
      <c r="DK501"/>
      <c r="DL501"/>
      <c r="DM501"/>
      <c r="DN501"/>
      <c r="DO501"/>
      <c r="DP501"/>
      <c r="DQ501"/>
      <c r="DR501"/>
      <c r="DS501"/>
      <c r="DT501"/>
      <c r="DU501"/>
      <c r="DV501"/>
      <c r="DW501"/>
      <c r="DX501"/>
      <c r="DY501"/>
      <c r="DZ501"/>
      <c r="EA501"/>
      <c r="EB501"/>
      <c r="EC501"/>
      <c r="ED501"/>
      <c r="EE501"/>
      <c r="EF501"/>
      <c r="EG501"/>
      <c r="EH501"/>
      <c r="EI501"/>
      <c r="EJ501"/>
      <c r="EK501"/>
      <c r="EL501"/>
      <c r="EM501"/>
      <c r="EN501"/>
      <c r="EO501"/>
      <c r="EP501"/>
      <c r="EQ501"/>
      <c r="ER501"/>
      <c r="ES501"/>
      <c r="ET501"/>
      <c r="EU501"/>
      <c r="EV501"/>
      <c r="EW501"/>
      <c r="EX501"/>
      <c r="EY501"/>
      <c r="EZ501"/>
      <c r="FA501"/>
      <c r="FB501"/>
      <c r="FC501"/>
      <c r="FD501"/>
      <c r="FE501"/>
      <c r="FF501"/>
      <c r="FG501"/>
      <c r="FH501"/>
      <c r="FI501"/>
      <c r="FJ501"/>
      <c r="FK501"/>
      <c r="FL501"/>
      <c r="FM501"/>
      <c r="FN501"/>
      <c r="FO501"/>
      <c r="FP501"/>
      <c r="FQ501"/>
      <c r="FR501"/>
      <c r="FS501"/>
      <c r="FT501"/>
      <c r="FU501"/>
      <c r="FV501"/>
      <c r="FW501"/>
      <c r="FX501"/>
      <c r="FY501"/>
      <c r="FZ501"/>
      <c r="GA501"/>
      <c r="GB501"/>
      <c r="GC501"/>
      <c r="GD501"/>
      <c r="GE501"/>
      <c r="GF501"/>
      <c r="GG501"/>
      <c r="GH501"/>
      <c r="GI501"/>
      <c r="GJ501"/>
      <c r="GK501"/>
      <c r="GL501"/>
      <c r="GM501"/>
      <c r="GN501"/>
      <c r="GO501"/>
      <c r="GP501"/>
      <c r="GQ501"/>
      <c r="GR501"/>
      <c r="GS501"/>
      <c r="GT501"/>
      <c r="GU501"/>
      <c r="GV501"/>
      <c r="GW501"/>
      <c r="GX501"/>
      <c r="GY501"/>
      <c r="GZ501"/>
      <c r="HA501"/>
      <c r="HB501"/>
      <c r="HC501"/>
      <c r="HD501"/>
      <c r="HE501"/>
      <c r="HF501"/>
      <c r="HG501"/>
      <c r="HH501"/>
      <c r="HI501"/>
      <c r="HJ501"/>
      <c r="HK501"/>
      <c r="HL501"/>
    </row>
    <row r="502" spans="1:220" x14ac:dyDescent="0.25">
      <c r="A502"/>
      <c r="B502"/>
      <c r="C502"/>
      <c r="D502"/>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c r="BY502"/>
      <c r="BZ502"/>
      <c r="CA502"/>
      <c r="CB502"/>
      <c r="CC502"/>
      <c r="CD502"/>
      <c r="CE502"/>
      <c r="CF502"/>
      <c r="CG502"/>
      <c r="CH502"/>
      <c r="CI502"/>
      <c r="CJ502"/>
      <c r="CK502"/>
      <c r="CL502"/>
      <c r="CM502"/>
      <c r="CN502"/>
      <c r="CO502"/>
      <c r="CP502"/>
      <c r="CQ502"/>
      <c r="CR502"/>
      <c r="CS502"/>
      <c r="CT502"/>
      <c r="CU502"/>
      <c r="CV502"/>
      <c r="CW502"/>
      <c r="CX502"/>
      <c r="CY502"/>
      <c r="CZ502"/>
      <c r="DA502"/>
      <c r="DB502"/>
      <c r="DC502"/>
      <c r="DD502"/>
      <c r="DE502"/>
      <c r="DF502"/>
      <c r="DG502"/>
      <c r="DH502"/>
      <c r="DI502"/>
      <c r="DJ502"/>
      <c r="DK502"/>
      <c r="DL502"/>
      <c r="DM502"/>
      <c r="DN502"/>
      <c r="DO502"/>
      <c r="DP502"/>
      <c r="DQ502"/>
      <c r="DR502"/>
      <c r="DS502"/>
      <c r="DT502"/>
      <c r="DU502"/>
      <c r="DV502"/>
      <c r="DW502"/>
      <c r="DX502"/>
      <c r="DY502"/>
      <c r="DZ502"/>
      <c r="EA502"/>
      <c r="EB502"/>
      <c r="EC502"/>
      <c r="ED502"/>
      <c r="EE502"/>
      <c r="EF502"/>
      <c r="EG502"/>
      <c r="EH502"/>
      <c r="EI502"/>
      <c r="EJ502"/>
      <c r="EK502"/>
      <c r="EL502"/>
      <c r="EM502"/>
      <c r="EN502"/>
      <c r="EO502"/>
      <c r="EP502"/>
      <c r="EQ502"/>
      <c r="ER502"/>
      <c r="ES502"/>
      <c r="ET502"/>
      <c r="EU502"/>
      <c r="EV502"/>
      <c r="EW502"/>
      <c r="EX502"/>
      <c r="EY502"/>
      <c r="EZ502"/>
      <c r="FA502"/>
      <c r="FB502"/>
      <c r="FC502"/>
      <c r="FD502"/>
      <c r="FE502"/>
      <c r="FF502"/>
      <c r="FG502"/>
      <c r="FH502"/>
      <c r="FI502"/>
      <c r="FJ502"/>
      <c r="FK502"/>
      <c r="FL502"/>
      <c r="FM502"/>
      <c r="FN502"/>
      <c r="FO502"/>
      <c r="FP502"/>
      <c r="FQ502"/>
      <c r="FR502"/>
      <c r="FS502"/>
      <c r="FT502"/>
      <c r="FU502"/>
      <c r="FV502"/>
      <c r="FW502"/>
      <c r="FX502"/>
      <c r="FY502"/>
      <c r="FZ502"/>
      <c r="GA502"/>
      <c r="GB502"/>
      <c r="GC502"/>
      <c r="GD502"/>
      <c r="GE502"/>
      <c r="GF502"/>
      <c r="GG502"/>
      <c r="GH502"/>
      <c r="GI502"/>
      <c r="GJ502"/>
      <c r="GK502"/>
      <c r="GL502"/>
      <c r="GM502"/>
      <c r="GN502"/>
      <c r="GO502"/>
      <c r="GP502"/>
      <c r="GQ502"/>
      <c r="GR502"/>
      <c r="GS502"/>
      <c r="GT502"/>
      <c r="GU502"/>
      <c r="GV502"/>
      <c r="GW502"/>
      <c r="GX502"/>
      <c r="GY502"/>
      <c r="GZ502"/>
      <c r="HA502"/>
      <c r="HB502"/>
      <c r="HC502"/>
      <c r="HD502"/>
      <c r="HE502"/>
      <c r="HF502"/>
      <c r="HG502"/>
      <c r="HH502"/>
      <c r="HI502"/>
      <c r="HJ502"/>
      <c r="HK502"/>
      <c r="HL502"/>
    </row>
    <row r="503" spans="1:220" x14ac:dyDescent="0.25">
      <c r="A503"/>
      <c r="B503"/>
      <c r="C503"/>
      <c r="D503"/>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c r="BY503"/>
      <c r="BZ503"/>
      <c r="CA503"/>
      <c r="CB503"/>
      <c r="CC503"/>
      <c r="CD503"/>
      <c r="CE503"/>
      <c r="CF503"/>
      <c r="CG503"/>
      <c r="CH503"/>
      <c r="CI503"/>
      <c r="CJ503"/>
      <c r="CK503"/>
      <c r="CL503"/>
      <c r="CM503"/>
      <c r="CN503"/>
      <c r="CO503"/>
      <c r="CP503"/>
      <c r="CQ503"/>
      <c r="CR503"/>
      <c r="CS503"/>
      <c r="CT503"/>
      <c r="CU503"/>
      <c r="CV503"/>
      <c r="CW503"/>
      <c r="CX503"/>
      <c r="CY503"/>
      <c r="CZ503"/>
      <c r="DA503"/>
      <c r="DB503"/>
      <c r="DC503"/>
      <c r="DD503"/>
      <c r="DE503"/>
      <c r="DF503"/>
      <c r="DG503"/>
      <c r="DH503"/>
      <c r="DI503"/>
      <c r="DJ503"/>
      <c r="DK503"/>
      <c r="DL503"/>
      <c r="DM503"/>
      <c r="DN503"/>
      <c r="DO503"/>
      <c r="DP503"/>
      <c r="DQ503"/>
      <c r="DR503"/>
      <c r="DS503"/>
      <c r="DT503"/>
      <c r="DU503"/>
      <c r="DV503"/>
      <c r="DW503"/>
      <c r="DX503"/>
      <c r="DY503"/>
      <c r="DZ503"/>
      <c r="EA503"/>
      <c r="EB503"/>
      <c r="EC503"/>
      <c r="ED503"/>
      <c r="EE503"/>
      <c r="EF503"/>
      <c r="EG503"/>
      <c r="EH503"/>
      <c r="EI503"/>
      <c r="EJ503"/>
      <c r="EK503"/>
      <c r="EL503"/>
      <c r="EM503"/>
      <c r="EN503"/>
      <c r="EO503"/>
      <c r="EP503"/>
      <c r="EQ503"/>
      <c r="ER503"/>
      <c r="ES503"/>
      <c r="ET503"/>
      <c r="EU503"/>
      <c r="EV503"/>
      <c r="EW503"/>
      <c r="EX503"/>
      <c r="EY503"/>
      <c r="EZ503"/>
      <c r="FA503"/>
      <c r="FB503"/>
      <c r="FC503"/>
      <c r="FD503"/>
      <c r="FE503"/>
      <c r="FF503"/>
      <c r="FG503"/>
      <c r="FH503"/>
      <c r="FI503"/>
      <c r="FJ503"/>
      <c r="FK503"/>
      <c r="FL503"/>
      <c r="FM503"/>
      <c r="FN503"/>
      <c r="FO503"/>
      <c r="FP503"/>
      <c r="FQ503"/>
      <c r="FR503"/>
      <c r="FS503"/>
      <c r="FT503"/>
      <c r="FU503"/>
      <c r="FV503"/>
      <c r="FW503"/>
      <c r="FX503"/>
      <c r="FY503"/>
      <c r="FZ503"/>
      <c r="GA503"/>
      <c r="GB503"/>
      <c r="GC503"/>
      <c r="GD503"/>
      <c r="GE503"/>
      <c r="GF503"/>
      <c r="GG503"/>
      <c r="GH503"/>
      <c r="GI503"/>
      <c r="GJ503"/>
      <c r="GK503"/>
      <c r="GL503"/>
      <c r="GM503"/>
      <c r="GN503"/>
      <c r="GO503"/>
      <c r="GP503"/>
      <c r="GQ503"/>
      <c r="GR503"/>
      <c r="GS503"/>
      <c r="GT503"/>
      <c r="GU503"/>
      <c r="GV503"/>
      <c r="GW503"/>
      <c r="GX503"/>
      <c r="GY503"/>
      <c r="GZ503"/>
      <c r="HA503"/>
      <c r="HB503"/>
      <c r="HC503"/>
      <c r="HD503"/>
      <c r="HE503"/>
      <c r="HF503"/>
      <c r="HG503"/>
      <c r="HH503"/>
      <c r="HI503"/>
      <c r="HJ503"/>
      <c r="HK503"/>
      <c r="HL503"/>
    </row>
    <row r="504" spans="1:220" x14ac:dyDescent="0.25">
      <c r="A504"/>
      <c r="B504"/>
      <c r="C504"/>
      <c r="D504"/>
      <c r="E504"/>
      <c r="F504"/>
      <c r="G504"/>
      <c r="H504"/>
      <c r="I504"/>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c r="BY504"/>
      <c r="BZ504"/>
      <c r="CA504"/>
      <c r="CB504"/>
      <c r="CC504"/>
      <c r="CD504"/>
      <c r="CE504"/>
      <c r="CF504"/>
      <c r="CG504"/>
      <c r="CH504"/>
      <c r="CI504"/>
      <c r="CJ504"/>
      <c r="CK504"/>
      <c r="CL504"/>
      <c r="CM504"/>
      <c r="CN504"/>
      <c r="CO504"/>
      <c r="CP504"/>
      <c r="CQ504"/>
      <c r="CR504"/>
      <c r="CS504"/>
      <c r="CT504"/>
      <c r="CU504"/>
      <c r="CV504"/>
      <c r="CW504"/>
      <c r="CX504"/>
      <c r="CY504"/>
      <c r="CZ504"/>
      <c r="DA504"/>
      <c r="DB504"/>
      <c r="DC504"/>
      <c r="DD504"/>
      <c r="DE504"/>
      <c r="DF504"/>
      <c r="DG504"/>
      <c r="DH504"/>
      <c r="DI504"/>
      <c r="DJ504"/>
      <c r="DK504"/>
      <c r="DL504"/>
      <c r="DM504"/>
      <c r="DN504"/>
      <c r="DO504"/>
      <c r="DP504"/>
      <c r="DQ504"/>
      <c r="DR504"/>
      <c r="DS504"/>
      <c r="DT504"/>
      <c r="DU504"/>
      <c r="DV504"/>
      <c r="DW504"/>
      <c r="DX504"/>
      <c r="DY504"/>
      <c r="DZ504"/>
      <c r="EA504"/>
      <c r="EB504"/>
      <c r="EC504"/>
      <c r="ED504"/>
      <c r="EE504"/>
      <c r="EF504"/>
      <c r="EG504"/>
      <c r="EH504"/>
      <c r="EI504"/>
      <c r="EJ504"/>
      <c r="EK504"/>
      <c r="EL504"/>
      <c r="EM504"/>
      <c r="EN504"/>
      <c r="EO504"/>
      <c r="EP504"/>
      <c r="EQ504"/>
      <c r="ER504"/>
      <c r="ES504"/>
      <c r="ET504"/>
      <c r="EU504"/>
      <c r="EV504"/>
      <c r="EW504"/>
      <c r="EX504"/>
      <c r="EY504"/>
      <c r="EZ504"/>
      <c r="FA504"/>
      <c r="FB504"/>
      <c r="FC504"/>
      <c r="FD504"/>
      <c r="FE504"/>
      <c r="FF504"/>
      <c r="FG504"/>
      <c r="FH504"/>
      <c r="FI504"/>
      <c r="FJ504"/>
      <c r="FK504"/>
      <c r="FL504"/>
      <c r="FM504"/>
      <c r="FN504"/>
      <c r="FO504"/>
      <c r="FP504"/>
      <c r="FQ504"/>
      <c r="FR504"/>
      <c r="FS504"/>
      <c r="FT504"/>
      <c r="FU504"/>
      <c r="FV504"/>
      <c r="FW504"/>
      <c r="FX504"/>
      <c r="FY504"/>
      <c r="FZ504"/>
      <c r="GA504"/>
      <c r="GB504"/>
      <c r="GC504"/>
      <c r="GD504"/>
      <c r="GE504"/>
      <c r="GF504"/>
      <c r="GG504"/>
      <c r="GH504"/>
      <c r="GI504"/>
      <c r="GJ504"/>
      <c r="GK504"/>
      <c r="GL504"/>
      <c r="GM504"/>
      <c r="GN504"/>
      <c r="GO504"/>
      <c r="GP504"/>
      <c r="GQ504"/>
      <c r="GR504"/>
      <c r="GS504"/>
      <c r="GT504"/>
      <c r="GU504"/>
      <c r="GV504"/>
      <c r="GW504"/>
      <c r="GX504"/>
      <c r="GY504"/>
      <c r="GZ504"/>
      <c r="HA504"/>
      <c r="HB504"/>
      <c r="HC504"/>
      <c r="HD504"/>
      <c r="HE504"/>
      <c r="HF504"/>
      <c r="HG504"/>
      <c r="HH504"/>
      <c r="HI504"/>
      <c r="HJ504"/>
      <c r="HK504"/>
      <c r="HL504"/>
    </row>
    <row r="505" spans="1:220" x14ac:dyDescent="0.25">
      <c r="A505"/>
      <c r="B505"/>
      <c r="C505"/>
      <c r="D505"/>
      <c r="E505"/>
      <c r="F505"/>
      <c r="G505"/>
      <c r="H505"/>
      <c r="I505"/>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c r="BY505"/>
      <c r="BZ505"/>
      <c r="CA505"/>
      <c r="CB505"/>
      <c r="CC505"/>
      <c r="CD505"/>
      <c r="CE505"/>
      <c r="CF505"/>
      <c r="CG505"/>
      <c r="CH505"/>
      <c r="CI505"/>
      <c r="CJ505"/>
      <c r="CK505"/>
      <c r="CL505"/>
      <c r="CM505"/>
      <c r="CN505"/>
      <c r="CO505"/>
      <c r="CP505"/>
      <c r="CQ505"/>
      <c r="CR505"/>
      <c r="CS505"/>
      <c r="CT505"/>
      <c r="CU505"/>
      <c r="CV505"/>
      <c r="CW505"/>
      <c r="CX505"/>
      <c r="CY505"/>
      <c r="CZ505"/>
      <c r="DA505"/>
      <c r="DB505"/>
      <c r="DC505"/>
      <c r="DD505"/>
      <c r="DE505"/>
      <c r="DF505"/>
      <c r="DG505"/>
      <c r="DH505"/>
      <c r="DI505"/>
      <c r="DJ505"/>
      <c r="DK505"/>
      <c r="DL505"/>
      <c r="DM505"/>
      <c r="DN505"/>
      <c r="DO505"/>
      <c r="DP505"/>
      <c r="DQ505"/>
      <c r="DR505"/>
      <c r="DS505"/>
      <c r="DT505"/>
      <c r="DU505"/>
      <c r="DV505"/>
      <c r="DW505"/>
      <c r="DX505"/>
      <c r="DY505"/>
      <c r="DZ505"/>
      <c r="EA505"/>
      <c r="EB505"/>
      <c r="EC505"/>
      <c r="ED505"/>
      <c r="EE505"/>
      <c r="EF505"/>
      <c r="EG505"/>
      <c r="EH505"/>
      <c r="EI505"/>
      <c r="EJ505"/>
      <c r="EK505"/>
      <c r="EL505"/>
      <c r="EM505"/>
      <c r="EN505"/>
      <c r="EO505"/>
      <c r="EP505"/>
      <c r="EQ505"/>
      <c r="ER505"/>
      <c r="ES505"/>
      <c r="ET505"/>
      <c r="EU505"/>
      <c r="EV505"/>
      <c r="EW505"/>
      <c r="EX505"/>
      <c r="EY505"/>
      <c r="EZ505"/>
      <c r="FA505"/>
      <c r="FB505"/>
      <c r="FC505"/>
      <c r="FD505"/>
      <c r="FE505"/>
      <c r="FF505"/>
      <c r="FG505"/>
      <c r="FH505"/>
      <c r="FI505"/>
      <c r="FJ505"/>
      <c r="FK505"/>
      <c r="FL505"/>
      <c r="FM505"/>
      <c r="FN505"/>
      <c r="FO505"/>
      <c r="FP505"/>
      <c r="FQ505"/>
      <c r="FR505"/>
      <c r="FS505"/>
      <c r="FT505"/>
      <c r="FU505"/>
      <c r="FV505"/>
      <c r="FW505"/>
      <c r="FX505"/>
      <c r="FY505"/>
      <c r="FZ505"/>
      <c r="GA505"/>
      <c r="GB505"/>
      <c r="GC505"/>
      <c r="GD505"/>
      <c r="GE505"/>
      <c r="GF505"/>
      <c r="GG505"/>
      <c r="GH505"/>
      <c r="GI505"/>
      <c r="GJ505"/>
      <c r="GK505"/>
      <c r="GL505"/>
      <c r="GM505"/>
      <c r="GN505"/>
      <c r="GO505"/>
      <c r="GP505"/>
      <c r="GQ505"/>
      <c r="GR505"/>
      <c r="GS505"/>
      <c r="GT505"/>
      <c r="GU505"/>
      <c r="GV505"/>
      <c r="GW505"/>
      <c r="GX505"/>
      <c r="GY505"/>
      <c r="GZ505"/>
      <c r="HA505"/>
      <c r="HB505"/>
      <c r="HC505"/>
      <c r="HD505"/>
      <c r="HE505"/>
      <c r="HF505"/>
      <c r="HG505"/>
      <c r="HH505"/>
      <c r="HI505"/>
      <c r="HJ505"/>
      <c r="HK505"/>
      <c r="HL505"/>
    </row>
    <row r="506" spans="1:220" x14ac:dyDescent="0.25">
      <c r="A506"/>
      <c r="B506"/>
      <c r="C506"/>
      <c r="D506"/>
      <c r="E506"/>
      <c r="F506"/>
      <c r="G506"/>
      <c r="H506"/>
      <c r="I50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c r="BY506"/>
      <c r="BZ506"/>
      <c r="CA506"/>
      <c r="CB506"/>
      <c r="CC506"/>
      <c r="CD506"/>
      <c r="CE506"/>
      <c r="CF506"/>
      <c r="CG506"/>
      <c r="CH506"/>
      <c r="CI506"/>
      <c r="CJ506"/>
      <c r="CK506"/>
      <c r="CL506"/>
      <c r="CM506"/>
      <c r="CN506"/>
      <c r="CO506"/>
      <c r="CP506"/>
      <c r="CQ506"/>
      <c r="CR506"/>
      <c r="CS506"/>
      <c r="CT506"/>
      <c r="CU506"/>
      <c r="CV506"/>
      <c r="CW506"/>
      <c r="CX506"/>
      <c r="CY506"/>
      <c r="CZ506"/>
      <c r="DA506"/>
      <c r="DB506"/>
      <c r="DC506"/>
      <c r="DD506"/>
      <c r="DE506"/>
      <c r="DF506"/>
      <c r="DG506"/>
      <c r="DH506"/>
      <c r="DI506"/>
      <c r="DJ506"/>
      <c r="DK506"/>
      <c r="DL506"/>
      <c r="DM506"/>
      <c r="DN506"/>
      <c r="DO506"/>
      <c r="DP506"/>
      <c r="DQ506"/>
      <c r="DR506"/>
      <c r="DS506"/>
      <c r="DT506"/>
      <c r="DU506"/>
      <c r="DV506"/>
      <c r="DW506"/>
      <c r="DX506"/>
      <c r="DY506"/>
      <c r="DZ506"/>
      <c r="EA506"/>
      <c r="EB506"/>
      <c r="EC506"/>
      <c r="ED506"/>
      <c r="EE506"/>
      <c r="EF506"/>
      <c r="EG506"/>
      <c r="EH506"/>
      <c r="EI506"/>
      <c r="EJ506"/>
      <c r="EK506"/>
      <c r="EL506"/>
      <c r="EM506"/>
      <c r="EN506"/>
      <c r="EO506"/>
      <c r="EP506"/>
      <c r="EQ506"/>
      <c r="ER506"/>
      <c r="ES506"/>
      <c r="ET506"/>
      <c r="EU506"/>
      <c r="EV506"/>
      <c r="EW506"/>
      <c r="EX506"/>
      <c r="EY506"/>
      <c r="EZ506"/>
      <c r="FA506"/>
      <c r="FB506"/>
      <c r="FC506"/>
      <c r="FD506"/>
      <c r="FE506"/>
      <c r="FF506"/>
      <c r="FG506"/>
      <c r="FH506"/>
      <c r="FI506"/>
      <c r="FJ506"/>
      <c r="FK506"/>
      <c r="FL506"/>
      <c r="FM506"/>
      <c r="FN506"/>
      <c r="FO506"/>
      <c r="FP506"/>
      <c r="FQ506"/>
      <c r="FR506"/>
      <c r="FS506"/>
      <c r="FT506"/>
      <c r="FU506"/>
      <c r="FV506"/>
      <c r="FW506"/>
      <c r="FX506"/>
      <c r="FY506"/>
      <c r="FZ506"/>
      <c r="GA506"/>
      <c r="GB506"/>
      <c r="GC506"/>
      <c r="GD506"/>
      <c r="GE506"/>
      <c r="GF506"/>
      <c r="GG506"/>
      <c r="GH506"/>
      <c r="GI506"/>
      <c r="GJ506"/>
      <c r="GK506"/>
      <c r="GL506"/>
      <c r="GM506"/>
      <c r="GN506"/>
      <c r="GO506"/>
      <c r="GP506"/>
      <c r="GQ506"/>
      <c r="GR506"/>
      <c r="GS506"/>
      <c r="GT506"/>
      <c r="GU506"/>
      <c r="GV506"/>
      <c r="GW506"/>
      <c r="GX506"/>
      <c r="GY506"/>
      <c r="GZ506"/>
      <c r="HA506"/>
      <c r="HB506"/>
      <c r="HC506"/>
      <c r="HD506"/>
      <c r="HE506"/>
      <c r="HF506"/>
      <c r="HG506"/>
      <c r="HH506"/>
      <c r="HI506"/>
      <c r="HJ506"/>
      <c r="HK506"/>
      <c r="HL506"/>
    </row>
    <row r="507" spans="1:220" x14ac:dyDescent="0.25">
      <c r="A507"/>
      <c r="B507"/>
      <c r="C507"/>
      <c r="D507"/>
      <c r="E507"/>
      <c r="F507"/>
      <c r="G507"/>
      <c r="H507"/>
      <c r="I507"/>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c r="BY507"/>
      <c r="BZ507"/>
      <c r="CA507"/>
      <c r="CB507"/>
      <c r="CC507"/>
      <c r="CD507"/>
      <c r="CE507"/>
      <c r="CF507"/>
      <c r="CG507"/>
      <c r="CH507"/>
      <c r="CI507"/>
      <c r="CJ507"/>
      <c r="CK507"/>
      <c r="CL507"/>
      <c r="CM507"/>
      <c r="CN507"/>
      <c r="CO507"/>
      <c r="CP507"/>
      <c r="CQ507"/>
      <c r="CR507"/>
      <c r="CS507"/>
      <c r="CT507"/>
      <c r="CU507"/>
      <c r="CV507"/>
      <c r="CW507"/>
      <c r="CX507"/>
      <c r="CY507"/>
      <c r="CZ507"/>
      <c r="DA507"/>
      <c r="DB507"/>
      <c r="DC507"/>
      <c r="DD507"/>
      <c r="DE507"/>
      <c r="DF507"/>
      <c r="DG507"/>
      <c r="DH507"/>
      <c r="DI507"/>
      <c r="DJ507"/>
      <c r="DK507"/>
      <c r="DL507"/>
      <c r="DM507"/>
      <c r="DN507"/>
      <c r="DO507"/>
      <c r="DP507"/>
      <c r="DQ507"/>
      <c r="DR507"/>
      <c r="DS507"/>
      <c r="DT507"/>
      <c r="DU507"/>
      <c r="DV507"/>
      <c r="DW507"/>
      <c r="DX507"/>
      <c r="DY507"/>
      <c r="DZ507"/>
      <c r="EA507"/>
      <c r="EB507"/>
      <c r="EC507"/>
      <c r="ED507"/>
      <c r="EE507"/>
      <c r="EF507"/>
      <c r="EG507"/>
      <c r="EH507"/>
      <c r="EI507"/>
      <c r="EJ507"/>
      <c r="EK507"/>
      <c r="EL507"/>
      <c r="EM507"/>
      <c r="EN507"/>
      <c r="EO507"/>
      <c r="EP507"/>
      <c r="EQ507"/>
      <c r="ER507"/>
      <c r="ES507"/>
      <c r="ET507"/>
      <c r="EU507"/>
      <c r="EV507"/>
      <c r="EW507"/>
      <c r="EX507"/>
      <c r="EY507"/>
      <c r="EZ507"/>
      <c r="FA507"/>
      <c r="FB507"/>
      <c r="FC507"/>
      <c r="FD507"/>
      <c r="FE507"/>
      <c r="FF507"/>
      <c r="FG507"/>
      <c r="FH507"/>
      <c r="FI507"/>
      <c r="FJ507"/>
      <c r="FK507"/>
      <c r="FL507"/>
      <c r="FM507"/>
      <c r="FN507"/>
      <c r="FO507"/>
      <c r="FP507"/>
      <c r="FQ507"/>
      <c r="FR507"/>
      <c r="FS507"/>
      <c r="FT507"/>
      <c r="FU507"/>
      <c r="FV507"/>
      <c r="FW507"/>
      <c r="FX507"/>
      <c r="FY507"/>
      <c r="FZ507"/>
      <c r="GA507"/>
      <c r="GB507"/>
      <c r="GC507"/>
      <c r="GD507"/>
      <c r="GE507"/>
      <c r="GF507"/>
      <c r="GG507"/>
      <c r="GH507"/>
      <c r="GI507"/>
      <c r="GJ507"/>
      <c r="GK507"/>
      <c r="GL507"/>
      <c r="GM507"/>
      <c r="GN507"/>
      <c r="GO507"/>
      <c r="GP507"/>
      <c r="GQ507"/>
      <c r="GR507"/>
      <c r="GS507"/>
      <c r="GT507"/>
      <c r="GU507"/>
      <c r="GV507"/>
      <c r="GW507"/>
      <c r="GX507"/>
      <c r="GY507"/>
      <c r="GZ507"/>
      <c r="HA507"/>
      <c r="HB507"/>
      <c r="HC507"/>
      <c r="HD507"/>
      <c r="HE507"/>
      <c r="HF507"/>
      <c r="HG507"/>
      <c r="HH507"/>
      <c r="HI507"/>
      <c r="HJ507"/>
      <c r="HK507"/>
      <c r="HL507"/>
    </row>
    <row r="508" spans="1:220" x14ac:dyDescent="0.25">
      <c r="A508"/>
      <c r="B508"/>
      <c r="C508"/>
      <c r="D508"/>
      <c r="E508"/>
      <c r="F508"/>
      <c r="G508"/>
      <c r="H508"/>
      <c r="I508"/>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c r="BY508"/>
      <c r="BZ508"/>
      <c r="CA508"/>
      <c r="CB508"/>
      <c r="CC508"/>
      <c r="CD508"/>
      <c r="CE508"/>
      <c r="CF508"/>
      <c r="CG508"/>
      <c r="CH508"/>
      <c r="CI508"/>
      <c r="CJ508"/>
      <c r="CK508"/>
      <c r="CL508"/>
      <c r="CM508"/>
      <c r="CN508"/>
      <c r="CO508"/>
      <c r="CP508"/>
      <c r="CQ508"/>
      <c r="CR508"/>
      <c r="CS508"/>
      <c r="CT508"/>
      <c r="CU508"/>
      <c r="CV508"/>
      <c r="CW508"/>
      <c r="CX508"/>
      <c r="CY508"/>
      <c r="CZ508"/>
      <c r="DA508"/>
      <c r="DB508"/>
      <c r="DC508"/>
      <c r="DD508"/>
      <c r="DE508"/>
      <c r="DF508"/>
      <c r="DG508"/>
      <c r="DH508"/>
      <c r="DI508"/>
      <c r="DJ508"/>
      <c r="DK508"/>
      <c r="DL508"/>
      <c r="DM508"/>
      <c r="DN508"/>
      <c r="DO508"/>
      <c r="DP508"/>
      <c r="DQ508"/>
      <c r="DR508"/>
      <c r="DS508"/>
      <c r="DT508"/>
      <c r="DU508"/>
      <c r="DV508"/>
      <c r="DW508"/>
      <c r="DX508"/>
      <c r="DY508"/>
      <c r="DZ508"/>
      <c r="EA508"/>
      <c r="EB508"/>
      <c r="EC508"/>
      <c r="ED508"/>
      <c r="EE508"/>
      <c r="EF508"/>
      <c r="EG508"/>
      <c r="EH508"/>
      <c r="EI508"/>
      <c r="EJ508"/>
      <c r="EK508"/>
      <c r="EL508"/>
      <c r="EM508"/>
      <c r="EN508"/>
      <c r="EO508"/>
      <c r="EP508"/>
      <c r="EQ508"/>
      <c r="ER508"/>
      <c r="ES508"/>
      <c r="ET508"/>
      <c r="EU508"/>
      <c r="EV508"/>
      <c r="EW508"/>
      <c r="EX508"/>
      <c r="EY508"/>
      <c r="EZ508"/>
      <c r="FA508"/>
      <c r="FB508"/>
      <c r="FC508"/>
      <c r="FD508"/>
      <c r="FE508"/>
      <c r="FF508"/>
      <c r="FG508"/>
      <c r="FH508"/>
      <c r="FI508"/>
      <c r="FJ508"/>
      <c r="FK508"/>
      <c r="FL508"/>
      <c r="FM508"/>
      <c r="FN508"/>
      <c r="FO508"/>
      <c r="FP508"/>
      <c r="FQ508"/>
      <c r="FR508"/>
      <c r="FS508"/>
      <c r="FT508"/>
      <c r="FU508"/>
      <c r="FV508"/>
      <c r="FW508"/>
      <c r="FX508"/>
      <c r="FY508"/>
      <c r="FZ508"/>
      <c r="GA508"/>
      <c r="GB508"/>
      <c r="GC508"/>
      <c r="GD508"/>
      <c r="GE508"/>
      <c r="GF508"/>
      <c r="GG508"/>
      <c r="GH508"/>
      <c r="GI508"/>
      <c r="GJ508"/>
      <c r="GK508"/>
      <c r="GL508"/>
      <c r="GM508"/>
      <c r="GN508"/>
      <c r="GO508"/>
      <c r="GP508"/>
      <c r="GQ508"/>
      <c r="GR508"/>
      <c r="GS508"/>
      <c r="GT508"/>
      <c r="GU508"/>
      <c r="GV508"/>
      <c r="GW508"/>
      <c r="GX508"/>
      <c r="GY508"/>
      <c r="GZ508"/>
      <c r="HA508"/>
      <c r="HB508"/>
      <c r="HC508"/>
      <c r="HD508"/>
      <c r="HE508"/>
      <c r="HF508"/>
      <c r="HG508"/>
      <c r="HH508"/>
      <c r="HI508"/>
      <c r="HJ508"/>
      <c r="HK508"/>
      <c r="HL508"/>
    </row>
    <row r="509" spans="1:220" x14ac:dyDescent="0.25">
      <c r="A509"/>
      <c r="B509"/>
      <c r="C509"/>
      <c r="D509"/>
      <c r="E509"/>
      <c r="F509"/>
      <c r="G509"/>
      <c r="H509"/>
      <c r="I509"/>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c r="BY509"/>
      <c r="BZ509"/>
      <c r="CA509"/>
      <c r="CB509"/>
      <c r="CC509"/>
      <c r="CD509"/>
      <c r="CE509"/>
      <c r="CF509"/>
      <c r="CG509"/>
      <c r="CH509"/>
      <c r="CI509"/>
      <c r="CJ509"/>
      <c r="CK509"/>
      <c r="CL509"/>
      <c r="CM509"/>
      <c r="CN509"/>
      <c r="CO509"/>
      <c r="CP509"/>
      <c r="CQ509"/>
      <c r="CR509"/>
      <c r="CS509"/>
      <c r="CT509"/>
      <c r="CU509"/>
      <c r="CV509"/>
      <c r="CW509"/>
      <c r="CX509"/>
      <c r="CY509"/>
      <c r="CZ509"/>
      <c r="DA509"/>
      <c r="DB509"/>
      <c r="DC509"/>
      <c r="DD509"/>
      <c r="DE509"/>
      <c r="DF509"/>
      <c r="DG509"/>
      <c r="DH509"/>
      <c r="DI509"/>
      <c r="DJ509"/>
      <c r="DK509"/>
      <c r="DL509"/>
      <c r="DM509"/>
      <c r="DN509"/>
      <c r="DO509"/>
      <c r="DP509"/>
      <c r="DQ509"/>
      <c r="DR509"/>
      <c r="DS509"/>
      <c r="DT509"/>
      <c r="DU509"/>
      <c r="DV509"/>
      <c r="DW509"/>
      <c r="DX509"/>
      <c r="DY509"/>
      <c r="DZ509"/>
      <c r="EA509"/>
      <c r="EB509"/>
      <c r="EC509"/>
      <c r="ED509"/>
      <c r="EE509"/>
      <c r="EF509"/>
      <c r="EG509"/>
      <c r="EH509"/>
      <c r="EI509"/>
      <c r="EJ509"/>
      <c r="EK509"/>
      <c r="EL509"/>
      <c r="EM509"/>
      <c r="EN509"/>
      <c r="EO509"/>
      <c r="EP509"/>
      <c r="EQ509"/>
      <c r="ER509"/>
      <c r="ES509"/>
      <c r="ET509"/>
      <c r="EU509"/>
      <c r="EV509"/>
      <c r="EW509"/>
      <c r="EX509"/>
      <c r="EY509"/>
      <c r="EZ509"/>
      <c r="FA509"/>
      <c r="FB509"/>
      <c r="FC509"/>
      <c r="FD509"/>
      <c r="FE509"/>
      <c r="FF509"/>
      <c r="FG509"/>
      <c r="FH509"/>
      <c r="FI509"/>
      <c r="FJ509"/>
      <c r="FK509"/>
      <c r="FL509"/>
      <c r="FM509"/>
      <c r="FN509"/>
      <c r="FO509"/>
      <c r="FP509"/>
      <c r="FQ509"/>
      <c r="FR509"/>
      <c r="FS509"/>
      <c r="FT509"/>
      <c r="FU509"/>
      <c r="FV509"/>
      <c r="FW509"/>
      <c r="FX509"/>
      <c r="FY509"/>
      <c r="FZ509"/>
      <c r="GA509"/>
      <c r="GB509"/>
      <c r="GC509"/>
      <c r="GD509"/>
      <c r="GE509"/>
      <c r="GF509"/>
      <c r="GG509"/>
      <c r="GH509"/>
      <c r="GI509"/>
      <c r="GJ509"/>
      <c r="GK509"/>
      <c r="GL509"/>
      <c r="GM509"/>
      <c r="GN509"/>
      <c r="GO509"/>
      <c r="GP509"/>
      <c r="GQ509"/>
      <c r="GR509"/>
      <c r="GS509"/>
      <c r="GT509"/>
      <c r="GU509"/>
      <c r="GV509"/>
      <c r="GW509"/>
      <c r="GX509"/>
      <c r="GY509"/>
      <c r="GZ509"/>
      <c r="HA509"/>
      <c r="HB509"/>
      <c r="HC509"/>
      <c r="HD509"/>
      <c r="HE509"/>
      <c r="HF509"/>
      <c r="HG509"/>
      <c r="HH509"/>
      <c r="HI509"/>
      <c r="HJ509"/>
      <c r="HK509"/>
      <c r="HL509"/>
    </row>
    <row r="510" spans="1:220" x14ac:dyDescent="0.25">
      <c r="A510"/>
      <c r="B510"/>
      <c r="C510"/>
      <c r="D510"/>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c r="BY510"/>
      <c r="BZ510"/>
      <c r="CA510"/>
      <c r="CB510"/>
      <c r="CC510"/>
      <c r="CD510"/>
      <c r="CE510"/>
      <c r="CF510"/>
      <c r="CG510"/>
      <c r="CH510"/>
      <c r="CI510"/>
      <c r="CJ510"/>
      <c r="CK510"/>
      <c r="CL510"/>
      <c r="CM510"/>
      <c r="CN510"/>
      <c r="CO510"/>
      <c r="CP510"/>
      <c r="CQ510"/>
      <c r="CR510"/>
      <c r="CS510"/>
      <c r="CT510"/>
      <c r="CU510"/>
      <c r="CV510"/>
      <c r="CW510"/>
      <c r="CX510"/>
      <c r="CY510"/>
      <c r="CZ510"/>
      <c r="DA510"/>
      <c r="DB510"/>
      <c r="DC510"/>
      <c r="DD510"/>
      <c r="DE510"/>
      <c r="DF510"/>
      <c r="DG510"/>
      <c r="DH510"/>
      <c r="DI510"/>
      <c r="DJ510"/>
      <c r="DK510"/>
      <c r="DL510"/>
      <c r="DM510"/>
      <c r="DN510"/>
      <c r="DO510"/>
      <c r="DP510"/>
      <c r="DQ510"/>
      <c r="DR510"/>
      <c r="DS510"/>
      <c r="DT510"/>
      <c r="DU510"/>
      <c r="DV510"/>
      <c r="DW510"/>
      <c r="DX510"/>
      <c r="DY510"/>
      <c r="DZ510"/>
      <c r="EA510"/>
      <c r="EB510"/>
      <c r="EC510"/>
      <c r="ED510"/>
      <c r="EE510"/>
      <c r="EF510"/>
      <c r="EG510"/>
      <c r="EH510"/>
      <c r="EI510"/>
      <c r="EJ510"/>
      <c r="EK510"/>
      <c r="EL510"/>
      <c r="EM510"/>
      <c r="EN510"/>
      <c r="EO510"/>
      <c r="EP510"/>
      <c r="EQ510"/>
      <c r="ER510"/>
      <c r="ES510"/>
      <c r="ET510"/>
      <c r="EU510"/>
      <c r="EV510"/>
      <c r="EW510"/>
      <c r="EX510"/>
      <c r="EY510"/>
      <c r="EZ510"/>
      <c r="FA510"/>
      <c r="FB510"/>
      <c r="FC510"/>
      <c r="FD510"/>
      <c r="FE510"/>
      <c r="FF510"/>
      <c r="FG510"/>
      <c r="FH510"/>
      <c r="FI510"/>
      <c r="FJ510"/>
      <c r="FK510"/>
      <c r="FL510"/>
      <c r="FM510"/>
      <c r="FN510"/>
      <c r="FO510"/>
      <c r="FP510"/>
      <c r="FQ510"/>
      <c r="FR510"/>
      <c r="FS510"/>
      <c r="FT510"/>
      <c r="FU510"/>
      <c r="FV510"/>
      <c r="FW510"/>
      <c r="FX510"/>
      <c r="FY510"/>
      <c r="FZ510"/>
      <c r="GA510"/>
      <c r="GB510"/>
      <c r="GC510"/>
      <c r="GD510"/>
      <c r="GE510"/>
      <c r="GF510"/>
      <c r="GG510"/>
      <c r="GH510"/>
      <c r="GI510"/>
      <c r="GJ510"/>
      <c r="GK510"/>
      <c r="GL510"/>
      <c r="GM510"/>
      <c r="GN510"/>
      <c r="GO510"/>
      <c r="GP510"/>
      <c r="GQ510"/>
      <c r="GR510"/>
      <c r="GS510"/>
      <c r="GT510"/>
      <c r="GU510"/>
      <c r="GV510"/>
      <c r="GW510"/>
      <c r="GX510"/>
      <c r="GY510"/>
      <c r="GZ510"/>
      <c r="HA510"/>
      <c r="HB510"/>
      <c r="HC510"/>
      <c r="HD510"/>
      <c r="HE510"/>
      <c r="HF510"/>
      <c r="HG510"/>
      <c r="HH510"/>
      <c r="HI510"/>
      <c r="HJ510"/>
      <c r="HK510"/>
      <c r="HL510"/>
    </row>
    <row r="511" spans="1:220" x14ac:dyDescent="0.25">
      <c r="A511"/>
      <c r="B511"/>
      <c r="C511"/>
      <c r="D511"/>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c r="BY511"/>
      <c r="BZ511"/>
      <c r="CA511"/>
      <c r="CB511"/>
      <c r="CC511"/>
      <c r="CD511"/>
      <c r="CE511"/>
      <c r="CF511"/>
      <c r="CG511"/>
      <c r="CH511"/>
      <c r="CI511"/>
      <c r="CJ511"/>
      <c r="CK511"/>
      <c r="CL511"/>
      <c r="CM511"/>
      <c r="CN511"/>
      <c r="CO511"/>
      <c r="CP511"/>
      <c r="CQ511"/>
      <c r="CR511"/>
      <c r="CS511"/>
      <c r="CT511"/>
      <c r="CU511"/>
      <c r="CV511"/>
      <c r="CW511"/>
      <c r="CX511"/>
      <c r="CY511"/>
      <c r="CZ511"/>
      <c r="DA511"/>
      <c r="DB511"/>
      <c r="DC511"/>
      <c r="DD511"/>
      <c r="DE511"/>
      <c r="DF511"/>
      <c r="DG511"/>
      <c r="DH511"/>
      <c r="DI511"/>
      <c r="DJ511"/>
      <c r="DK511"/>
      <c r="DL511"/>
      <c r="DM511"/>
      <c r="DN511"/>
      <c r="DO511"/>
      <c r="DP511"/>
      <c r="DQ511"/>
      <c r="DR511"/>
      <c r="DS511"/>
      <c r="DT511"/>
      <c r="DU511"/>
      <c r="DV511"/>
      <c r="DW511"/>
      <c r="DX511"/>
      <c r="DY511"/>
      <c r="DZ511"/>
      <c r="EA511"/>
      <c r="EB511"/>
      <c r="EC511"/>
      <c r="ED511"/>
      <c r="EE511"/>
      <c r="EF511"/>
      <c r="EG511"/>
      <c r="EH511"/>
      <c r="EI511"/>
      <c r="EJ511"/>
      <c r="EK511"/>
      <c r="EL511"/>
      <c r="EM511"/>
      <c r="EN511"/>
      <c r="EO511"/>
      <c r="EP511"/>
      <c r="EQ511"/>
      <c r="ER511"/>
      <c r="ES511"/>
      <c r="ET511"/>
      <c r="EU511"/>
      <c r="EV511"/>
      <c r="EW511"/>
      <c r="EX511"/>
      <c r="EY511"/>
      <c r="EZ511"/>
      <c r="FA511"/>
      <c r="FB511"/>
      <c r="FC511"/>
      <c r="FD511"/>
      <c r="FE511"/>
      <c r="FF511"/>
      <c r="FG511"/>
      <c r="FH511"/>
      <c r="FI511"/>
      <c r="FJ511"/>
      <c r="FK511"/>
      <c r="FL511"/>
      <c r="FM511"/>
      <c r="FN511"/>
      <c r="FO511"/>
      <c r="FP511"/>
      <c r="FQ511"/>
      <c r="FR511"/>
      <c r="FS511"/>
      <c r="FT511"/>
      <c r="FU511"/>
      <c r="FV511"/>
      <c r="FW511"/>
      <c r="FX511"/>
      <c r="FY511"/>
      <c r="FZ511"/>
      <c r="GA511"/>
      <c r="GB511"/>
      <c r="GC511"/>
      <c r="GD511"/>
      <c r="GE511"/>
      <c r="GF511"/>
      <c r="GG511"/>
      <c r="GH511"/>
      <c r="GI511"/>
      <c r="GJ511"/>
      <c r="GK511"/>
      <c r="GL511"/>
      <c r="GM511"/>
      <c r="GN511"/>
      <c r="GO511"/>
      <c r="GP511"/>
      <c r="GQ511"/>
      <c r="GR511"/>
      <c r="GS511"/>
      <c r="GT511"/>
      <c r="GU511"/>
      <c r="GV511"/>
      <c r="GW511"/>
      <c r="GX511"/>
      <c r="GY511"/>
      <c r="GZ511"/>
      <c r="HA511"/>
      <c r="HB511"/>
      <c r="HC511"/>
      <c r="HD511"/>
      <c r="HE511"/>
      <c r="HF511"/>
      <c r="HG511"/>
      <c r="HH511"/>
      <c r="HI511"/>
      <c r="HJ511"/>
      <c r="HK511"/>
      <c r="HL511"/>
    </row>
    <row r="512" spans="1:220" x14ac:dyDescent="0.25">
      <c r="A512"/>
      <c r="B512"/>
      <c r="C512"/>
      <c r="D512"/>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c r="BY512"/>
      <c r="BZ512"/>
      <c r="CA512"/>
      <c r="CB512"/>
      <c r="CC512"/>
      <c r="CD512"/>
      <c r="CE512"/>
      <c r="CF512"/>
      <c r="CG512"/>
      <c r="CH512"/>
      <c r="CI512"/>
      <c r="CJ512"/>
      <c r="CK512"/>
      <c r="CL512"/>
      <c r="CM512"/>
      <c r="CN512"/>
      <c r="CO512"/>
      <c r="CP512"/>
      <c r="CQ512"/>
      <c r="CR512"/>
      <c r="CS512"/>
      <c r="CT512"/>
      <c r="CU512"/>
      <c r="CV512"/>
      <c r="CW512"/>
      <c r="CX512"/>
      <c r="CY512"/>
      <c r="CZ512"/>
      <c r="DA512"/>
      <c r="DB512"/>
      <c r="DC512"/>
      <c r="DD512"/>
      <c r="DE512"/>
      <c r="DF512"/>
      <c r="DG512"/>
      <c r="DH512"/>
      <c r="DI512"/>
      <c r="DJ512"/>
      <c r="DK512"/>
      <c r="DL512"/>
      <c r="DM512"/>
      <c r="DN512"/>
      <c r="DO512"/>
      <c r="DP512"/>
      <c r="DQ512"/>
      <c r="DR512"/>
      <c r="DS512"/>
      <c r="DT512"/>
      <c r="DU512"/>
      <c r="DV512"/>
      <c r="DW512"/>
      <c r="DX512"/>
      <c r="DY512"/>
      <c r="DZ512"/>
      <c r="EA512"/>
      <c r="EB512"/>
      <c r="EC512"/>
      <c r="ED512"/>
      <c r="EE512"/>
      <c r="EF512"/>
      <c r="EG512"/>
      <c r="EH512"/>
      <c r="EI512"/>
      <c r="EJ512"/>
      <c r="EK512"/>
      <c r="EL512"/>
      <c r="EM512"/>
      <c r="EN512"/>
      <c r="EO512"/>
      <c r="EP512"/>
      <c r="EQ512"/>
      <c r="ER512"/>
      <c r="ES512"/>
      <c r="ET512"/>
      <c r="EU512"/>
      <c r="EV512"/>
      <c r="EW512"/>
      <c r="EX512"/>
      <c r="EY512"/>
      <c r="EZ512"/>
      <c r="FA512"/>
      <c r="FB512"/>
      <c r="FC512"/>
      <c r="FD512"/>
      <c r="FE512"/>
      <c r="FF512"/>
      <c r="FG512"/>
      <c r="FH512"/>
      <c r="FI512"/>
      <c r="FJ512"/>
      <c r="FK512"/>
      <c r="FL512"/>
      <c r="FM512"/>
      <c r="FN512"/>
      <c r="FO512"/>
      <c r="FP512"/>
      <c r="FQ512"/>
      <c r="FR512"/>
      <c r="FS512"/>
      <c r="FT512"/>
      <c r="FU512"/>
      <c r="FV512"/>
      <c r="FW512"/>
      <c r="FX512"/>
      <c r="FY512"/>
      <c r="FZ512"/>
      <c r="GA512"/>
      <c r="GB512"/>
      <c r="GC512"/>
      <c r="GD512"/>
      <c r="GE512"/>
      <c r="GF512"/>
      <c r="GG512"/>
      <c r="GH512"/>
      <c r="GI512"/>
      <c r="GJ512"/>
      <c r="GK512"/>
      <c r="GL512"/>
      <c r="GM512"/>
      <c r="GN512"/>
      <c r="GO512"/>
      <c r="GP512"/>
      <c r="GQ512"/>
      <c r="GR512"/>
      <c r="GS512"/>
      <c r="GT512"/>
      <c r="GU512"/>
      <c r="GV512"/>
      <c r="GW512"/>
      <c r="GX512"/>
      <c r="GY512"/>
      <c r="GZ512"/>
      <c r="HA512"/>
      <c r="HB512"/>
      <c r="HC512"/>
      <c r="HD512"/>
      <c r="HE512"/>
      <c r="HF512"/>
      <c r="HG512"/>
      <c r="HH512"/>
      <c r="HI512"/>
      <c r="HJ512"/>
      <c r="HK512"/>
      <c r="HL512"/>
    </row>
    <row r="513" spans="1:220" x14ac:dyDescent="0.25">
      <c r="A513"/>
      <c r="B513"/>
      <c r="C513"/>
      <c r="D513"/>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c r="BY513"/>
      <c r="BZ513"/>
      <c r="CA513"/>
      <c r="CB513"/>
      <c r="CC513"/>
      <c r="CD513"/>
      <c r="CE513"/>
      <c r="CF513"/>
      <c r="CG513"/>
      <c r="CH513"/>
      <c r="CI513"/>
      <c r="CJ513"/>
      <c r="CK513"/>
      <c r="CL513"/>
      <c r="CM513"/>
      <c r="CN513"/>
      <c r="CO513"/>
      <c r="CP513"/>
      <c r="CQ513"/>
      <c r="CR513"/>
      <c r="CS513"/>
      <c r="CT513"/>
      <c r="CU513"/>
      <c r="CV513"/>
      <c r="CW513"/>
      <c r="CX513"/>
      <c r="CY513"/>
      <c r="CZ513"/>
      <c r="DA513"/>
      <c r="DB513"/>
      <c r="DC513"/>
      <c r="DD513"/>
      <c r="DE513"/>
      <c r="DF513"/>
      <c r="DG513"/>
      <c r="DH513"/>
      <c r="DI513"/>
      <c r="DJ513"/>
      <c r="DK513"/>
      <c r="DL513"/>
      <c r="DM513"/>
      <c r="DN513"/>
      <c r="DO513"/>
      <c r="DP513"/>
      <c r="DQ513"/>
      <c r="DR513"/>
      <c r="DS513"/>
      <c r="DT513"/>
      <c r="DU513"/>
      <c r="DV513"/>
      <c r="DW513"/>
      <c r="DX513"/>
      <c r="DY513"/>
      <c r="DZ513"/>
      <c r="EA513"/>
      <c r="EB513"/>
      <c r="EC513"/>
      <c r="ED513"/>
      <c r="EE513"/>
      <c r="EF513"/>
      <c r="EG513"/>
      <c r="EH513"/>
      <c r="EI513"/>
      <c r="EJ513"/>
      <c r="EK513"/>
      <c r="EL513"/>
      <c r="EM513"/>
      <c r="EN513"/>
      <c r="EO513"/>
      <c r="EP513"/>
      <c r="EQ513"/>
      <c r="ER513"/>
      <c r="ES513"/>
      <c r="ET513"/>
      <c r="EU513"/>
      <c r="EV513"/>
      <c r="EW513"/>
      <c r="EX513"/>
      <c r="EY513"/>
      <c r="EZ513"/>
      <c r="FA513"/>
      <c r="FB513"/>
      <c r="FC513"/>
      <c r="FD513"/>
      <c r="FE513"/>
      <c r="FF513"/>
      <c r="FG513"/>
      <c r="FH513"/>
      <c r="FI513"/>
      <c r="FJ513"/>
      <c r="FK513"/>
      <c r="FL513"/>
      <c r="FM513"/>
      <c r="FN513"/>
      <c r="FO513"/>
      <c r="FP513"/>
      <c r="FQ513"/>
      <c r="FR513"/>
      <c r="FS513"/>
      <c r="FT513"/>
      <c r="FU513"/>
      <c r="FV513"/>
      <c r="FW513"/>
      <c r="FX513"/>
      <c r="FY513"/>
      <c r="FZ513"/>
      <c r="GA513"/>
      <c r="GB513"/>
      <c r="GC513"/>
      <c r="GD513"/>
      <c r="GE513"/>
      <c r="GF513"/>
      <c r="GG513"/>
      <c r="GH513"/>
      <c r="GI513"/>
      <c r="GJ513"/>
      <c r="GK513"/>
      <c r="GL513"/>
      <c r="GM513"/>
      <c r="GN513"/>
      <c r="GO513"/>
      <c r="GP513"/>
      <c r="GQ513"/>
      <c r="GR513"/>
      <c r="GS513"/>
      <c r="GT513"/>
      <c r="GU513"/>
      <c r="GV513"/>
      <c r="GW513"/>
      <c r="GX513"/>
      <c r="GY513"/>
      <c r="GZ513"/>
      <c r="HA513"/>
      <c r="HB513"/>
      <c r="HC513"/>
      <c r="HD513"/>
      <c r="HE513"/>
      <c r="HF513"/>
      <c r="HG513"/>
      <c r="HH513"/>
      <c r="HI513"/>
      <c r="HJ513"/>
      <c r="HK513"/>
      <c r="HL513"/>
    </row>
    <row r="514" spans="1:220" x14ac:dyDescent="0.25">
      <c r="A514"/>
      <c r="B514"/>
      <c r="C514"/>
      <c r="D514"/>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c r="BY514"/>
      <c r="BZ514"/>
      <c r="CA514"/>
      <c r="CB514"/>
      <c r="CC514"/>
      <c r="CD514"/>
      <c r="CE514"/>
      <c r="CF514"/>
      <c r="CG514"/>
      <c r="CH514"/>
      <c r="CI514"/>
      <c r="CJ514"/>
      <c r="CK514"/>
      <c r="CL514"/>
      <c r="CM514"/>
      <c r="CN514"/>
      <c r="CO514"/>
      <c r="CP514"/>
      <c r="CQ514"/>
      <c r="CR514"/>
      <c r="CS514"/>
      <c r="CT514"/>
      <c r="CU514"/>
      <c r="CV514"/>
      <c r="CW514"/>
      <c r="CX514"/>
      <c r="CY514"/>
      <c r="CZ514"/>
      <c r="DA514"/>
      <c r="DB514"/>
      <c r="DC514"/>
      <c r="DD514"/>
      <c r="DE514"/>
      <c r="DF514"/>
      <c r="DG514"/>
      <c r="DH514"/>
      <c r="DI514"/>
      <c r="DJ514"/>
      <c r="DK514"/>
      <c r="DL514"/>
      <c r="DM514"/>
      <c r="DN514"/>
      <c r="DO514"/>
      <c r="DP514"/>
      <c r="DQ514"/>
      <c r="DR514"/>
      <c r="DS514"/>
      <c r="DT514"/>
      <c r="DU514"/>
      <c r="DV514"/>
      <c r="DW514"/>
      <c r="DX514"/>
      <c r="DY514"/>
      <c r="DZ514"/>
      <c r="EA514"/>
      <c r="EB514"/>
      <c r="EC514"/>
      <c r="ED514"/>
      <c r="EE514"/>
      <c r="EF514"/>
      <c r="EG514"/>
      <c r="EH514"/>
      <c r="EI514"/>
      <c r="EJ514"/>
      <c r="EK514"/>
      <c r="EL514"/>
      <c r="EM514"/>
      <c r="EN514"/>
      <c r="EO514"/>
      <c r="EP514"/>
      <c r="EQ514"/>
      <c r="ER514"/>
      <c r="ES514"/>
      <c r="ET514"/>
      <c r="EU514"/>
      <c r="EV514"/>
      <c r="EW514"/>
      <c r="EX514"/>
      <c r="EY514"/>
      <c r="EZ514"/>
      <c r="FA514"/>
      <c r="FB514"/>
      <c r="FC514"/>
      <c r="FD514"/>
      <c r="FE514"/>
      <c r="FF514"/>
      <c r="FG514"/>
      <c r="FH514"/>
      <c r="FI514"/>
      <c r="FJ514"/>
      <c r="FK514"/>
      <c r="FL514"/>
      <c r="FM514"/>
      <c r="FN514"/>
      <c r="FO514"/>
      <c r="FP514"/>
      <c r="FQ514"/>
      <c r="FR514"/>
      <c r="FS514"/>
      <c r="FT514"/>
      <c r="FU514"/>
      <c r="FV514"/>
      <c r="FW514"/>
      <c r="FX514"/>
      <c r="FY514"/>
      <c r="FZ514"/>
      <c r="GA514"/>
      <c r="GB514"/>
      <c r="GC514"/>
      <c r="GD514"/>
      <c r="GE514"/>
      <c r="GF514"/>
      <c r="GG514"/>
      <c r="GH514"/>
      <c r="GI514"/>
      <c r="GJ514"/>
      <c r="GK514"/>
      <c r="GL514"/>
      <c r="GM514"/>
      <c r="GN514"/>
      <c r="GO514"/>
      <c r="GP514"/>
      <c r="GQ514"/>
      <c r="GR514"/>
      <c r="GS514"/>
      <c r="GT514"/>
      <c r="GU514"/>
      <c r="GV514"/>
      <c r="GW514"/>
      <c r="GX514"/>
      <c r="GY514"/>
      <c r="GZ514"/>
      <c r="HA514"/>
      <c r="HB514"/>
      <c r="HC514"/>
      <c r="HD514"/>
      <c r="HE514"/>
      <c r="HF514"/>
      <c r="HG514"/>
      <c r="HH514"/>
      <c r="HI514"/>
      <c r="HJ514"/>
      <c r="HK514"/>
      <c r="HL514"/>
    </row>
    <row r="515" spans="1:220" x14ac:dyDescent="0.25">
      <c r="A515"/>
      <c r="B515"/>
      <c r="C515"/>
      <c r="D515"/>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c r="BY515"/>
      <c r="BZ515"/>
      <c r="CA515"/>
      <c r="CB515"/>
      <c r="CC515"/>
      <c r="CD515"/>
      <c r="CE515"/>
      <c r="CF515"/>
      <c r="CG515"/>
      <c r="CH515"/>
      <c r="CI515"/>
      <c r="CJ515"/>
      <c r="CK515"/>
      <c r="CL515"/>
      <c r="CM515"/>
      <c r="CN515"/>
      <c r="CO515"/>
      <c r="CP515"/>
      <c r="CQ515"/>
      <c r="CR515"/>
      <c r="CS515"/>
      <c r="CT515"/>
      <c r="CU515"/>
      <c r="CV515"/>
      <c r="CW515"/>
      <c r="CX515"/>
      <c r="CY515"/>
      <c r="CZ515"/>
      <c r="DA515"/>
      <c r="DB515"/>
      <c r="DC515"/>
      <c r="DD515"/>
      <c r="DE515"/>
      <c r="DF515"/>
      <c r="DG515"/>
      <c r="DH515"/>
      <c r="DI515"/>
      <c r="DJ515"/>
      <c r="DK515"/>
      <c r="DL515"/>
      <c r="DM515"/>
      <c r="DN515"/>
      <c r="DO515"/>
      <c r="DP515"/>
      <c r="DQ515"/>
      <c r="DR515"/>
      <c r="DS515"/>
      <c r="DT515"/>
      <c r="DU515"/>
      <c r="DV515"/>
      <c r="DW515"/>
      <c r="DX515"/>
      <c r="DY515"/>
      <c r="DZ515"/>
      <c r="EA515"/>
      <c r="EB515"/>
      <c r="EC515"/>
      <c r="ED515"/>
      <c r="EE515"/>
      <c r="EF515"/>
      <c r="EG515"/>
      <c r="EH515"/>
      <c r="EI515"/>
      <c r="EJ515"/>
      <c r="EK515"/>
      <c r="EL515"/>
      <c r="EM515"/>
      <c r="EN515"/>
      <c r="EO515"/>
      <c r="EP515"/>
      <c r="EQ515"/>
      <c r="ER515"/>
      <c r="ES515"/>
      <c r="ET515"/>
      <c r="EU515"/>
      <c r="EV515"/>
      <c r="EW515"/>
      <c r="EX515"/>
      <c r="EY515"/>
      <c r="EZ515"/>
      <c r="FA515"/>
      <c r="FB515"/>
      <c r="FC515"/>
      <c r="FD515"/>
      <c r="FE515"/>
      <c r="FF515"/>
      <c r="FG515"/>
      <c r="FH515"/>
      <c r="FI515"/>
      <c r="FJ515"/>
      <c r="FK515"/>
      <c r="FL515"/>
      <c r="FM515"/>
      <c r="FN515"/>
      <c r="FO515"/>
      <c r="FP515"/>
      <c r="FQ515"/>
      <c r="FR515"/>
      <c r="FS515"/>
      <c r="FT515"/>
      <c r="FU515"/>
      <c r="FV515"/>
      <c r="FW515"/>
      <c r="FX515"/>
      <c r="FY515"/>
      <c r="FZ515"/>
      <c r="GA515"/>
      <c r="GB515"/>
      <c r="GC515"/>
      <c r="GD515"/>
      <c r="GE515"/>
      <c r="GF515"/>
      <c r="GG515"/>
      <c r="GH515"/>
      <c r="GI515"/>
      <c r="GJ515"/>
      <c r="GK515"/>
      <c r="GL515"/>
      <c r="GM515"/>
      <c r="GN515"/>
      <c r="GO515"/>
      <c r="GP515"/>
      <c r="GQ515"/>
      <c r="GR515"/>
      <c r="GS515"/>
      <c r="GT515"/>
      <c r="GU515"/>
      <c r="GV515"/>
      <c r="GW515"/>
      <c r="GX515"/>
      <c r="GY515"/>
      <c r="GZ515"/>
      <c r="HA515"/>
      <c r="HB515"/>
      <c r="HC515"/>
      <c r="HD515"/>
      <c r="HE515"/>
      <c r="HF515"/>
      <c r="HG515"/>
      <c r="HH515"/>
      <c r="HI515"/>
      <c r="HJ515"/>
      <c r="HK515"/>
      <c r="HL515"/>
    </row>
    <row r="516" spans="1:220" x14ac:dyDescent="0.25">
      <c r="A516"/>
      <c r="B516"/>
      <c r="C516"/>
      <c r="D5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c r="BY516"/>
      <c r="BZ516"/>
      <c r="CA516"/>
      <c r="CB516"/>
      <c r="CC516"/>
      <c r="CD516"/>
      <c r="CE516"/>
      <c r="CF516"/>
      <c r="CG516"/>
      <c r="CH516"/>
      <c r="CI516"/>
      <c r="CJ516"/>
      <c r="CK516"/>
      <c r="CL516"/>
      <c r="CM516"/>
      <c r="CN516"/>
      <c r="CO516"/>
      <c r="CP516"/>
      <c r="CQ516"/>
      <c r="CR516"/>
      <c r="CS516"/>
      <c r="CT516"/>
      <c r="CU516"/>
      <c r="CV516"/>
      <c r="CW516"/>
      <c r="CX516"/>
      <c r="CY516"/>
      <c r="CZ516"/>
      <c r="DA516"/>
      <c r="DB516"/>
      <c r="DC516"/>
      <c r="DD516"/>
      <c r="DE516"/>
      <c r="DF516"/>
      <c r="DG516"/>
      <c r="DH516"/>
      <c r="DI516"/>
      <c r="DJ516"/>
      <c r="DK516"/>
      <c r="DL516"/>
      <c r="DM516"/>
      <c r="DN516"/>
      <c r="DO516"/>
      <c r="DP516"/>
      <c r="DQ516"/>
      <c r="DR516"/>
      <c r="DS516"/>
      <c r="DT516"/>
      <c r="DU516"/>
      <c r="DV516"/>
      <c r="DW516"/>
      <c r="DX516"/>
      <c r="DY516"/>
      <c r="DZ516"/>
      <c r="EA516"/>
      <c r="EB516"/>
      <c r="EC516"/>
      <c r="ED516"/>
      <c r="EE516"/>
      <c r="EF516"/>
      <c r="EG516"/>
      <c r="EH516"/>
      <c r="EI516"/>
      <c r="EJ516"/>
      <c r="EK516"/>
      <c r="EL516"/>
      <c r="EM516"/>
      <c r="EN516"/>
      <c r="EO516"/>
      <c r="EP516"/>
      <c r="EQ516"/>
      <c r="ER516"/>
      <c r="ES516"/>
      <c r="ET516"/>
      <c r="EU516"/>
      <c r="EV516"/>
      <c r="EW516"/>
      <c r="EX516"/>
      <c r="EY516"/>
      <c r="EZ516"/>
      <c r="FA516"/>
      <c r="FB516"/>
      <c r="FC516"/>
      <c r="FD516"/>
      <c r="FE516"/>
      <c r="FF516"/>
      <c r="FG516"/>
      <c r="FH516"/>
      <c r="FI516"/>
      <c r="FJ516"/>
      <c r="FK516"/>
      <c r="FL516"/>
      <c r="FM516"/>
      <c r="FN516"/>
      <c r="FO516"/>
      <c r="FP516"/>
      <c r="FQ516"/>
      <c r="FR516"/>
      <c r="FS516"/>
      <c r="FT516"/>
      <c r="FU516"/>
      <c r="FV516"/>
      <c r="FW516"/>
      <c r="FX516"/>
      <c r="FY516"/>
      <c r="FZ516"/>
      <c r="GA516"/>
      <c r="GB516"/>
      <c r="GC516"/>
      <c r="GD516"/>
      <c r="GE516"/>
      <c r="GF516"/>
      <c r="GG516"/>
      <c r="GH516"/>
      <c r="GI516"/>
      <c r="GJ516"/>
      <c r="GK516"/>
      <c r="GL516"/>
      <c r="GM516"/>
      <c r="GN516"/>
      <c r="GO516"/>
      <c r="GP516"/>
      <c r="GQ516"/>
      <c r="GR516"/>
      <c r="GS516"/>
      <c r="GT516"/>
      <c r="GU516"/>
      <c r="GV516"/>
      <c r="GW516"/>
      <c r="GX516"/>
      <c r="GY516"/>
      <c r="GZ516"/>
      <c r="HA516"/>
      <c r="HB516"/>
      <c r="HC516"/>
      <c r="HD516"/>
      <c r="HE516"/>
      <c r="HF516"/>
      <c r="HG516"/>
      <c r="HH516"/>
      <c r="HI516"/>
      <c r="HJ516"/>
      <c r="HK516"/>
      <c r="HL516"/>
    </row>
    <row r="517" spans="1:220" x14ac:dyDescent="0.25">
      <c r="A517"/>
      <c r="B517"/>
      <c r="C517"/>
      <c r="D517"/>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c r="BY517"/>
      <c r="BZ517"/>
      <c r="CA517"/>
      <c r="CB517"/>
      <c r="CC517"/>
      <c r="CD517"/>
      <c r="CE517"/>
      <c r="CF517"/>
      <c r="CG517"/>
      <c r="CH517"/>
      <c r="CI517"/>
      <c r="CJ517"/>
      <c r="CK517"/>
      <c r="CL517"/>
      <c r="CM517"/>
      <c r="CN517"/>
      <c r="CO517"/>
      <c r="CP517"/>
      <c r="CQ517"/>
      <c r="CR517"/>
      <c r="CS517"/>
      <c r="CT517"/>
      <c r="CU517"/>
      <c r="CV517"/>
      <c r="CW517"/>
      <c r="CX517"/>
      <c r="CY517"/>
      <c r="CZ517"/>
      <c r="DA517"/>
      <c r="DB517"/>
      <c r="DC517"/>
      <c r="DD517"/>
      <c r="DE517"/>
      <c r="DF517"/>
      <c r="DG517"/>
      <c r="DH517"/>
      <c r="DI517"/>
      <c r="DJ517"/>
      <c r="DK517"/>
      <c r="DL517"/>
      <c r="DM517"/>
      <c r="DN517"/>
      <c r="DO517"/>
      <c r="DP517"/>
      <c r="DQ517"/>
      <c r="DR517"/>
      <c r="DS517"/>
      <c r="DT517"/>
      <c r="DU517"/>
      <c r="DV517"/>
      <c r="DW517"/>
      <c r="DX517"/>
      <c r="DY517"/>
      <c r="DZ517"/>
      <c r="EA517"/>
      <c r="EB517"/>
      <c r="EC517"/>
      <c r="ED517"/>
      <c r="EE517"/>
      <c r="EF517"/>
      <c r="EG517"/>
      <c r="EH517"/>
      <c r="EI517"/>
      <c r="EJ517"/>
      <c r="EK517"/>
      <c r="EL517"/>
      <c r="EM517"/>
      <c r="EN517"/>
      <c r="EO517"/>
      <c r="EP517"/>
      <c r="EQ517"/>
      <c r="ER517"/>
      <c r="ES517"/>
      <c r="ET517"/>
      <c r="EU517"/>
      <c r="EV517"/>
      <c r="EW517"/>
      <c r="EX517"/>
      <c r="EY517"/>
      <c r="EZ517"/>
      <c r="FA517"/>
      <c r="FB517"/>
      <c r="FC517"/>
      <c r="FD517"/>
      <c r="FE517"/>
      <c r="FF517"/>
      <c r="FG517"/>
      <c r="FH517"/>
      <c r="FI517"/>
      <c r="FJ517"/>
      <c r="FK517"/>
      <c r="FL517"/>
      <c r="FM517"/>
      <c r="FN517"/>
      <c r="FO517"/>
      <c r="FP517"/>
      <c r="FQ517"/>
      <c r="FR517"/>
      <c r="FS517"/>
      <c r="FT517"/>
      <c r="FU517"/>
      <c r="FV517"/>
      <c r="FW517"/>
      <c r="FX517"/>
      <c r="FY517"/>
      <c r="FZ517"/>
      <c r="GA517"/>
      <c r="GB517"/>
      <c r="GC517"/>
      <c r="GD517"/>
      <c r="GE517"/>
      <c r="GF517"/>
      <c r="GG517"/>
      <c r="GH517"/>
      <c r="GI517"/>
      <c r="GJ517"/>
      <c r="GK517"/>
      <c r="GL517"/>
      <c r="GM517"/>
      <c r="GN517"/>
      <c r="GO517"/>
      <c r="GP517"/>
      <c r="GQ517"/>
      <c r="GR517"/>
      <c r="GS517"/>
      <c r="GT517"/>
      <c r="GU517"/>
      <c r="GV517"/>
      <c r="GW517"/>
      <c r="GX517"/>
      <c r="GY517"/>
      <c r="GZ517"/>
      <c r="HA517"/>
      <c r="HB517"/>
      <c r="HC517"/>
      <c r="HD517"/>
      <c r="HE517"/>
      <c r="HF517"/>
      <c r="HG517"/>
      <c r="HH517"/>
      <c r="HI517"/>
      <c r="HJ517"/>
      <c r="HK517"/>
      <c r="HL517"/>
    </row>
    <row r="518" spans="1:220" x14ac:dyDescent="0.25">
      <c r="A518"/>
      <c r="B518"/>
      <c r="C518"/>
      <c r="D518"/>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c r="BY518"/>
      <c r="BZ518"/>
      <c r="CA518"/>
      <c r="CB518"/>
      <c r="CC518"/>
      <c r="CD518"/>
      <c r="CE518"/>
      <c r="CF518"/>
      <c r="CG518"/>
      <c r="CH518"/>
      <c r="CI518"/>
      <c r="CJ518"/>
      <c r="CK518"/>
      <c r="CL518"/>
      <c r="CM518"/>
      <c r="CN518"/>
      <c r="CO518"/>
      <c r="CP518"/>
      <c r="CQ518"/>
      <c r="CR518"/>
      <c r="CS518"/>
      <c r="CT518"/>
      <c r="CU518"/>
      <c r="CV518"/>
      <c r="CW518"/>
      <c r="CX518"/>
      <c r="CY518"/>
      <c r="CZ518"/>
      <c r="DA518"/>
      <c r="DB518"/>
      <c r="DC518"/>
      <c r="DD518"/>
      <c r="DE518"/>
      <c r="DF518"/>
      <c r="DG518"/>
      <c r="DH518"/>
      <c r="DI518"/>
      <c r="DJ518"/>
      <c r="DK518"/>
      <c r="DL518"/>
      <c r="DM518"/>
      <c r="DN518"/>
      <c r="DO518"/>
      <c r="DP518"/>
      <c r="DQ518"/>
      <c r="DR518"/>
      <c r="DS518"/>
      <c r="DT518"/>
      <c r="DU518"/>
      <c r="DV518"/>
      <c r="DW518"/>
      <c r="DX518"/>
      <c r="DY518"/>
      <c r="DZ518"/>
      <c r="EA518"/>
      <c r="EB518"/>
      <c r="EC518"/>
      <c r="ED518"/>
      <c r="EE518"/>
      <c r="EF518"/>
      <c r="EG518"/>
      <c r="EH518"/>
      <c r="EI518"/>
      <c r="EJ518"/>
      <c r="EK518"/>
      <c r="EL518"/>
      <c r="EM518"/>
      <c r="EN518"/>
      <c r="EO518"/>
      <c r="EP518"/>
      <c r="EQ518"/>
      <c r="ER518"/>
      <c r="ES518"/>
      <c r="ET518"/>
      <c r="EU518"/>
      <c r="EV518"/>
      <c r="EW518"/>
      <c r="EX518"/>
      <c r="EY518"/>
      <c r="EZ518"/>
      <c r="FA518"/>
      <c r="FB518"/>
      <c r="FC518"/>
      <c r="FD518"/>
      <c r="FE518"/>
      <c r="FF518"/>
      <c r="FG518"/>
      <c r="FH518"/>
      <c r="FI518"/>
      <c r="FJ518"/>
      <c r="FK518"/>
      <c r="FL518"/>
      <c r="FM518"/>
      <c r="FN518"/>
      <c r="FO518"/>
      <c r="FP518"/>
      <c r="FQ518"/>
      <c r="FR518"/>
      <c r="FS518"/>
      <c r="FT518"/>
      <c r="FU518"/>
      <c r="FV518"/>
      <c r="FW518"/>
      <c r="FX518"/>
      <c r="FY518"/>
      <c r="FZ518"/>
      <c r="GA518"/>
      <c r="GB518"/>
      <c r="GC518"/>
      <c r="GD518"/>
      <c r="GE518"/>
      <c r="GF518"/>
      <c r="GG518"/>
      <c r="GH518"/>
      <c r="GI518"/>
      <c r="GJ518"/>
      <c r="GK518"/>
      <c r="GL518"/>
      <c r="GM518"/>
      <c r="GN518"/>
      <c r="GO518"/>
      <c r="GP518"/>
      <c r="GQ518"/>
      <c r="GR518"/>
      <c r="GS518"/>
      <c r="GT518"/>
      <c r="GU518"/>
      <c r="GV518"/>
      <c r="GW518"/>
      <c r="GX518"/>
      <c r="GY518"/>
      <c r="GZ518"/>
      <c r="HA518"/>
      <c r="HB518"/>
      <c r="HC518"/>
      <c r="HD518"/>
      <c r="HE518"/>
      <c r="HF518"/>
      <c r="HG518"/>
      <c r="HH518"/>
      <c r="HI518"/>
      <c r="HJ518"/>
      <c r="HK518"/>
      <c r="HL518"/>
    </row>
    <row r="519" spans="1:220" x14ac:dyDescent="0.25">
      <c r="A519"/>
      <c r="B519"/>
      <c r="C519"/>
      <c r="D519"/>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c r="BY519"/>
      <c r="BZ519"/>
      <c r="CA519"/>
      <c r="CB519"/>
      <c r="CC519"/>
      <c r="CD519"/>
      <c r="CE519"/>
      <c r="CF519"/>
      <c r="CG519"/>
      <c r="CH519"/>
      <c r="CI519"/>
      <c r="CJ519"/>
      <c r="CK519"/>
      <c r="CL519"/>
      <c r="CM519"/>
      <c r="CN519"/>
      <c r="CO519"/>
      <c r="CP519"/>
      <c r="CQ519"/>
      <c r="CR519"/>
      <c r="CS519"/>
      <c r="CT519"/>
      <c r="CU519"/>
      <c r="CV519"/>
      <c r="CW519"/>
      <c r="CX519"/>
      <c r="CY519"/>
      <c r="CZ519"/>
      <c r="DA519"/>
      <c r="DB519"/>
      <c r="DC519"/>
      <c r="DD519"/>
      <c r="DE519"/>
      <c r="DF519"/>
      <c r="DG519"/>
      <c r="DH519"/>
      <c r="DI519"/>
      <c r="DJ519"/>
      <c r="DK519"/>
      <c r="DL519"/>
      <c r="DM519"/>
      <c r="DN519"/>
      <c r="DO519"/>
      <c r="DP519"/>
      <c r="DQ519"/>
      <c r="DR519"/>
      <c r="DS519"/>
      <c r="DT519"/>
      <c r="DU519"/>
      <c r="DV519"/>
      <c r="DW519"/>
      <c r="DX519"/>
      <c r="DY519"/>
      <c r="DZ519"/>
      <c r="EA519"/>
      <c r="EB519"/>
      <c r="EC519"/>
      <c r="ED519"/>
      <c r="EE519"/>
      <c r="EF519"/>
      <c r="EG519"/>
      <c r="EH519"/>
      <c r="EI519"/>
      <c r="EJ519"/>
      <c r="EK519"/>
      <c r="EL519"/>
      <c r="EM519"/>
      <c r="EN519"/>
      <c r="EO519"/>
      <c r="EP519"/>
      <c r="EQ519"/>
      <c r="ER519"/>
      <c r="ES519"/>
      <c r="ET519"/>
      <c r="EU519"/>
      <c r="EV519"/>
      <c r="EW519"/>
      <c r="EX519"/>
      <c r="EY519"/>
      <c r="EZ519"/>
      <c r="FA519"/>
      <c r="FB519"/>
      <c r="FC519"/>
      <c r="FD519"/>
      <c r="FE519"/>
      <c r="FF519"/>
      <c r="FG519"/>
      <c r="FH519"/>
      <c r="FI519"/>
      <c r="FJ519"/>
      <c r="FK519"/>
      <c r="FL519"/>
      <c r="FM519"/>
      <c r="FN519"/>
      <c r="FO519"/>
      <c r="FP519"/>
      <c r="FQ519"/>
      <c r="FR519"/>
      <c r="FS519"/>
      <c r="FT519"/>
      <c r="FU519"/>
      <c r="FV519"/>
      <c r="FW519"/>
      <c r="FX519"/>
      <c r="FY519"/>
      <c r="FZ519"/>
      <c r="GA519"/>
      <c r="GB519"/>
      <c r="GC519"/>
      <c r="GD519"/>
      <c r="GE519"/>
      <c r="GF519"/>
      <c r="GG519"/>
      <c r="GH519"/>
      <c r="GI519"/>
      <c r="GJ519"/>
      <c r="GK519"/>
      <c r="GL519"/>
      <c r="GM519"/>
      <c r="GN519"/>
      <c r="GO519"/>
      <c r="GP519"/>
      <c r="GQ519"/>
      <c r="GR519"/>
      <c r="GS519"/>
      <c r="GT519"/>
      <c r="GU519"/>
      <c r="GV519"/>
      <c r="GW519"/>
      <c r="GX519"/>
      <c r="GY519"/>
      <c r="GZ519"/>
      <c r="HA519"/>
      <c r="HB519"/>
      <c r="HC519"/>
      <c r="HD519"/>
      <c r="HE519"/>
      <c r="HF519"/>
      <c r="HG519"/>
      <c r="HH519"/>
      <c r="HI519"/>
      <c r="HJ519"/>
      <c r="HK519"/>
      <c r="HL519"/>
    </row>
    <row r="520" spans="1:220" x14ac:dyDescent="0.25">
      <c r="A520"/>
      <c r="B520"/>
      <c r="C520"/>
      <c r="D520"/>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c r="BY520"/>
      <c r="BZ520"/>
      <c r="CA520"/>
      <c r="CB520"/>
      <c r="CC520"/>
      <c r="CD520"/>
      <c r="CE520"/>
      <c r="CF520"/>
      <c r="CG520"/>
      <c r="CH520"/>
      <c r="CI520"/>
      <c r="CJ520"/>
      <c r="CK520"/>
      <c r="CL520"/>
      <c r="CM520"/>
      <c r="CN520"/>
      <c r="CO520"/>
      <c r="CP520"/>
      <c r="CQ520"/>
      <c r="CR520"/>
      <c r="CS520"/>
      <c r="CT520"/>
      <c r="CU520"/>
      <c r="CV520"/>
      <c r="CW520"/>
      <c r="CX520"/>
      <c r="CY520"/>
      <c r="CZ520"/>
      <c r="DA520"/>
      <c r="DB520"/>
      <c r="DC520"/>
      <c r="DD520"/>
      <c r="DE520"/>
      <c r="DF520"/>
      <c r="DG520"/>
      <c r="DH520"/>
      <c r="DI520"/>
      <c r="DJ520"/>
      <c r="DK520"/>
      <c r="DL520"/>
      <c r="DM520"/>
      <c r="DN520"/>
      <c r="DO520"/>
      <c r="DP520"/>
      <c r="DQ520"/>
      <c r="DR520"/>
      <c r="DS520"/>
      <c r="DT520"/>
      <c r="DU520"/>
      <c r="DV520"/>
      <c r="DW520"/>
      <c r="DX520"/>
      <c r="DY520"/>
      <c r="DZ520"/>
      <c r="EA520"/>
      <c r="EB520"/>
      <c r="EC520"/>
      <c r="ED520"/>
      <c r="EE520"/>
      <c r="EF520"/>
      <c r="EG520"/>
      <c r="EH520"/>
      <c r="EI520"/>
      <c r="EJ520"/>
      <c r="EK520"/>
      <c r="EL520"/>
      <c r="EM520"/>
      <c r="EN520"/>
      <c r="EO520"/>
      <c r="EP520"/>
      <c r="EQ520"/>
      <c r="ER520"/>
      <c r="ES520"/>
      <c r="ET520"/>
      <c r="EU520"/>
      <c r="EV520"/>
      <c r="EW520"/>
      <c r="EX520"/>
      <c r="EY520"/>
      <c r="EZ520"/>
      <c r="FA520"/>
      <c r="FB520"/>
      <c r="FC520"/>
      <c r="FD520"/>
      <c r="FE520"/>
      <c r="FF520"/>
      <c r="FG520"/>
      <c r="FH520"/>
      <c r="FI520"/>
      <c r="FJ520"/>
      <c r="FK520"/>
      <c r="FL520"/>
      <c r="FM520"/>
      <c r="FN520"/>
      <c r="FO520"/>
      <c r="FP520"/>
      <c r="FQ520"/>
      <c r="FR520"/>
      <c r="FS520"/>
      <c r="FT520"/>
      <c r="FU520"/>
      <c r="FV520"/>
      <c r="FW520"/>
      <c r="FX520"/>
      <c r="FY520"/>
      <c r="FZ520"/>
      <c r="GA520"/>
      <c r="GB520"/>
      <c r="GC520"/>
      <c r="GD520"/>
      <c r="GE520"/>
      <c r="GF520"/>
      <c r="GG520"/>
      <c r="GH520"/>
      <c r="GI520"/>
      <c r="GJ520"/>
      <c r="GK520"/>
      <c r="GL520"/>
      <c r="GM520"/>
      <c r="GN520"/>
      <c r="GO520"/>
      <c r="GP520"/>
      <c r="GQ520"/>
      <c r="GR520"/>
      <c r="GS520"/>
      <c r="GT520"/>
      <c r="GU520"/>
      <c r="GV520"/>
      <c r="GW520"/>
      <c r="GX520"/>
      <c r="GY520"/>
      <c r="GZ520"/>
      <c r="HA520"/>
      <c r="HB520"/>
      <c r="HC520"/>
      <c r="HD520"/>
      <c r="HE520"/>
      <c r="HF520"/>
      <c r="HG520"/>
      <c r="HH520"/>
      <c r="HI520"/>
      <c r="HJ520"/>
      <c r="HK520"/>
      <c r="HL520"/>
    </row>
    <row r="521" spans="1:220" x14ac:dyDescent="0.25">
      <c r="A521"/>
      <c r="B521"/>
      <c r="C521"/>
      <c r="D521"/>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c r="BY521"/>
      <c r="BZ521"/>
      <c r="CA521"/>
      <c r="CB521"/>
      <c r="CC521"/>
      <c r="CD521"/>
      <c r="CE521"/>
      <c r="CF521"/>
      <c r="CG521"/>
      <c r="CH521"/>
      <c r="CI521"/>
      <c r="CJ521"/>
      <c r="CK521"/>
      <c r="CL521"/>
      <c r="CM521"/>
      <c r="CN521"/>
      <c r="CO521"/>
      <c r="CP521"/>
      <c r="CQ521"/>
      <c r="CR521"/>
      <c r="CS521"/>
      <c r="CT521"/>
      <c r="CU521"/>
      <c r="CV521"/>
      <c r="CW521"/>
      <c r="CX521"/>
      <c r="CY521"/>
      <c r="CZ521"/>
      <c r="DA521"/>
      <c r="DB521"/>
      <c r="DC521"/>
      <c r="DD521"/>
      <c r="DE521"/>
      <c r="DF521"/>
      <c r="DG521"/>
      <c r="DH521"/>
      <c r="DI521"/>
      <c r="DJ521"/>
      <c r="DK521"/>
      <c r="DL521"/>
      <c r="DM521"/>
      <c r="DN521"/>
      <c r="DO521"/>
      <c r="DP521"/>
      <c r="DQ521"/>
      <c r="DR521"/>
      <c r="DS521"/>
      <c r="DT521"/>
      <c r="DU521"/>
      <c r="DV521"/>
      <c r="DW521"/>
      <c r="DX521"/>
      <c r="DY521"/>
      <c r="DZ521"/>
      <c r="EA521"/>
      <c r="EB521"/>
      <c r="EC521"/>
      <c r="ED521"/>
      <c r="EE521"/>
      <c r="EF521"/>
      <c r="EG521"/>
      <c r="EH521"/>
      <c r="EI521"/>
      <c r="EJ521"/>
      <c r="EK521"/>
      <c r="EL521"/>
      <c r="EM521"/>
      <c r="EN521"/>
      <c r="EO521"/>
      <c r="EP521"/>
      <c r="EQ521"/>
      <c r="ER521"/>
      <c r="ES521"/>
      <c r="ET521"/>
      <c r="EU521"/>
      <c r="EV521"/>
      <c r="EW521"/>
      <c r="EX521"/>
      <c r="EY521"/>
      <c r="EZ521"/>
      <c r="FA521"/>
      <c r="FB521"/>
      <c r="FC521"/>
      <c r="FD521"/>
      <c r="FE521"/>
      <c r="FF521"/>
      <c r="FG521"/>
      <c r="FH521"/>
      <c r="FI521"/>
      <c r="FJ521"/>
      <c r="FK521"/>
      <c r="FL521"/>
      <c r="FM521"/>
      <c r="FN521"/>
      <c r="FO521"/>
      <c r="FP521"/>
      <c r="FQ521"/>
      <c r="FR521"/>
      <c r="FS521"/>
      <c r="FT521"/>
      <c r="FU521"/>
      <c r="FV521"/>
      <c r="FW521"/>
      <c r="FX521"/>
      <c r="FY521"/>
      <c r="FZ521"/>
      <c r="GA521"/>
      <c r="GB521"/>
      <c r="GC521"/>
      <c r="GD521"/>
      <c r="GE521"/>
      <c r="GF521"/>
      <c r="GG521"/>
      <c r="GH521"/>
      <c r="GI521"/>
      <c r="GJ521"/>
      <c r="GK521"/>
      <c r="GL521"/>
      <c r="GM521"/>
      <c r="GN521"/>
      <c r="GO521"/>
      <c r="GP521"/>
      <c r="GQ521"/>
      <c r="GR521"/>
      <c r="GS521"/>
      <c r="GT521"/>
      <c r="GU521"/>
      <c r="GV521"/>
      <c r="GW521"/>
      <c r="GX521"/>
      <c r="GY521"/>
      <c r="GZ521"/>
      <c r="HA521"/>
      <c r="HB521"/>
      <c r="HC521"/>
      <c r="HD521"/>
      <c r="HE521"/>
      <c r="HF521"/>
      <c r="HG521"/>
      <c r="HH521"/>
      <c r="HI521"/>
      <c r="HJ521"/>
      <c r="HK521"/>
      <c r="HL521"/>
    </row>
    <row r="522" spans="1:220" x14ac:dyDescent="0.25">
      <c r="A522"/>
      <c r="B522"/>
      <c r="C522"/>
      <c r="D522"/>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c r="BY522"/>
      <c r="BZ522"/>
      <c r="CA522"/>
      <c r="CB522"/>
      <c r="CC522"/>
      <c r="CD522"/>
      <c r="CE522"/>
      <c r="CF522"/>
      <c r="CG522"/>
      <c r="CH522"/>
      <c r="CI522"/>
      <c r="CJ522"/>
      <c r="CK522"/>
      <c r="CL522"/>
      <c r="CM522"/>
      <c r="CN522"/>
      <c r="CO522"/>
      <c r="CP522"/>
      <c r="CQ522"/>
      <c r="CR522"/>
      <c r="CS522"/>
      <c r="CT522"/>
      <c r="CU522"/>
      <c r="CV522"/>
      <c r="CW522"/>
      <c r="CX522"/>
      <c r="CY522"/>
      <c r="CZ522"/>
      <c r="DA522"/>
      <c r="DB522"/>
      <c r="DC522"/>
      <c r="DD522"/>
      <c r="DE522"/>
      <c r="DF522"/>
      <c r="DG522"/>
      <c r="DH522"/>
      <c r="DI522"/>
      <c r="DJ522"/>
      <c r="DK522"/>
      <c r="DL522"/>
      <c r="DM522"/>
      <c r="DN522"/>
      <c r="DO522"/>
      <c r="DP522"/>
      <c r="DQ522"/>
      <c r="DR522"/>
      <c r="DS522"/>
      <c r="DT522"/>
      <c r="DU522"/>
      <c r="DV522"/>
      <c r="DW522"/>
      <c r="DX522"/>
      <c r="DY522"/>
      <c r="DZ522"/>
      <c r="EA522"/>
      <c r="EB522"/>
      <c r="EC522"/>
      <c r="ED522"/>
      <c r="EE522"/>
      <c r="EF522"/>
      <c r="EG522"/>
      <c r="EH522"/>
      <c r="EI522"/>
      <c r="EJ522"/>
      <c r="EK522"/>
      <c r="EL522"/>
      <c r="EM522"/>
      <c r="EN522"/>
      <c r="EO522"/>
      <c r="EP522"/>
      <c r="EQ522"/>
      <c r="ER522"/>
      <c r="ES522"/>
      <c r="ET522"/>
      <c r="EU522"/>
      <c r="EV522"/>
      <c r="EW522"/>
      <c r="EX522"/>
      <c r="EY522"/>
      <c r="EZ522"/>
      <c r="FA522"/>
      <c r="FB522"/>
      <c r="FC522"/>
      <c r="FD522"/>
      <c r="FE522"/>
      <c r="FF522"/>
      <c r="FG522"/>
      <c r="FH522"/>
      <c r="FI522"/>
      <c r="FJ522"/>
      <c r="FK522"/>
      <c r="FL522"/>
      <c r="FM522"/>
      <c r="FN522"/>
      <c r="FO522"/>
      <c r="FP522"/>
      <c r="FQ522"/>
      <c r="FR522"/>
      <c r="FS522"/>
      <c r="FT522"/>
      <c r="FU522"/>
      <c r="FV522"/>
      <c r="FW522"/>
      <c r="FX522"/>
      <c r="FY522"/>
      <c r="FZ522"/>
      <c r="GA522"/>
      <c r="GB522"/>
      <c r="GC522"/>
      <c r="GD522"/>
      <c r="GE522"/>
      <c r="GF522"/>
      <c r="GG522"/>
      <c r="GH522"/>
      <c r="GI522"/>
      <c r="GJ522"/>
      <c r="GK522"/>
      <c r="GL522"/>
      <c r="GM522"/>
      <c r="GN522"/>
      <c r="GO522"/>
      <c r="GP522"/>
      <c r="GQ522"/>
      <c r="GR522"/>
      <c r="GS522"/>
      <c r="GT522"/>
      <c r="GU522"/>
      <c r="GV522"/>
      <c r="GW522"/>
      <c r="GX522"/>
      <c r="GY522"/>
      <c r="GZ522"/>
      <c r="HA522"/>
      <c r="HB522"/>
      <c r="HC522"/>
      <c r="HD522"/>
      <c r="HE522"/>
      <c r="HF522"/>
      <c r="HG522"/>
      <c r="HH522"/>
      <c r="HI522"/>
      <c r="HJ522"/>
      <c r="HK522"/>
      <c r="HL522"/>
    </row>
    <row r="523" spans="1:220" x14ac:dyDescent="0.25">
      <c r="A523"/>
      <c r="B523"/>
      <c r="C523"/>
      <c r="D523"/>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c r="BY523"/>
      <c r="BZ523"/>
      <c r="CA523"/>
      <c r="CB523"/>
      <c r="CC523"/>
      <c r="CD523"/>
      <c r="CE523"/>
      <c r="CF523"/>
      <c r="CG523"/>
      <c r="CH523"/>
      <c r="CI523"/>
      <c r="CJ523"/>
      <c r="CK523"/>
      <c r="CL523"/>
      <c r="CM523"/>
      <c r="CN523"/>
      <c r="CO523"/>
      <c r="CP523"/>
      <c r="CQ523"/>
      <c r="CR523"/>
      <c r="CS523"/>
      <c r="CT523"/>
      <c r="CU523"/>
      <c r="CV523"/>
      <c r="CW523"/>
      <c r="CX523"/>
      <c r="CY523"/>
      <c r="CZ523"/>
      <c r="DA523"/>
      <c r="DB523"/>
      <c r="DC523"/>
      <c r="DD523"/>
      <c r="DE523"/>
      <c r="DF523"/>
      <c r="DG523"/>
      <c r="DH523"/>
      <c r="DI523"/>
      <c r="DJ523"/>
      <c r="DK523"/>
      <c r="DL523"/>
      <c r="DM523"/>
      <c r="DN523"/>
      <c r="DO523"/>
      <c r="DP523"/>
      <c r="DQ523"/>
      <c r="DR523"/>
      <c r="DS523"/>
      <c r="DT523"/>
      <c r="DU523"/>
      <c r="DV523"/>
      <c r="DW523"/>
      <c r="DX523"/>
      <c r="DY523"/>
      <c r="DZ523"/>
      <c r="EA523"/>
      <c r="EB523"/>
      <c r="EC523"/>
      <c r="ED523"/>
      <c r="EE523"/>
      <c r="EF523"/>
      <c r="EG523"/>
      <c r="EH523"/>
      <c r="EI523"/>
      <c r="EJ523"/>
      <c r="EK523"/>
      <c r="EL523"/>
      <c r="EM523"/>
      <c r="EN523"/>
      <c r="EO523"/>
      <c r="EP523"/>
      <c r="EQ523"/>
      <c r="ER523"/>
      <c r="ES523"/>
      <c r="ET523"/>
      <c r="EU523"/>
      <c r="EV523"/>
      <c r="EW523"/>
      <c r="EX523"/>
      <c r="EY523"/>
      <c r="EZ523"/>
      <c r="FA523"/>
      <c r="FB523"/>
      <c r="FC523"/>
      <c r="FD523"/>
      <c r="FE523"/>
      <c r="FF523"/>
      <c r="FG523"/>
      <c r="FH523"/>
      <c r="FI523"/>
      <c r="FJ523"/>
      <c r="FK523"/>
      <c r="FL523"/>
      <c r="FM523"/>
      <c r="FN523"/>
      <c r="FO523"/>
      <c r="FP523"/>
      <c r="FQ523"/>
      <c r="FR523"/>
      <c r="FS523"/>
      <c r="FT523"/>
      <c r="FU523"/>
      <c r="FV523"/>
      <c r="FW523"/>
      <c r="FX523"/>
      <c r="FY523"/>
      <c r="FZ523"/>
      <c r="GA523"/>
      <c r="GB523"/>
      <c r="GC523"/>
      <c r="GD523"/>
      <c r="GE523"/>
      <c r="GF523"/>
      <c r="GG523"/>
      <c r="GH523"/>
      <c r="GI523"/>
      <c r="GJ523"/>
      <c r="GK523"/>
      <c r="GL523"/>
      <c r="GM523"/>
      <c r="GN523"/>
      <c r="GO523"/>
      <c r="GP523"/>
      <c r="GQ523"/>
      <c r="GR523"/>
      <c r="GS523"/>
      <c r="GT523"/>
      <c r="GU523"/>
      <c r="GV523"/>
      <c r="GW523"/>
      <c r="GX523"/>
      <c r="GY523"/>
      <c r="GZ523"/>
      <c r="HA523"/>
      <c r="HB523"/>
      <c r="HC523"/>
      <c r="HD523"/>
      <c r="HE523"/>
      <c r="HF523"/>
      <c r="HG523"/>
      <c r="HH523"/>
      <c r="HI523"/>
      <c r="HJ523"/>
      <c r="HK523"/>
      <c r="HL523"/>
    </row>
    <row r="524" spans="1:220" x14ac:dyDescent="0.25">
      <c r="A524"/>
      <c r="B524"/>
      <c r="C524"/>
      <c r="D524"/>
      <c r="E524"/>
      <c r="F524"/>
      <c r="G524"/>
      <c r="H524"/>
      <c r="I524"/>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c r="BY524"/>
      <c r="BZ524"/>
      <c r="CA524"/>
      <c r="CB524"/>
      <c r="CC524"/>
      <c r="CD524"/>
      <c r="CE524"/>
      <c r="CF524"/>
      <c r="CG524"/>
      <c r="CH524"/>
      <c r="CI524"/>
      <c r="CJ524"/>
      <c r="CK524"/>
      <c r="CL524"/>
      <c r="CM524"/>
      <c r="CN524"/>
      <c r="CO524"/>
      <c r="CP524"/>
      <c r="CQ524"/>
      <c r="CR524"/>
      <c r="CS524"/>
      <c r="CT524"/>
      <c r="CU524"/>
      <c r="CV524"/>
      <c r="CW524"/>
      <c r="CX524"/>
      <c r="CY524"/>
      <c r="CZ524"/>
      <c r="DA524"/>
      <c r="DB524"/>
      <c r="DC524"/>
      <c r="DD524"/>
      <c r="DE524"/>
      <c r="DF524"/>
      <c r="DG524"/>
      <c r="DH524"/>
      <c r="DI524"/>
      <c r="DJ524"/>
      <c r="DK524"/>
      <c r="DL524"/>
      <c r="DM524"/>
      <c r="DN524"/>
      <c r="DO524"/>
      <c r="DP524"/>
      <c r="DQ524"/>
      <c r="DR524"/>
      <c r="DS524"/>
      <c r="DT524"/>
      <c r="DU524"/>
      <c r="DV524"/>
      <c r="DW524"/>
      <c r="DX524"/>
      <c r="DY524"/>
      <c r="DZ524"/>
      <c r="EA524"/>
      <c r="EB524"/>
      <c r="EC524"/>
      <c r="ED524"/>
      <c r="EE524"/>
      <c r="EF524"/>
      <c r="EG524"/>
      <c r="EH524"/>
      <c r="EI524"/>
      <c r="EJ524"/>
      <c r="EK524"/>
      <c r="EL524"/>
      <c r="EM524"/>
      <c r="EN524"/>
      <c r="EO524"/>
      <c r="EP524"/>
      <c r="EQ524"/>
      <c r="ER524"/>
      <c r="ES524"/>
      <c r="ET524"/>
      <c r="EU524"/>
      <c r="EV524"/>
      <c r="EW524"/>
      <c r="EX524"/>
      <c r="EY524"/>
      <c r="EZ524"/>
      <c r="FA524"/>
      <c r="FB524"/>
      <c r="FC524"/>
      <c r="FD524"/>
      <c r="FE524"/>
      <c r="FF524"/>
      <c r="FG524"/>
      <c r="FH524"/>
      <c r="FI524"/>
      <c r="FJ524"/>
      <c r="FK524"/>
      <c r="FL524"/>
      <c r="FM524"/>
      <c r="FN524"/>
      <c r="FO524"/>
      <c r="FP524"/>
      <c r="FQ524"/>
      <c r="FR524"/>
      <c r="FS524"/>
      <c r="FT524"/>
      <c r="FU524"/>
      <c r="FV524"/>
      <c r="FW524"/>
      <c r="FX524"/>
      <c r="FY524"/>
      <c r="FZ524"/>
      <c r="GA524"/>
      <c r="GB524"/>
      <c r="GC524"/>
      <c r="GD524"/>
      <c r="GE524"/>
      <c r="GF524"/>
      <c r="GG524"/>
      <c r="GH524"/>
      <c r="GI524"/>
      <c r="GJ524"/>
      <c r="GK524"/>
      <c r="GL524"/>
      <c r="GM524"/>
      <c r="GN524"/>
      <c r="GO524"/>
      <c r="GP524"/>
      <c r="GQ524"/>
      <c r="GR524"/>
      <c r="GS524"/>
      <c r="GT524"/>
      <c r="GU524"/>
      <c r="GV524"/>
      <c r="GW524"/>
      <c r="GX524"/>
      <c r="GY524"/>
      <c r="GZ524"/>
      <c r="HA524"/>
      <c r="HB524"/>
      <c r="HC524"/>
      <c r="HD524"/>
      <c r="HE524"/>
      <c r="HF524"/>
      <c r="HG524"/>
      <c r="HH524"/>
      <c r="HI524"/>
      <c r="HJ524"/>
      <c r="HK524"/>
      <c r="HL524"/>
    </row>
    <row r="525" spans="1:220" x14ac:dyDescent="0.25">
      <c r="A525"/>
      <c r="B525"/>
      <c r="C525"/>
      <c r="D525"/>
      <c r="E525"/>
      <c r="F525"/>
      <c r="G525"/>
      <c r="H525"/>
      <c r="I525"/>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c r="BY525"/>
      <c r="BZ525"/>
      <c r="CA525"/>
      <c r="CB525"/>
      <c r="CC525"/>
      <c r="CD525"/>
      <c r="CE525"/>
      <c r="CF525"/>
      <c r="CG525"/>
      <c r="CH525"/>
      <c r="CI525"/>
      <c r="CJ525"/>
      <c r="CK525"/>
      <c r="CL525"/>
      <c r="CM525"/>
      <c r="CN525"/>
      <c r="CO525"/>
      <c r="CP525"/>
      <c r="CQ525"/>
      <c r="CR525"/>
      <c r="CS525"/>
      <c r="CT525"/>
      <c r="CU525"/>
      <c r="CV525"/>
      <c r="CW525"/>
      <c r="CX525"/>
      <c r="CY525"/>
      <c r="CZ525"/>
      <c r="DA525"/>
      <c r="DB525"/>
      <c r="DC525"/>
      <c r="DD525"/>
      <c r="DE525"/>
      <c r="DF525"/>
      <c r="DG525"/>
      <c r="DH525"/>
      <c r="DI525"/>
      <c r="DJ525"/>
      <c r="DK525"/>
      <c r="DL525"/>
      <c r="DM525"/>
      <c r="DN525"/>
      <c r="DO525"/>
      <c r="DP525"/>
      <c r="DQ525"/>
      <c r="DR525"/>
      <c r="DS525"/>
      <c r="DT525"/>
      <c r="DU525"/>
      <c r="DV525"/>
      <c r="DW525"/>
      <c r="DX525"/>
      <c r="DY525"/>
      <c r="DZ525"/>
      <c r="EA525"/>
      <c r="EB525"/>
      <c r="EC525"/>
      <c r="ED525"/>
      <c r="EE525"/>
      <c r="EF525"/>
      <c r="EG525"/>
      <c r="EH525"/>
      <c r="EI525"/>
      <c r="EJ525"/>
      <c r="EK525"/>
      <c r="EL525"/>
      <c r="EM525"/>
      <c r="EN525"/>
      <c r="EO525"/>
      <c r="EP525"/>
      <c r="EQ525"/>
      <c r="ER525"/>
      <c r="ES525"/>
      <c r="ET525"/>
      <c r="EU525"/>
      <c r="EV525"/>
      <c r="EW525"/>
      <c r="EX525"/>
      <c r="EY525"/>
      <c r="EZ525"/>
      <c r="FA525"/>
      <c r="FB525"/>
      <c r="FC525"/>
      <c r="FD525"/>
      <c r="FE525"/>
      <c r="FF525"/>
      <c r="FG525"/>
      <c r="FH525"/>
      <c r="FI525"/>
      <c r="FJ525"/>
      <c r="FK525"/>
      <c r="FL525"/>
      <c r="FM525"/>
      <c r="FN525"/>
      <c r="FO525"/>
      <c r="FP525"/>
      <c r="FQ525"/>
      <c r="FR525"/>
      <c r="FS525"/>
      <c r="FT525"/>
      <c r="FU525"/>
      <c r="FV525"/>
      <c r="FW525"/>
      <c r="FX525"/>
      <c r="FY525"/>
      <c r="FZ525"/>
      <c r="GA525"/>
      <c r="GB525"/>
      <c r="GC525"/>
      <c r="GD525"/>
      <c r="GE525"/>
      <c r="GF525"/>
      <c r="GG525"/>
      <c r="GH525"/>
      <c r="GI525"/>
      <c r="GJ525"/>
      <c r="GK525"/>
      <c r="GL525"/>
      <c r="GM525"/>
      <c r="GN525"/>
      <c r="GO525"/>
      <c r="GP525"/>
      <c r="GQ525"/>
      <c r="GR525"/>
      <c r="GS525"/>
      <c r="GT525"/>
      <c r="GU525"/>
      <c r="GV525"/>
      <c r="GW525"/>
      <c r="GX525"/>
      <c r="GY525"/>
      <c r="GZ525"/>
      <c r="HA525"/>
      <c r="HB525"/>
      <c r="HC525"/>
      <c r="HD525"/>
      <c r="HE525"/>
      <c r="HF525"/>
      <c r="HG525"/>
      <c r="HH525"/>
      <c r="HI525"/>
      <c r="HJ525"/>
      <c r="HK525"/>
      <c r="HL525"/>
    </row>
    <row r="526" spans="1:220" x14ac:dyDescent="0.25">
      <c r="A526"/>
      <c r="B526"/>
      <c r="C526"/>
      <c r="D526"/>
      <c r="E526"/>
      <c r="F526"/>
      <c r="G526"/>
      <c r="H526"/>
      <c r="I52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c r="BY526"/>
      <c r="BZ526"/>
      <c r="CA526"/>
      <c r="CB526"/>
      <c r="CC526"/>
      <c r="CD526"/>
      <c r="CE526"/>
      <c r="CF526"/>
      <c r="CG526"/>
      <c r="CH526"/>
      <c r="CI526"/>
      <c r="CJ526"/>
      <c r="CK526"/>
      <c r="CL526"/>
      <c r="CM526"/>
      <c r="CN526"/>
      <c r="CO526"/>
      <c r="CP526"/>
      <c r="CQ526"/>
      <c r="CR526"/>
      <c r="CS526"/>
      <c r="CT526"/>
      <c r="CU526"/>
      <c r="CV526"/>
      <c r="CW526"/>
      <c r="CX526"/>
      <c r="CY526"/>
      <c r="CZ526"/>
      <c r="DA526"/>
      <c r="DB526"/>
      <c r="DC526"/>
      <c r="DD526"/>
      <c r="DE526"/>
      <c r="DF526"/>
      <c r="DG526"/>
      <c r="DH526"/>
      <c r="DI526"/>
      <c r="DJ526"/>
      <c r="DK526"/>
      <c r="DL526"/>
      <c r="DM526"/>
      <c r="DN526"/>
      <c r="DO526"/>
      <c r="DP526"/>
      <c r="DQ526"/>
      <c r="DR526"/>
      <c r="DS526"/>
      <c r="DT526"/>
      <c r="DU526"/>
      <c r="DV526"/>
      <c r="DW526"/>
      <c r="DX526"/>
      <c r="DY526"/>
      <c r="DZ526"/>
      <c r="EA526"/>
      <c r="EB526"/>
      <c r="EC526"/>
      <c r="ED526"/>
      <c r="EE526"/>
      <c r="EF526"/>
      <c r="EG526"/>
      <c r="EH526"/>
      <c r="EI526"/>
      <c r="EJ526"/>
      <c r="EK526"/>
      <c r="EL526"/>
      <c r="EM526"/>
      <c r="EN526"/>
      <c r="EO526"/>
      <c r="EP526"/>
      <c r="EQ526"/>
      <c r="ER526"/>
      <c r="ES526"/>
      <c r="ET526"/>
      <c r="EU526"/>
      <c r="EV526"/>
      <c r="EW526"/>
      <c r="EX526"/>
      <c r="EY526"/>
      <c r="EZ526"/>
      <c r="FA526"/>
      <c r="FB526"/>
      <c r="FC526"/>
      <c r="FD526"/>
      <c r="FE526"/>
      <c r="FF526"/>
      <c r="FG526"/>
      <c r="FH526"/>
      <c r="FI526"/>
      <c r="FJ526"/>
      <c r="FK526"/>
      <c r="FL526"/>
      <c r="FM526"/>
      <c r="FN526"/>
      <c r="FO526"/>
      <c r="FP526"/>
      <c r="FQ526"/>
      <c r="FR526"/>
      <c r="FS526"/>
      <c r="FT526"/>
      <c r="FU526"/>
      <c r="FV526"/>
      <c r="FW526"/>
      <c r="FX526"/>
      <c r="FY526"/>
      <c r="FZ526"/>
      <c r="GA526"/>
      <c r="GB526"/>
      <c r="GC526"/>
      <c r="GD526"/>
      <c r="GE526"/>
      <c r="GF526"/>
      <c r="GG526"/>
      <c r="GH526"/>
      <c r="GI526"/>
      <c r="GJ526"/>
      <c r="GK526"/>
      <c r="GL526"/>
      <c r="GM526"/>
      <c r="GN526"/>
      <c r="GO526"/>
      <c r="GP526"/>
      <c r="GQ526"/>
      <c r="GR526"/>
      <c r="GS526"/>
      <c r="GT526"/>
      <c r="GU526"/>
      <c r="GV526"/>
      <c r="GW526"/>
      <c r="GX526"/>
      <c r="GY526"/>
      <c r="GZ526"/>
      <c r="HA526"/>
      <c r="HB526"/>
      <c r="HC526"/>
      <c r="HD526"/>
      <c r="HE526"/>
      <c r="HF526"/>
      <c r="HG526"/>
      <c r="HH526"/>
      <c r="HI526"/>
      <c r="HJ526"/>
      <c r="HK526"/>
      <c r="HL526"/>
    </row>
    <row r="527" spans="1:220" x14ac:dyDescent="0.25">
      <c r="A527"/>
      <c r="B527"/>
      <c r="C527"/>
      <c r="D527"/>
      <c r="E527"/>
      <c r="F527"/>
      <c r="G527"/>
      <c r="H527"/>
      <c r="I527"/>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c r="BY527"/>
      <c r="BZ527"/>
      <c r="CA527"/>
      <c r="CB527"/>
      <c r="CC527"/>
      <c r="CD527"/>
      <c r="CE527"/>
      <c r="CF527"/>
      <c r="CG527"/>
      <c r="CH527"/>
      <c r="CI527"/>
      <c r="CJ527"/>
      <c r="CK527"/>
      <c r="CL527"/>
      <c r="CM527"/>
      <c r="CN527"/>
      <c r="CO527"/>
      <c r="CP527"/>
      <c r="CQ527"/>
      <c r="CR527"/>
      <c r="CS527"/>
      <c r="CT527"/>
      <c r="CU527"/>
      <c r="CV527"/>
      <c r="CW527"/>
      <c r="CX527"/>
      <c r="CY527"/>
      <c r="CZ527"/>
      <c r="DA527"/>
      <c r="DB527"/>
      <c r="DC527"/>
      <c r="DD527"/>
      <c r="DE527"/>
      <c r="DF527"/>
      <c r="DG527"/>
      <c r="DH527"/>
      <c r="DI527"/>
      <c r="DJ527"/>
      <c r="DK527"/>
      <c r="DL527"/>
      <c r="DM527"/>
      <c r="DN527"/>
      <c r="DO527"/>
      <c r="DP527"/>
      <c r="DQ527"/>
      <c r="DR527"/>
      <c r="DS527"/>
      <c r="DT527"/>
      <c r="DU527"/>
      <c r="DV527"/>
      <c r="DW527"/>
      <c r="DX527"/>
      <c r="DY527"/>
      <c r="DZ527"/>
      <c r="EA527"/>
      <c r="EB527"/>
      <c r="EC527"/>
      <c r="ED527"/>
      <c r="EE527"/>
      <c r="EF527"/>
      <c r="EG527"/>
      <c r="EH527"/>
      <c r="EI527"/>
      <c r="EJ527"/>
      <c r="EK527"/>
      <c r="EL527"/>
      <c r="EM527"/>
      <c r="EN527"/>
      <c r="EO527"/>
      <c r="EP527"/>
      <c r="EQ527"/>
      <c r="ER527"/>
      <c r="ES527"/>
      <c r="ET527"/>
      <c r="EU527"/>
      <c r="EV527"/>
      <c r="EW527"/>
      <c r="EX527"/>
      <c r="EY527"/>
      <c r="EZ527"/>
      <c r="FA527"/>
      <c r="FB527"/>
      <c r="FC527"/>
      <c r="FD527"/>
      <c r="FE527"/>
      <c r="FF527"/>
      <c r="FG527"/>
      <c r="FH527"/>
      <c r="FI527"/>
      <c r="FJ527"/>
      <c r="FK527"/>
      <c r="FL527"/>
      <c r="FM527"/>
      <c r="FN527"/>
      <c r="FO527"/>
      <c r="FP527"/>
      <c r="FQ527"/>
      <c r="FR527"/>
      <c r="FS527"/>
      <c r="FT527"/>
      <c r="FU527"/>
      <c r="FV527"/>
      <c r="FW527"/>
      <c r="FX527"/>
      <c r="FY527"/>
      <c r="FZ527"/>
      <c r="GA527"/>
      <c r="GB527"/>
      <c r="GC527"/>
      <c r="GD527"/>
      <c r="GE527"/>
      <c r="GF527"/>
      <c r="GG527"/>
      <c r="GH527"/>
      <c r="GI527"/>
      <c r="GJ527"/>
      <c r="GK527"/>
      <c r="GL527"/>
      <c r="GM527"/>
      <c r="GN527"/>
      <c r="GO527"/>
      <c r="GP527"/>
      <c r="GQ527"/>
      <c r="GR527"/>
      <c r="GS527"/>
      <c r="GT527"/>
      <c r="GU527"/>
      <c r="GV527"/>
      <c r="GW527"/>
      <c r="GX527"/>
      <c r="GY527"/>
      <c r="GZ527"/>
      <c r="HA527"/>
      <c r="HB527"/>
      <c r="HC527"/>
      <c r="HD527"/>
      <c r="HE527"/>
      <c r="HF527"/>
      <c r="HG527"/>
      <c r="HH527"/>
      <c r="HI527"/>
      <c r="HJ527"/>
      <c r="HK527"/>
      <c r="HL527"/>
    </row>
    <row r="528" spans="1:220" x14ac:dyDescent="0.25">
      <c r="A528"/>
      <c r="B528"/>
      <c r="C528"/>
      <c r="D528"/>
      <c r="E528"/>
      <c r="F528"/>
      <c r="G528"/>
      <c r="H528"/>
      <c r="I528"/>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c r="BY528"/>
      <c r="BZ528"/>
      <c r="CA528"/>
      <c r="CB528"/>
      <c r="CC528"/>
      <c r="CD528"/>
      <c r="CE528"/>
      <c r="CF528"/>
      <c r="CG528"/>
      <c r="CH528"/>
      <c r="CI528"/>
      <c r="CJ528"/>
      <c r="CK528"/>
      <c r="CL528"/>
      <c r="CM528"/>
      <c r="CN528"/>
      <c r="CO528"/>
      <c r="CP528"/>
      <c r="CQ528"/>
      <c r="CR528"/>
      <c r="CS528"/>
      <c r="CT528"/>
      <c r="CU528"/>
      <c r="CV528"/>
      <c r="CW528"/>
      <c r="CX528"/>
      <c r="CY528"/>
      <c r="CZ528"/>
      <c r="DA528"/>
      <c r="DB528"/>
      <c r="DC528"/>
      <c r="DD528"/>
      <c r="DE528"/>
      <c r="DF528"/>
      <c r="DG528"/>
      <c r="DH528"/>
      <c r="DI528"/>
      <c r="DJ528"/>
      <c r="DK528"/>
      <c r="DL528"/>
      <c r="DM528"/>
      <c r="DN528"/>
      <c r="DO528"/>
      <c r="DP528"/>
      <c r="DQ528"/>
      <c r="DR528"/>
      <c r="DS528"/>
      <c r="DT528"/>
      <c r="DU528"/>
      <c r="DV528"/>
      <c r="DW528"/>
      <c r="DX528"/>
      <c r="DY528"/>
      <c r="DZ528"/>
      <c r="EA528"/>
      <c r="EB528"/>
      <c r="EC528"/>
      <c r="ED528"/>
      <c r="EE528"/>
      <c r="EF528"/>
      <c r="EG528"/>
      <c r="EH528"/>
      <c r="EI528"/>
      <c r="EJ528"/>
      <c r="EK528"/>
      <c r="EL528"/>
      <c r="EM528"/>
      <c r="EN528"/>
      <c r="EO528"/>
      <c r="EP528"/>
      <c r="EQ528"/>
      <c r="ER528"/>
      <c r="ES528"/>
      <c r="ET528"/>
      <c r="EU528"/>
      <c r="EV528"/>
      <c r="EW528"/>
      <c r="EX528"/>
      <c r="EY528"/>
      <c r="EZ528"/>
      <c r="FA528"/>
      <c r="FB528"/>
      <c r="FC528"/>
      <c r="FD528"/>
      <c r="FE528"/>
      <c r="FF528"/>
      <c r="FG528"/>
      <c r="FH528"/>
      <c r="FI528"/>
      <c r="FJ528"/>
      <c r="FK528"/>
      <c r="FL528"/>
      <c r="FM528"/>
      <c r="FN528"/>
      <c r="FO528"/>
      <c r="FP528"/>
      <c r="FQ528"/>
      <c r="FR528"/>
      <c r="FS528"/>
      <c r="FT528"/>
      <c r="FU528"/>
      <c r="FV528"/>
      <c r="FW528"/>
      <c r="FX528"/>
      <c r="FY528"/>
      <c r="FZ528"/>
      <c r="GA528"/>
      <c r="GB528"/>
      <c r="GC528"/>
      <c r="GD528"/>
      <c r="GE528"/>
      <c r="GF528"/>
      <c r="GG528"/>
      <c r="GH528"/>
      <c r="GI528"/>
      <c r="GJ528"/>
      <c r="GK528"/>
      <c r="GL528"/>
      <c r="GM528"/>
      <c r="GN528"/>
      <c r="GO528"/>
      <c r="GP528"/>
      <c r="GQ528"/>
      <c r="GR528"/>
      <c r="GS528"/>
      <c r="GT528"/>
      <c r="GU528"/>
      <c r="GV528"/>
      <c r="GW528"/>
      <c r="GX528"/>
      <c r="GY528"/>
      <c r="GZ528"/>
      <c r="HA528"/>
      <c r="HB528"/>
      <c r="HC528"/>
      <c r="HD528"/>
      <c r="HE528"/>
      <c r="HF528"/>
      <c r="HG528"/>
      <c r="HH528"/>
      <c r="HI528"/>
      <c r="HJ528"/>
      <c r="HK528"/>
      <c r="HL528"/>
    </row>
    <row r="529" spans="1:220" x14ac:dyDescent="0.25">
      <c r="A529"/>
      <c r="B529"/>
      <c r="C529"/>
      <c r="D529"/>
      <c r="E529"/>
      <c r="F529"/>
      <c r="G529"/>
      <c r="H529"/>
      <c r="I529"/>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c r="BY529"/>
      <c r="BZ529"/>
      <c r="CA529"/>
      <c r="CB529"/>
      <c r="CC529"/>
      <c r="CD529"/>
      <c r="CE529"/>
      <c r="CF529"/>
      <c r="CG529"/>
      <c r="CH529"/>
      <c r="CI529"/>
      <c r="CJ529"/>
      <c r="CK529"/>
      <c r="CL529"/>
      <c r="CM529"/>
      <c r="CN529"/>
      <c r="CO529"/>
      <c r="CP529"/>
      <c r="CQ529"/>
      <c r="CR529"/>
      <c r="CS529"/>
      <c r="CT529"/>
      <c r="CU529"/>
      <c r="CV529"/>
      <c r="CW529"/>
      <c r="CX529"/>
      <c r="CY529"/>
      <c r="CZ529"/>
      <c r="DA529"/>
      <c r="DB529"/>
      <c r="DC529"/>
      <c r="DD529"/>
      <c r="DE529"/>
      <c r="DF529"/>
      <c r="DG529"/>
      <c r="DH529"/>
      <c r="DI529"/>
      <c r="DJ529"/>
      <c r="DK529"/>
      <c r="DL529"/>
      <c r="DM529"/>
      <c r="DN529"/>
      <c r="DO529"/>
      <c r="DP529"/>
      <c r="DQ529"/>
      <c r="DR529"/>
      <c r="DS529"/>
      <c r="DT529"/>
      <c r="DU529"/>
      <c r="DV529"/>
      <c r="DW529"/>
      <c r="DX529"/>
      <c r="DY529"/>
      <c r="DZ529"/>
      <c r="EA529"/>
      <c r="EB529"/>
      <c r="EC529"/>
      <c r="ED529"/>
      <c r="EE529"/>
      <c r="EF529"/>
      <c r="EG529"/>
      <c r="EH529"/>
      <c r="EI529"/>
      <c r="EJ529"/>
      <c r="EK529"/>
      <c r="EL529"/>
      <c r="EM529"/>
      <c r="EN529"/>
      <c r="EO529"/>
      <c r="EP529"/>
      <c r="EQ529"/>
      <c r="ER529"/>
      <c r="ES529"/>
      <c r="ET529"/>
      <c r="EU529"/>
      <c r="EV529"/>
      <c r="EW529"/>
      <c r="EX529"/>
      <c r="EY529"/>
      <c r="EZ529"/>
      <c r="FA529"/>
      <c r="FB529"/>
      <c r="FC529"/>
      <c r="FD529"/>
      <c r="FE529"/>
      <c r="FF529"/>
      <c r="FG529"/>
      <c r="FH529"/>
      <c r="FI529"/>
      <c r="FJ529"/>
      <c r="FK529"/>
      <c r="FL529"/>
      <c r="FM529"/>
      <c r="FN529"/>
      <c r="FO529"/>
      <c r="FP529"/>
      <c r="FQ529"/>
      <c r="FR529"/>
      <c r="FS529"/>
      <c r="FT529"/>
      <c r="FU529"/>
      <c r="FV529"/>
      <c r="FW529"/>
      <c r="FX529"/>
      <c r="FY529"/>
      <c r="FZ529"/>
      <c r="GA529"/>
      <c r="GB529"/>
      <c r="GC529"/>
      <c r="GD529"/>
      <c r="GE529"/>
      <c r="GF529"/>
      <c r="GG529"/>
      <c r="GH529"/>
      <c r="GI529"/>
      <c r="GJ529"/>
      <c r="GK529"/>
      <c r="GL529"/>
      <c r="GM529"/>
      <c r="GN529"/>
      <c r="GO529"/>
      <c r="GP529"/>
      <c r="GQ529"/>
      <c r="GR529"/>
      <c r="GS529"/>
      <c r="GT529"/>
      <c r="GU529"/>
      <c r="GV529"/>
      <c r="GW529"/>
      <c r="GX529"/>
      <c r="GY529"/>
      <c r="GZ529"/>
      <c r="HA529"/>
      <c r="HB529"/>
      <c r="HC529"/>
      <c r="HD529"/>
      <c r="HE529"/>
      <c r="HF529"/>
      <c r="HG529"/>
      <c r="HH529"/>
      <c r="HI529"/>
      <c r="HJ529"/>
      <c r="HK529"/>
      <c r="HL529"/>
    </row>
    <row r="530" spans="1:220" x14ac:dyDescent="0.25">
      <c r="A530"/>
      <c r="B530"/>
      <c r="C530"/>
      <c r="D530"/>
      <c r="E530"/>
      <c r="F530"/>
      <c r="G530"/>
      <c r="H530"/>
      <c r="I530"/>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c r="BY530"/>
      <c r="BZ530"/>
      <c r="CA530"/>
      <c r="CB530"/>
      <c r="CC530"/>
      <c r="CD530"/>
      <c r="CE530"/>
      <c r="CF530"/>
      <c r="CG530"/>
      <c r="CH530"/>
      <c r="CI530"/>
      <c r="CJ530"/>
      <c r="CK530"/>
      <c r="CL530"/>
      <c r="CM530"/>
      <c r="CN530"/>
      <c r="CO530"/>
      <c r="CP530"/>
      <c r="CQ530"/>
      <c r="CR530"/>
      <c r="CS530"/>
      <c r="CT530"/>
      <c r="CU530"/>
      <c r="CV530"/>
      <c r="CW530"/>
      <c r="CX530"/>
      <c r="CY530"/>
      <c r="CZ530"/>
      <c r="DA530"/>
      <c r="DB530"/>
      <c r="DC530"/>
      <c r="DD530"/>
      <c r="DE530"/>
      <c r="DF530"/>
      <c r="DG530"/>
      <c r="DH530"/>
      <c r="DI530"/>
      <c r="DJ530"/>
      <c r="DK530"/>
      <c r="DL530"/>
      <c r="DM530"/>
      <c r="DN530"/>
      <c r="DO530"/>
      <c r="DP530"/>
      <c r="DQ530"/>
      <c r="DR530"/>
      <c r="DS530"/>
      <c r="DT530"/>
      <c r="DU530"/>
      <c r="DV530"/>
      <c r="DW530"/>
      <c r="DX530"/>
      <c r="DY530"/>
      <c r="DZ530"/>
      <c r="EA530"/>
      <c r="EB530"/>
      <c r="EC530"/>
      <c r="ED530"/>
      <c r="EE530"/>
      <c r="EF530"/>
      <c r="EG530"/>
      <c r="EH530"/>
      <c r="EI530"/>
      <c r="EJ530"/>
      <c r="EK530"/>
      <c r="EL530"/>
      <c r="EM530"/>
      <c r="EN530"/>
      <c r="EO530"/>
      <c r="EP530"/>
      <c r="EQ530"/>
      <c r="ER530"/>
      <c r="ES530"/>
      <c r="ET530"/>
      <c r="EU530"/>
      <c r="EV530"/>
      <c r="EW530"/>
      <c r="EX530"/>
      <c r="EY530"/>
      <c r="EZ530"/>
      <c r="FA530"/>
      <c r="FB530"/>
      <c r="FC530"/>
      <c r="FD530"/>
      <c r="FE530"/>
      <c r="FF530"/>
      <c r="FG530"/>
      <c r="FH530"/>
      <c r="FI530"/>
      <c r="FJ530"/>
      <c r="FK530"/>
      <c r="FL530"/>
      <c r="FM530"/>
      <c r="FN530"/>
      <c r="FO530"/>
      <c r="FP530"/>
      <c r="FQ530"/>
      <c r="FR530"/>
      <c r="FS530"/>
      <c r="FT530"/>
      <c r="FU530"/>
      <c r="FV530"/>
      <c r="FW530"/>
      <c r="FX530"/>
      <c r="FY530"/>
      <c r="FZ530"/>
      <c r="GA530"/>
      <c r="GB530"/>
      <c r="GC530"/>
      <c r="GD530"/>
      <c r="GE530"/>
      <c r="GF530"/>
      <c r="GG530"/>
      <c r="GH530"/>
      <c r="GI530"/>
      <c r="GJ530"/>
      <c r="GK530"/>
      <c r="GL530"/>
      <c r="GM530"/>
      <c r="GN530"/>
      <c r="GO530"/>
      <c r="GP530"/>
      <c r="GQ530"/>
      <c r="GR530"/>
      <c r="GS530"/>
      <c r="GT530"/>
      <c r="GU530"/>
      <c r="GV530"/>
      <c r="GW530"/>
      <c r="GX530"/>
      <c r="GY530"/>
      <c r="GZ530"/>
      <c r="HA530"/>
      <c r="HB530"/>
      <c r="HC530"/>
      <c r="HD530"/>
      <c r="HE530"/>
      <c r="HF530"/>
      <c r="HG530"/>
      <c r="HH530"/>
      <c r="HI530"/>
      <c r="HJ530"/>
      <c r="HK530"/>
      <c r="HL530"/>
    </row>
    <row r="531" spans="1:220" x14ac:dyDescent="0.25">
      <c r="A531"/>
      <c r="B531"/>
      <c r="C531"/>
      <c r="D531"/>
      <c r="E531"/>
      <c r="F531"/>
      <c r="G531"/>
      <c r="H531"/>
      <c r="I531"/>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c r="BY531"/>
      <c r="BZ531"/>
      <c r="CA531"/>
      <c r="CB531"/>
      <c r="CC531"/>
      <c r="CD531"/>
      <c r="CE531"/>
      <c r="CF531"/>
      <c r="CG531"/>
      <c r="CH531"/>
      <c r="CI531"/>
      <c r="CJ531"/>
      <c r="CK531"/>
      <c r="CL531"/>
      <c r="CM531"/>
      <c r="CN531"/>
      <c r="CO531"/>
      <c r="CP531"/>
      <c r="CQ531"/>
      <c r="CR531"/>
      <c r="CS531"/>
      <c r="CT531"/>
      <c r="CU531"/>
      <c r="CV531"/>
      <c r="CW531"/>
      <c r="CX531"/>
      <c r="CY531"/>
      <c r="CZ531"/>
      <c r="DA531"/>
      <c r="DB531"/>
      <c r="DC531"/>
      <c r="DD531"/>
      <c r="DE531"/>
      <c r="DF531"/>
      <c r="DG531"/>
      <c r="DH531"/>
      <c r="DI531"/>
      <c r="DJ531"/>
      <c r="DK531"/>
      <c r="DL531"/>
      <c r="DM531"/>
      <c r="DN531"/>
      <c r="DO531"/>
      <c r="DP531"/>
      <c r="DQ531"/>
      <c r="DR531"/>
      <c r="DS531"/>
      <c r="DT531"/>
      <c r="DU531"/>
      <c r="DV531"/>
      <c r="DW531"/>
      <c r="DX531"/>
      <c r="DY531"/>
      <c r="DZ531"/>
      <c r="EA531"/>
      <c r="EB531"/>
      <c r="EC531"/>
      <c r="ED531"/>
      <c r="EE531"/>
      <c r="EF531"/>
      <c r="EG531"/>
      <c r="EH531"/>
      <c r="EI531"/>
      <c r="EJ531"/>
      <c r="EK531"/>
      <c r="EL531"/>
      <c r="EM531"/>
      <c r="EN531"/>
      <c r="EO531"/>
      <c r="EP531"/>
      <c r="EQ531"/>
      <c r="ER531"/>
      <c r="ES531"/>
      <c r="ET531"/>
      <c r="EU531"/>
      <c r="EV531"/>
      <c r="EW531"/>
      <c r="EX531"/>
      <c r="EY531"/>
      <c r="EZ531"/>
      <c r="FA531"/>
      <c r="FB531"/>
      <c r="FC531"/>
      <c r="FD531"/>
      <c r="FE531"/>
      <c r="FF531"/>
      <c r="FG531"/>
      <c r="FH531"/>
      <c r="FI531"/>
      <c r="FJ531"/>
      <c r="FK531"/>
      <c r="FL531"/>
      <c r="FM531"/>
      <c r="FN531"/>
      <c r="FO531"/>
      <c r="FP531"/>
      <c r="FQ531"/>
      <c r="FR531"/>
      <c r="FS531"/>
      <c r="FT531"/>
      <c r="FU531"/>
      <c r="FV531"/>
      <c r="FW531"/>
      <c r="FX531"/>
      <c r="FY531"/>
      <c r="FZ531"/>
      <c r="GA531"/>
      <c r="GB531"/>
      <c r="GC531"/>
      <c r="GD531"/>
      <c r="GE531"/>
      <c r="GF531"/>
      <c r="GG531"/>
      <c r="GH531"/>
      <c r="GI531"/>
      <c r="GJ531"/>
      <c r="GK531"/>
      <c r="GL531"/>
      <c r="GM531"/>
      <c r="GN531"/>
      <c r="GO531"/>
      <c r="GP531"/>
      <c r="GQ531"/>
      <c r="GR531"/>
      <c r="GS531"/>
      <c r="GT531"/>
      <c r="GU531"/>
      <c r="GV531"/>
      <c r="GW531"/>
      <c r="GX531"/>
      <c r="GY531"/>
      <c r="GZ531"/>
      <c r="HA531"/>
      <c r="HB531"/>
      <c r="HC531"/>
      <c r="HD531"/>
      <c r="HE531"/>
      <c r="HF531"/>
      <c r="HG531"/>
      <c r="HH531"/>
      <c r="HI531"/>
      <c r="HJ531"/>
      <c r="HK531"/>
      <c r="HL531"/>
    </row>
    <row r="532" spans="1:220" x14ac:dyDescent="0.25">
      <c r="A532"/>
      <c r="B532"/>
      <c r="C532"/>
      <c r="D532"/>
      <c r="E532"/>
      <c r="F532"/>
      <c r="G532"/>
      <c r="H532"/>
      <c r="I532"/>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c r="BY532"/>
      <c r="BZ532"/>
      <c r="CA532"/>
      <c r="CB532"/>
      <c r="CC532"/>
      <c r="CD532"/>
      <c r="CE532"/>
      <c r="CF532"/>
      <c r="CG532"/>
      <c r="CH532"/>
      <c r="CI532"/>
      <c r="CJ532"/>
      <c r="CK532"/>
      <c r="CL532"/>
      <c r="CM532"/>
      <c r="CN532"/>
      <c r="CO532"/>
      <c r="CP532"/>
      <c r="CQ532"/>
      <c r="CR532"/>
      <c r="CS532"/>
      <c r="CT532"/>
      <c r="CU532"/>
      <c r="CV532"/>
      <c r="CW532"/>
      <c r="CX532"/>
      <c r="CY532"/>
      <c r="CZ532"/>
      <c r="DA532"/>
      <c r="DB532"/>
      <c r="DC532"/>
      <c r="DD532"/>
      <c r="DE532"/>
      <c r="DF532"/>
      <c r="DG532"/>
      <c r="DH532"/>
      <c r="DI532"/>
      <c r="DJ532"/>
      <c r="DK532"/>
      <c r="DL532"/>
      <c r="DM532"/>
      <c r="DN532"/>
      <c r="DO532"/>
      <c r="DP532"/>
      <c r="DQ532"/>
      <c r="DR532"/>
      <c r="DS532"/>
      <c r="DT532"/>
      <c r="DU532"/>
      <c r="DV532"/>
      <c r="DW532"/>
      <c r="DX532"/>
      <c r="DY532"/>
      <c r="DZ532"/>
      <c r="EA532"/>
      <c r="EB532"/>
      <c r="EC532"/>
      <c r="ED532"/>
      <c r="EE532"/>
      <c r="EF532"/>
      <c r="EG532"/>
      <c r="EH532"/>
      <c r="EI532"/>
      <c r="EJ532"/>
      <c r="EK532"/>
      <c r="EL532"/>
      <c r="EM532"/>
      <c r="EN532"/>
      <c r="EO532"/>
      <c r="EP532"/>
      <c r="EQ532"/>
      <c r="ER532"/>
      <c r="ES532"/>
      <c r="ET532"/>
      <c r="EU532"/>
      <c r="EV532"/>
      <c r="EW532"/>
      <c r="EX532"/>
      <c r="EY532"/>
      <c r="EZ532"/>
      <c r="FA532"/>
      <c r="FB532"/>
      <c r="FC532"/>
      <c r="FD532"/>
      <c r="FE532"/>
      <c r="FF532"/>
      <c r="FG532"/>
      <c r="FH532"/>
      <c r="FI532"/>
      <c r="FJ532"/>
      <c r="FK532"/>
      <c r="FL532"/>
      <c r="FM532"/>
      <c r="FN532"/>
      <c r="FO532"/>
      <c r="FP532"/>
      <c r="FQ532"/>
      <c r="FR532"/>
      <c r="FS532"/>
      <c r="FT532"/>
      <c r="FU532"/>
      <c r="FV532"/>
      <c r="FW532"/>
      <c r="FX532"/>
      <c r="FY532"/>
      <c r="FZ532"/>
      <c r="GA532"/>
      <c r="GB532"/>
      <c r="GC532"/>
      <c r="GD532"/>
      <c r="GE532"/>
      <c r="GF532"/>
      <c r="GG532"/>
      <c r="GH532"/>
      <c r="GI532"/>
      <c r="GJ532"/>
      <c r="GK532"/>
      <c r="GL532"/>
      <c r="GM532"/>
      <c r="GN532"/>
      <c r="GO532"/>
      <c r="GP532"/>
      <c r="GQ532"/>
      <c r="GR532"/>
      <c r="GS532"/>
      <c r="GT532"/>
      <c r="GU532"/>
      <c r="GV532"/>
      <c r="GW532"/>
      <c r="GX532"/>
      <c r="GY532"/>
      <c r="GZ532"/>
      <c r="HA532"/>
      <c r="HB532"/>
      <c r="HC532"/>
      <c r="HD532"/>
      <c r="HE532"/>
      <c r="HF532"/>
      <c r="HG532"/>
      <c r="HH532"/>
      <c r="HI532"/>
      <c r="HJ532"/>
      <c r="HK532"/>
      <c r="HL532"/>
    </row>
    <row r="533" spans="1:220" x14ac:dyDescent="0.25">
      <c r="A533"/>
      <c r="B533"/>
      <c r="C533"/>
      <c r="D533"/>
      <c r="E533"/>
      <c r="F533"/>
      <c r="G533"/>
      <c r="H533"/>
      <c r="I533"/>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c r="BY533"/>
      <c r="BZ533"/>
      <c r="CA533"/>
      <c r="CB533"/>
      <c r="CC533"/>
      <c r="CD533"/>
      <c r="CE533"/>
      <c r="CF533"/>
      <c r="CG533"/>
      <c r="CH533"/>
      <c r="CI533"/>
      <c r="CJ533"/>
      <c r="CK533"/>
      <c r="CL533"/>
      <c r="CM533"/>
      <c r="CN533"/>
      <c r="CO533"/>
      <c r="CP533"/>
      <c r="CQ533"/>
      <c r="CR533"/>
      <c r="CS533"/>
      <c r="CT533"/>
      <c r="CU533"/>
      <c r="CV533"/>
      <c r="CW533"/>
      <c r="CX533"/>
      <c r="CY533"/>
      <c r="CZ533"/>
      <c r="DA533"/>
      <c r="DB533"/>
      <c r="DC533"/>
      <c r="DD533"/>
      <c r="DE533"/>
      <c r="DF533"/>
      <c r="DG533"/>
      <c r="DH533"/>
      <c r="DI533"/>
      <c r="DJ533"/>
      <c r="DK533"/>
      <c r="DL533"/>
      <c r="DM533"/>
      <c r="DN533"/>
      <c r="DO533"/>
      <c r="DP533"/>
      <c r="DQ533"/>
      <c r="DR533"/>
      <c r="DS533"/>
      <c r="DT533"/>
      <c r="DU533"/>
      <c r="DV533"/>
      <c r="DW533"/>
      <c r="DX533"/>
      <c r="DY533"/>
      <c r="DZ533"/>
      <c r="EA533"/>
      <c r="EB533"/>
      <c r="EC533"/>
      <c r="ED533"/>
      <c r="EE533"/>
      <c r="EF533"/>
      <c r="EG533"/>
      <c r="EH533"/>
      <c r="EI533"/>
      <c r="EJ533"/>
      <c r="EK533"/>
      <c r="EL533"/>
      <c r="EM533"/>
      <c r="EN533"/>
      <c r="EO533"/>
      <c r="EP533"/>
      <c r="EQ533"/>
      <c r="ER533"/>
      <c r="ES533"/>
      <c r="ET533"/>
      <c r="EU533"/>
      <c r="EV533"/>
      <c r="EW533"/>
      <c r="EX533"/>
      <c r="EY533"/>
      <c r="EZ533"/>
      <c r="FA533"/>
      <c r="FB533"/>
      <c r="FC533"/>
      <c r="FD533"/>
      <c r="FE533"/>
      <c r="FF533"/>
      <c r="FG533"/>
      <c r="FH533"/>
      <c r="FI533"/>
      <c r="FJ533"/>
      <c r="FK533"/>
      <c r="FL533"/>
      <c r="FM533"/>
      <c r="FN533"/>
      <c r="FO533"/>
      <c r="FP533"/>
      <c r="FQ533"/>
      <c r="FR533"/>
      <c r="FS533"/>
      <c r="FT533"/>
      <c r="FU533"/>
      <c r="FV533"/>
      <c r="FW533"/>
      <c r="FX533"/>
      <c r="FY533"/>
      <c r="FZ533"/>
      <c r="GA533"/>
      <c r="GB533"/>
      <c r="GC533"/>
      <c r="GD533"/>
      <c r="GE533"/>
      <c r="GF533"/>
      <c r="GG533"/>
      <c r="GH533"/>
      <c r="GI533"/>
      <c r="GJ533"/>
      <c r="GK533"/>
      <c r="GL533"/>
      <c r="GM533"/>
      <c r="GN533"/>
      <c r="GO533"/>
      <c r="GP533"/>
      <c r="GQ533"/>
      <c r="GR533"/>
      <c r="GS533"/>
      <c r="GT533"/>
      <c r="GU533"/>
      <c r="GV533"/>
      <c r="GW533"/>
      <c r="GX533"/>
      <c r="GY533"/>
      <c r="GZ533"/>
      <c r="HA533"/>
      <c r="HB533"/>
      <c r="HC533"/>
      <c r="HD533"/>
      <c r="HE533"/>
      <c r="HF533"/>
      <c r="HG533"/>
      <c r="HH533"/>
      <c r="HI533"/>
      <c r="HJ533"/>
      <c r="HK533"/>
      <c r="HL533"/>
    </row>
    <row r="534" spans="1:220" x14ac:dyDescent="0.25">
      <c r="A534"/>
      <c r="B534"/>
      <c r="C534"/>
      <c r="D534"/>
      <c r="E534"/>
      <c r="F534"/>
      <c r="G534"/>
      <c r="H534"/>
      <c r="I534"/>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c r="BY534"/>
      <c r="BZ534"/>
      <c r="CA534"/>
      <c r="CB534"/>
      <c r="CC534"/>
      <c r="CD534"/>
      <c r="CE534"/>
      <c r="CF534"/>
      <c r="CG534"/>
      <c r="CH534"/>
      <c r="CI534"/>
      <c r="CJ534"/>
      <c r="CK534"/>
      <c r="CL534"/>
      <c r="CM534"/>
      <c r="CN534"/>
      <c r="CO534"/>
      <c r="CP534"/>
      <c r="CQ534"/>
      <c r="CR534"/>
      <c r="CS534"/>
      <c r="CT534"/>
      <c r="CU534"/>
      <c r="CV534"/>
      <c r="CW534"/>
      <c r="CX534"/>
      <c r="CY534"/>
      <c r="CZ534"/>
      <c r="DA534"/>
      <c r="DB534"/>
      <c r="DC534"/>
      <c r="DD534"/>
      <c r="DE534"/>
      <c r="DF534"/>
      <c r="DG534"/>
      <c r="DH534"/>
      <c r="DI534"/>
      <c r="DJ534"/>
      <c r="DK534"/>
      <c r="DL534"/>
      <c r="DM534"/>
      <c r="DN534"/>
      <c r="DO534"/>
      <c r="DP534"/>
      <c r="DQ534"/>
      <c r="DR534"/>
      <c r="DS534"/>
      <c r="DT534"/>
      <c r="DU534"/>
      <c r="DV534"/>
      <c r="DW534"/>
      <c r="DX534"/>
      <c r="DY534"/>
      <c r="DZ534"/>
      <c r="EA534"/>
      <c r="EB534"/>
      <c r="EC534"/>
      <c r="ED534"/>
      <c r="EE534"/>
      <c r="EF534"/>
      <c r="EG534"/>
      <c r="EH534"/>
      <c r="EI534"/>
      <c r="EJ534"/>
      <c r="EK534"/>
      <c r="EL534"/>
      <c r="EM534"/>
      <c r="EN534"/>
      <c r="EO534"/>
      <c r="EP534"/>
      <c r="EQ534"/>
      <c r="ER534"/>
      <c r="ES534"/>
      <c r="ET534"/>
      <c r="EU534"/>
      <c r="EV534"/>
      <c r="EW534"/>
      <c r="EX534"/>
      <c r="EY534"/>
      <c r="EZ534"/>
      <c r="FA534"/>
      <c r="FB534"/>
      <c r="FC534"/>
      <c r="FD534"/>
      <c r="FE534"/>
      <c r="FF534"/>
      <c r="FG534"/>
      <c r="FH534"/>
      <c r="FI534"/>
      <c r="FJ534"/>
      <c r="FK534"/>
      <c r="FL534"/>
      <c r="FM534"/>
      <c r="FN534"/>
      <c r="FO534"/>
      <c r="FP534"/>
      <c r="FQ534"/>
      <c r="FR534"/>
      <c r="FS534"/>
      <c r="FT534"/>
      <c r="FU534"/>
      <c r="FV534"/>
      <c r="FW534"/>
      <c r="FX534"/>
      <c r="FY534"/>
      <c r="FZ534"/>
      <c r="GA534"/>
      <c r="GB534"/>
      <c r="GC534"/>
      <c r="GD534"/>
      <c r="GE534"/>
      <c r="GF534"/>
      <c r="GG534"/>
      <c r="GH534"/>
      <c r="GI534"/>
      <c r="GJ534"/>
      <c r="GK534"/>
      <c r="GL534"/>
      <c r="GM534"/>
      <c r="GN534"/>
      <c r="GO534"/>
      <c r="GP534"/>
      <c r="GQ534"/>
      <c r="GR534"/>
      <c r="GS534"/>
      <c r="GT534"/>
      <c r="GU534"/>
      <c r="GV534"/>
      <c r="GW534"/>
      <c r="GX534"/>
      <c r="GY534"/>
      <c r="GZ534"/>
      <c r="HA534"/>
      <c r="HB534"/>
      <c r="HC534"/>
      <c r="HD534"/>
      <c r="HE534"/>
      <c r="HF534"/>
      <c r="HG534"/>
      <c r="HH534"/>
      <c r="HI534"/>
      <c r="HJ534"/>
      <c r="HK534"/>
      <c r="HL534"/>
    </row>
    <row r="535" spans="1:220" x14ac:dyDescent="0.25">
      <c r="A535"/>
      <c r="B535"/>
      <c r="C535"/>
      <c r="D535"/>
      <c r="E535"/>
      <c r="F535"/>
      <c r="G535"/>
      <c r="H535"/>
      <c r="I535"/>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c r="BY535"/>
      <c r="BZ535"/>
      <c r="CA535"/>
      <c r="CB535"/>
      <c r="CC535"/>
      <c r="CD535"/>
      <c r="CE535"/>
      <c r="CF535"/>
      <c r="CG535"/>
      <c r="CH535"/>
      <c r="CI535"/>
      <c r="CJ535"/>
      <c r="CK535"/>
      <c r="CL535"/>
      <c r="CM535"/>
      <c r="CN535"/>
      <c r="CO535"/>
      <c r="CP535"/>
      <c r="CQ535"/>
      <c r="CR535"/>
      <c r="CS535"/>
      <c r="CT535"/>
      <c r="CU535"/>
      <c r="CV535"/>
      <c r="CW535"/>
      <c r="CX535"/>
      <c r="CY535"/>
      <c r="CZ535"/>
      <c r="DA535"/>
      <c r="DB535"/>
      <c r="DC535"/>
      <c r="DD535"/>
      <c r="DE535"/>
      <c r="DF535"/>
      <c r="DG535"/>
      <c r="DH535"/>
      <c r="DI535"/>
      <c r="DJ535"/>
      <c r="DK535"/>
      <c r="DL535"/>
      <c r="DM535"/>
      <c r="DN535"/>
      <c r="DO535"/>
      <c r="DP535"/>
      <c r="DQ535"/>
      <c r="DR535"/>
      <c r="DS535"/>
      <c r="DT535"/>
      <c r="DU535"/>
      <c r="DV535"/>
      <c r="DW535"/>
      <c r="DX535"/>
      <c r="DY535"/>
      <c r="DZ535"/>
      <c r="EA535"/>
      <c r="EB535"/>
      <c r="EC535"/>
      <c r="ED535"/>
      <c r="EE535"/>
      <c r="EF535"/>
      <c r="EG535"/>
      <c r="EH535"/>
      <c r="EI535"/>
      <c r="EJ535"/>
      <c r="EK535"/>
      <c r="EL535"/>
      <c r="EM535"/>
      <c r="EN535"/>
      <c r="EO535"/>
      <c r="EP535"/>
      <c r="EQ535"/>
      <c r="ER535"/>
      <c r="ES535"/>
      <c r="ET535"/>
      <c r="EU535"/>
      <c r="EV535"/>
      <c r="EW535"/>
      <c r="EX535"/>
      <c r="EY535"/>
      <c r="EZ535"/>
      <c r="FA535"/>
      <c r="FB535"/>
      <c r="FC535"/>
      <c r="FD535"/>
      <c r="FE535"/>
      <c r="FF535"/>
      <c r="FG535"/>
      <c r="FH535"/>
      <c r="FI535"/>
      <c r="FJ535"/>
      <c r="FK535"/>
      <c r="FL535"/>
      <c r="FM535"/>
      <c r="FN535"/>
      <c r="FO535"/>
      <c r="FP535"/>
      <c r="FQ535"/>
      <c r="FR535"/>
      <c r="FS535"/>
      <c r="FT535"/>
      <c r="FU535"/>
      <c r="FV535"/>
      <c r="FW535"/>
      <c r="FX535"/>
      <c r="FY535"/>
      <c r="FZ535"/>
      <c r="GA535"/>
      <c r="GB535"/>
      <c r="GC535"/>
      <c r="GD535"/>
      <c r="GE535"/>
      <c r="GF535"/>
      <c r="GG535"/>
      <c r="GH535"/>
      <c r="GI535"/>
      <c r="GJ535"/>
      <c r="GK535"/>
      <c r="GL535"/>
      <c r="GM535"/>
      <c r="GN535"/>
      <c r="GO535"/>
      <c r="GP535"/>
      <c r="GQ535"/>
      <c r="GR535"/>
      <c r="GS535"/>
      <c r="GT535"/>
      <c r="GU535"/>
      <c r="GV535"/>
      <c r="GW535"/>
      <c r="GX535"/>
      <c r="GY535"/>
      <c r="GZ535"/>
      <c r="HA535"/>
      <c r="HB535"/>
      <c r="HC535"/>
      <c r="HD535"/>
      <c r="HE535"/>
      <c r="HF535"/>
      <c r="HG535"/>
      <c r="HH535"/>
      <c r="HI535"/>
      <c r="HJ535"/>
      <c r="HK535"/>
      <c r="HL535"/>
    </row>
    <row r="536" spans="1:220" x14ac:dyDescent="0.25">
      <c r="A536"/>
      <c r="B536"/>
      <c r="C536"/>
      <c r="D536"/>
      <c r="E536"/>
      <c r="F536"/>
      <c r="G536"/>
      <c r="H536"/>
      <c r="I53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c r="BY536"/>
      <c r="BZ536"/>
      <c r="CA536"/>
      <c r="CB536"/>
      <c r="CC536"/>
      <c r="CD536"/>
      <c r="CE536"/>
      <c r="CF536"/>
      <c r="CG536"/>
      <c r="CH536"/>
      <c r="CI536"/>
      <c r="CJ536"/>
      <c r="CK536"/>
      <c r="CL536"/>
      <c r="CM536"/>
      <c r="CN536"/>
      <c r="CO536"/>
      <c r="CP536"/>
      <c r="CQ536"/>
      <c r="CR536"/>
      <c r="CS536"/>
      <c r="CT536"/>
      <c r="CU536"/>
      <c r="CV536"/>
      <c r="CW536"/>
      <c r="CX536"/>
      <c r="CY536"/>
      <c r="CZ536"/>
      <c r="DA536"/>
      <c r="DB536"/>
      <c r="DC536"/>
      <c r="DD536"/>
      <c r="DE536"/>
      <c r="DF536"/>
      <c r="DG536"/>
      <c r="DH536"/>
      <c r="DI536"/>
      <c r="DJ536"/>
      <c r="DK536"/>
      <c r="DL536"/>
      <c r="DM536"/>
      <c r="DN536"/>
      <c r="DO536"/>
      <c r="DP536"/>
      <c r="DQ536"/>
      <c r="DR536"/>
      <c r="DS536"/>
      <c r="DT536"/>
      <c r="DU536"/>
      <c r="DV536"/>
      <c r="DW536"/>
      <c r="DX536"/>
      <c r="DY536"/>
      <c r="DZ536"/>
      <c r="EA536"/>
      <c r="EB536"/>
      <c r="EC536"/>
      <c r="ED536"/>
      <c r="EE536"/>
      <c r="EF536"/>
      <c r="EG536"/>
      <c r="EH536"/>
      <c r="EI536"/>
      <c r="EJ536"/>
      <c r="EK536"/>
      <c r="EL536"/>
      <c r="EM536"/>
      <c r="EN536"/>
      <c r="EO536"/>
      <c r="EP536"/>
      <c r="EQ536"/>
      <c r="ER536"/>
      <c r="ES536"/>
      <c r="ET536"/>
      <c r="EU536"/>
      <c r="EV536"/>
      <c r="EW536"/>
      <c r="EX536"/>
      <c r="EY536"/>
      <c r="EZ536"/>
      <c r="FA536"/>
      <c r="FB536"/>
      <c r="FC536"/>
      <c r="FD536"/>
      <c r="FE536"/>
      <c r="FF536"/>
      <c r="FG536"/>
      <c r="FH536"/>
      <c r="FI536"/>
      <c r="FJ536"/>
      <c r="FK536"/>
      <c r="FL536"/>
      <c r="FM536"/>
      <c r="FN536"/>
      <c r="FO536"/>
      <c r="FP536"/>
      <c r="FQ536"/>
      <c r="FR536"/>
      <c r="FS536"/>
      <c r="FT536"/>
      <c r="FU536"/>
      <c r="FV536"/>
      <c r="FW536"/>
      <c r="FX536"/>
      <c r="FY536"/>
      <c r="FZ536"/>
      <c r="GA536"/>
      <c r="GB536"/>
      <c r="GC536"/>
      <c r="GD536"/>
      <c r="GE536"/>
      <c r="GF536"/>
      <c r="GG536"/>
      <c r="GH536"/>
      <c r="GI536"/>
      <c r="GJ536"/>
      <c r="GK536"/>
      <c r="GL536"/>
      <c r="GM536"/>
      <c r="GN536"/>
      <c r="GO536"/>
      <c r="GP536"/>
      <c r="GQ536"/>
      <c r="GR536"/>
      <c r="GS536"/>
      <c r="GT536"/>
      <c r="GU536"/>
      <c r="GV536"/>
      <c r="GW536"/>
      <c r="GX536"/>
      <c r="GY536"/>
      <c r="GZ536"/>
      <c r="HA536"/>
      <c r="HB536"/>
      <c r="HC536"/>
      <c r="HD536"/>
      <c r="HE536"/>
      <c r="HF536"/>
      <c r="HG536"/>
      <c r="HH536"/>
      <c r="HI536"/>
      <c r="HJ536"/>
      <c r="HK536"/>
      <c r="HL536"/>
    </row>
    <row r="537" spans="1:220" x14ac:dyDescent="0.25">
      <c r="A537"/>
      <c r="B537"/>
      <c r="C537"/>
      <c r="D537"/>
      <c r="E537"/>
      <c r="F537"/>
      <c r="G537"/>
      <c r="H537"/>
      <c r="I537"/>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c r="BY537"/>
      <c r="BZ537"/>
      <c r="CA537"/>
      <c r="CB537"/>
      <c r="CC537"/>
      <c r="CD537"/>
      <c r="CE537"/>
      <c r="CF537"/>
      <c r="CG537"/>
      <c r="CH537"/>
      <c r="CI537"/>
      <c r="CJ537"/>
      <c r="CK537"/>
      <c r="CL537"/>
      <c r="CM537"/>
      <c r="CN537"/>
      <c r="CO537"/>
      <c r="CP537"/>
      <c r="CQ537"/>
      <c r="CR537"/>
      <c r="CS537"/>
      <c r="CT537"/>
      <c r="CU537"/>
      <c r="CV537"/>
      <c r="CW537"/>
      <c r="CX537"/>
      <c r="CY537"/>
      <c r="CZ537"/>
      <c r="DA537"/>
      <c r="DB537"/>
      <c r="DC537"/>
      <c r="DD537"/>
      <c r="DE537"/>
      <c r="DF537"/>
      <c r="DG537"/>
      <c r="DH537"/>
      <c r="DI537"/>
      <c r="DJ537"/>
      <c r="DK537"/>
      <c r="DL537"/>
      <c r="DM537"/>
      <c r="DN537"/>
      <c r="DO537"/>
      <c r="DP537"/>
      <c r="DQ537"/>
      <c r="DR537"/>
      <c r="DS537"/>
      <c r="DT537"/>
      <c r="DU537"/>
      <c r="DV537"/>
      <c r="DW537"/>
      <c r="DX537"/>
      <c r="DY537"/>
      <c r="DZ537"/>
      <c r="EA537"/>
      <c r="EB537"/>
      <c r="EC537"/>
      <c r="ED537"/>
      <c r="EE537"/>
      <c r="EF537"/>
      <c r="EG537"/>
      <c r="EH537"/>
      <c r="EI537"/>
      <c r="EJ537"/>
      <c r="EK537"/>
      <c r="EL537"/>
      <c r="EM537"/>
      <c r="EN537"/>
      <c r="EO537"/>
      <c r="EP537"/>
      <c r="EQ537"/>
      <c r="ER537"/>
      <c r="ES537"/>
      <c r="ET537"/>
      <c r="EU537"/>
      <c r="EV537"/>
      <c r="EW537"/>
      <c r="EX537"/>
      <c r="EY537"/>
      <c r="EZ537"/>
      <c r="FA537"/>
      <c r="FB537"/>
      <c r="FC537"/>
      <c r="FD537"/>
      <c r="FE537"/>
      <c r="FF537"/>
      <c r="FG537"/>
      <c r="FH537"/>
      <c r="FI537"/>
      <c r="FJ537"/>
      <c r="FK537"/>
      <c r="FL537"/>
      <c r="FM537"/>
      <c r="FN537"/>
      <c r="FO537"/>
      <c r="FP537"/>
      <c r="FQ537"/>
      <c r="FR537"/>
      <c r="FS537"/>
      <c r="FT537"/>
      <c r="FU537"/>
      <c r="FV537"/>
      <c r="FW537"/>
      <c r="FX537"/>
      <c r="FY537"/>
      <c r="FZ537"/>
      <c r="GA537"/>
      <c r="GB537"/>
      <c r="GC537"/>
      <c r="GD537"/>
      <c r="GE537"/>
      <c r="GF537"/>
      <c r="GG537"/>
      <c r="GH537"/>
      <c r="GI537"/>
      <c r="GJ537"/>
      <c r="GK537"/>
      <c r="GL537"/>
      <c r="GM537"/>
      <c r="GN537"/>
      <c r="GO537"/>
      <c r="GP537"/>
      <c r="GQ537"/>
      <c r="GR537"/>
      <c r="GS537"/>
      <c r="GT537"/>
      <c r="GU537"/>
      <c r="GV537"/>
      <c r="GW537"/>
      <c r="GX537"/>
      <c r="GY537"/>
      <c r="GZ537"/>
      <c r="HA537"/>
      <c r="HB537"/>
      <c r="HC537"/>
      <c r="HD537"/>
      <c r="HE537"/>
      <c r="HF537"/>
      <c r="HG537"/>
      <c r="HH537"/>
      <c r="HI537"/>
      <c r="HJ537"/>
      <c r="HK537"/>
      <c r="HL537"/>
    </row>
    <row r="538" spans="1:220" x14ac:dyDescent="0.25">
      <c r="A538"/>
      <c r="B538"/>
      <c r="C538"/>
      <c r="D538"/>
      <c r="E538"/>
      <c r="F538"/>
      <c r="G538"/>
      <c r="H538"/>
      <c r="I538"/>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c r="BY538"/>
      <c r="BZ538"/>
      <c r="CA538"/>
      <c r="CB538"/>
      <c r="CC538"/>
      <c r="CD538"/>
      <c r="CE538"/>
      <c r="CF538"/>
      <c r="CG538"/>
      <c r="CH538"/>
      <c r="CI538"/>
      <c r="CJ538"/>
      <c r="CK538"/>
      <c r="CL538"/>
      <c r="CM538"/>
      <c r="CN538"/>
      <c r="CO538"/>
      <c r="CP538"/>
      <c r="CQ538"/>
      <c r="CR538"/>
      <c r="CS538"/>
      <c r="CT538"/>
      <c r="CU538"/>
      <c r="CV538"/>
      <c r="CW538"/>
      <c r="CX538"/>
      <c r="CY538"/>
      <c r="CZ538"/>
      <c r="DA538"/>
      <c r="DB538"/>
      <c r="DC538"/>
      <c r="DD538"/>
      <c r="DE538"/>
      <c r="DF538"/>
      <c r="DG538"/>
      <c r="DH538"/>
      <c r="DI538"/>
      <c r="DJ538"/>
      <c r="DK538"/>
      <c r="DL538"/>
      <c r="DM538"/>
      <c r="DN538"/>
      <c r="DO538"/>
      <c r="DP538"/>
      <c r="DQ538"/>
      <c r="DR538"/>
      <c r="DS538"/>
      <c r="DT538"/>
      <c r="DU538"/>
      <c r="DV538"/>
      <c r="DW538"/>
      <c r="DX538"/>
      <c r="DY538"/>
      <c r="DZ538"/>
      <c r="EA538"/>
      <c r="EB538"/>
      <c r="EC538"/>
      <c r="ED538"/>
      <c r="EE538"/>
      <c r="EF538"/>
      <c r="EG538"/>
      <c r="EH538"/>
      <c r="EI538"/>
      <c r="EJ538"/>
      <c r="EK538"/>
      <c r="EL538"/>
      <c r="EM538"/>
      <c r="EN538"/>
      <c r="EO538"/>
      <c r="EP538"/>
      <c r="EQ538"/>
      <c r="ER538"/>
      <c r="ES538"/>
      <c r="ET538"/>
      <c r="EU538"/>
      <c r="EV538"/>
      <c r="EW538"/>
      <c r="EX538"/>
      <c r="EY538"/>
      <c r="EZ538"/>
      <c r="FA538"/>
      <c r="FB538"/>
      <c r="FC538"/>
      <c r="FD538"/>
      <c r="FE538"/>
      <c r="FF538"/>
      <c r="FG538"/>
      <c r="FH538"/>
      <c r="FI538"/>
      <c r="FJ538"/>
      <c r="FK538"/>
      <c r="FL538"/>
      <c r="FM538"/>
      <c r="FN538"/>
      <c r="FO538"/>
      <c r="FP538"/>
      <c r="FQ538"/>
      <c r="FR538"/>
      <c r="FS538"/>
      <c r="FT538"/>
      <c r="FU538"/>
      <c r="FV538"/>
      <c r="FW538"/>
      <c r="FX538"/>
      <c r="FY538"/>
      <c r="FZ538"/>
      <c r="GA538"/>
      <c r="GB538"/>
      <c r="GC538"/>
      <c r="GD538"/>
      <c r="GE538"/>
      <c r="GF538"/>
      <c r="GG538"/>
      <c r="GH538"/>
      <c r="GI538"/>
      <c r="GJ538"/>
      <c r="GK538"/>
      <c r="GL538"/>
      <c r="GM538"/>
      <c r="GN538"/>
      <c r="GO538"/>
      <c r="GP538"/>
      <c r="GQ538"/>
      <c r="GR538"/>
      <c r="GS538"/>
      <c r="GT538"/>
      <c r="GU538"/>
      <c r="GV538"/>
      <c r="GW538"/>
      <c r="GX538"/>
      <c r="GY538"/>
      <c r="GZ538"/>
      <c r="HA538"/>
      <c r="HB538"/>
      <c r="HC538"/>
      <c r="HD538"/>
      <c r="HE538"/>
      <c r="HF538"/>
      <c r="HG538"/>
      <c r="HH538"/>
      <c r="HI538"/>
      <c r="HJ538"/>
      <c r="HK538"/>
      <c r="HL538"/>
    </row>
    <row r="539" spans="1:220" x14ac:dyDescent="0.25">
      <c r="A539"/>
      <c r="B539"/>
      <c r="C539"/>
      <c r="D539"/>
      <c r="E539"/>
      <c r="F539"/>
      <c r="G539"/>
      <c r="H539"/>
      <c r="I539"/>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c r="BY539"/>
      <c r="BZ539"/>
      <c r="CA539"/>
      <c r="CB539"/>
      <c r="CC539"/>
      <c r="CD539"/>
      <c r="CE539"/>
      <c r="CF539"/>
      <c r="CG539"/>
      <c r="CH539"/>
      <c r="CI539"/>
      <c r="CJ539"/>
      <c r="CK539"/>
      <c r="CL539"/>
      <c r="CM539"/>
      <c r="CN539"/>
      <c r="CO539"/>
      <c r="CP539"/>
      <c r="CQ539"/>
      <c r="CR539"/>
      <c r="CS539"/>
      <c r="CT539"/>
      <c r="CU539"/>
      <c r="CV539"/>
      <c r="CW539"/>
      <c r="CX539"/>
      <c r="CY539"/>
      <c r="CZ539"/>
      <c r="DA539"/>
      <c r="DB539"/>
      <c r="DC539"/>
      <c r="DD539"/>
      <c r="DE539"/>
      <c r="DF539"/>
      <c r="DG539"/>
      <c r="DH539"/>
      <c r="DI539"/>
      <c r="DJ539"/>
      <c r="DK539"/>
      <c r="DL539"/>
      <c r="DM539"/>
      <c r="DN539"/>
      <c r="DO539"/>
      <c r="DP539"/>
      <c r="DQ539"/>
      <c r="DR539"/>
      <c r="DS539"/>
      <c r="DT539"/>
      <c r="DU539"/>
      <c r="DV539"/>
      <c r="DW539"/>
      <c r="DX539"/>
      <c r="DY539"/>
      <c r="DZ539"/>
      <c r="EA539"/>
      <c r="EB539"/>
      <c r="EC539"/>
      <c r="ED539"/>
      <c r="EE539"/>
      <c r="EF539"/>
      <c r="EG539"/>
      <c r="EH539"/>
      <c r="EI539"/>
      <c r="EJ539"/>
      <c r="EK539"/>
      <c r="EL539"/>
      <c r="EM539"/>
      <c r="EN539"/>
      <c r="EO539"/>
      <c r="EP539"/>
      <c r="EQ539"/>
      <c r="ER539"/>
      <c r="ES539"/>
      <c r="ET539"/>
      <c r="EU539"/>
      <c r="EV539"/>
      <c r="EW539"/>
      <c r="EX539"/>
      <c r="EY539"/>
      <c r="EZ539"/>
      <c r="FA539"/>
      <c r="FB539"/>
      <c r="FC539"/>
      <c r="FD539"/>
      <c r="FE539"/>
      <c r="FF539"/>
      <c r="FG539"/>
      <c r="FH539"/>
      <c r="FI539"/>
      <c r="FJ539"/>
      <c r="FK539"/>
      <c r="FL539"/>
      <c r="FM539"/>
      <c r="FN539"/>
      <c r="FO539"/>
      <c r="FP539"/>
      <c r="FQ539"/>
      <c r="FR539"/>
      <c r="FS539"/>
      <c r="FT539"/>
      <c r="FU539"/>
      <c r="FV539"/>
      <c r="FW539"/>
      <c r="FX539"/>
      <c r="FY539"/>
      <c r="FZ539"/>
      <c r="GA539"/>
      <c r="GB539"/>
      <c r="GC539"/>
      <c r="GD539"/>
      <c r="GE539"/>
      <c r="GF539"/>
      <c r="GG539"/>
      <c r="GH539"/>
      <c r="GI539"/>
      <c r="GJ539"/>
      <c r="GK539"/>
      <c r="GL539"/>
      <c r="GM539"/>
      <c r="GN539"/>
      <c r="GO539"/>
      <c r="GP539"/>
      <c r="GQ539"/>
      <c r="GR539"/>
      <c r="GS539"/>
      <c r="GT539"/>
      <c r="GU539"/>
      <c r="GV539"/>
      <c r="GW539"/>
      <c r="GX539"/>
      <c r="GY539"/>
      <c r="GZ539"/>
      <c r="HA539"/>
      <c r="HB539"/>
      <c r="HC539"/>
      <c r="HD539"/>
      <c r="HE539"/>
      <c r="HF539"/>
      <c r="HG539"/>
      <c r="HH539"/>
      <c r="HI539"/>
      <c r="HJ539"/>
      <c r="HK539"/>
      <c r="HL539"/>
    </row>
    <row r="540" spans="1:220" x14ac:dyDescent="0.25">
      <c r="A540"/>
      <c r="B540"/>
      <c r="C540"/>
      <c r="D540"/>
      <c r="E540"/>
      <c r="F540"/>
      <c r="G540"/>
      <c r="H540"/>
      <c r="I540"/>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c r="BY540"/>
      <c r="BZ540"/>
      <c r="CA540"/>
      <c r="CB540"/>
      <c r="CC540"/>
      <c r="CD540"/>
      <c r="CE540"/>
      <c r="CF540"/>
      <c r="CG540"/>
      <c r="CH540"/>
      <c r="CI540"/>
      <c r="CJ540"/>
      <c r="CK540"/>
      <c r="CL540"/>
      <c r="CM540"/>
      <c r="CN540"/>
      <c r="CO540"/>
      <c r="CP540"/>
      <c r="CQ540"/>
      <c r="CR540"/>
      <c r="CS540"/>
      <c r="CT540"/>
      <c r="CU540"/>
      <c r="CV540"/>
      <c r="CW540"/>
      <c r="CX540"/>
      <c r="CY540"/>
      <c r="CZ540"/>
      <c r="DA540"/>
      <c r="DB540"/>
      <c r="DC540"/>
      <c r="DD540"/>
      <c r="DE540"/>
      <c r="DF540"/>
      <c r="DG540"/>
      <c r="DH540"/>
      <c r="DI540"/>
      <c r="DJ540"/>
      <c r="DK540"/>
      <c r="DL540"/>
      <c r="DM540"/>
      <c r="DN540"/>
      <c r="DO540"/>
      <c r="DP540"/>
      <c r="DQ540"/>
      <c r="DR540"/>
      <c r="DS540"/>
      <c r="DT540"/>
      <c r="DU540"/>
      <c r="DV540"/>
      <c r="DW540"/>
      <c r="DX540"/>
      <c r="DY540"/>
      <c r="DZ540"/>
      <c r="EA540"/>
      <c r="EB540"/>
      <c r="EC540"/>
      <c r="ED540"/>
      <c r="EE540"/>
      <c r="EF540"/>
      <c r="EG540"/>
      <c r="EH540"/>
      <c r="EI540"/>
      <c r="EJ540"/>
      <c r="EK540"/>
      <c r="EL540"/>
      <c r="EM540"/>
      <c r="EN540"/>
      <c r="EO540"/>
      <c r="EP540"/>
      <c r="EQ540"/>
      <c r="ER540"/>
      <c r="ES540"/>
      <c r="ET540"/>
      <c r="EU540"/>
      <c r="EV540"/>
      <c r="EW540"/>
      <c r="EX540"/>
      <c r="EY540"/>
      <c r="EZ540"/>
      <c r="FA540"/>
      <c r="FB540"/>
      <c r="FC540"/>
      <c r="FD540"/>
      <c r="FE540"/>
      <c r="FF540"/>
      <c r="FG540"/>
      <c r="FH540"/>
      <c r="FI540"/>
      <c r="FJ540"/>
      <c r="FK540"/>
      <c r="FL540"/>
      <c r="FM540"/>
      <c r="FN540"/>
      <c r="FO540"/>
      <c r="FP540"/>
      <c r="FQ540"/>
      <c r="FR540"/>
      <c r="FS540"/>
      <c r="FT540"/>
      <c r="FU540"/>
      <c r="FV540"/>
      <c r="FW540"/>
      <c r="FX540"/>
      <c r="FY540"/>
      <c r="FZ540"/>
      <c r="GA540"/>
      <c r="GB540"/>
      <c r="GC540"/>
      <c r="GD540"/>
      <c r="GE540"/>
      <c r="GF540"/>
      <c r="GG540"/>
      <c r="GH540"/>
      <c r="GI540"/>
      <c r="GJ540"/>
      <c r="GK540"/>
      <c r="GL540"/>
      <c r="GM540"/>
      <c r="GN540"/>
      <c r="GO540"/>
      <c r="GP540"/>
      <c r="GQ540"/>
      <c r="GR540"/>
      <c r="GS540"/>
      <c r="GT540"/>
      <c r="GU540"/>
      <c r="GV540"/>
      <c r="GW540"/>
      <c r="GX540"/>
      <c r="GY540"/>
      <c r="GZ540"/>
      <c r="HA540"/>
      <c r="HB540"/>
      <c r="HC540"/>
      <c r="HD540"/>
      <c r="HE540"/>
      <c r="HF540"/>
      <c r="HG540"/>
      <c r="HH540"/>
      <c r="HI540"/>
      <c r="HJ540"/>
      <c r="HK540"/>
      <c r="HL540"/>
    </row>
    <row r="541" spans="1:220" x14ac:dyDescent="0.25">
      <c r="A541"/>
      <c r="B541"/>
      <c r="C541"/>
      <c r="D541"/>
      <c r="E541"/>
      <c r="F541"/>
      <c r="G541"/>
      <c r="H541"/>
      <c r="I541"/>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c r="BY541"/>
      <c r="BZ541"/>
      <c r="CA541"/>
      <c r="CB541"/>
      <c r="CC541"/>
      <c r="CD541"/>
      <c r="CE541"/>
      <c r="CF541"/>
      <c r="CG541"/>
      <c r="CH541"/>
      <c r="CI541"/>
      <c r="CJ541"/>
      <c r="CK541"/>
      <c r="CL541"/>
      <c r="CM541"/>
      <c r="CN541"/>
      <c r="CO541"/>
      <c r="CP541"/>
      <c r="CQ541"/>
      <c r="CR541"/>
      <c r="CS541"/>
      <c r="CT541"/>
      <c r="CU541"/>
      <c r="CV541"/>
      <c r="CW541"/>
      <c r="CX541"/>
      <c r="CY541"/>
      <c r="CZ541"/>
      <c r="DA541"/>
      <c r="DB541"/>
      <c r="DC541"/>
      <c r="DD541"/>
      <c r="DE541"/>
      <c r="DF541"/>
      <c r="DG541"/>
      <c r="DH541"/>
      <c r="DI541"/>
      <c r="DJ541"/>
      <c r="DK541"/>
      <c r="DL541"/>
      <c r="DM541"/>
      <c r="DN541"/>
      <c r="DO541"/>
      <c r="DP541"/>
      <c r="DQ541"/>
      <c r="DR541"/>
      <c r="DS541"/>
      <c r="DT541"/>
      <c r="DU541"/>
      <c r="DV541"/>
      <c r="DW541"/>
      <c r="DX541"/>
      <c r="DY541"/>
      <c r="DZ541"/>
      <c r="EA541"/>
      <c r="EB541"/>
      <c r="EC541"/>
      <c r="ED541"/>
      <c r="EE541"/>
      <c r="EF541"/>
      <c r="EG541"/>
      <c r="EH541"/>
      <c r="EI541"/>
      <c r="EJ541"/>
      <c r="EK541"/>
      <c r="EL541"/>
      <c r="EM541"/>
      <c r="EN541"/>
      <c r="EO541"/>
      <c r="EP541"/>
      <c r="EQ541"/>
      <c r="ER541"/>
      <c r="ES541"/>
      <c r="ET541"/>
      <c r="EU541"/>
      <c r="EV541"/>
      <c r="EW541"/>
      <c r="EX541"/>
      <c r="EY541"/>
      <c r="EZ541"/>
      <c r="FA541"/>
      <c r="FB541"/>
      <c r="FC541"/>
      <c r="FD541"/>
      <c r="FE541"/>
      <c r="FF541"/>
      <c r="FG541"/>
      <c r="FH541"/>
      <c r="FI541"/>
      <c r="FJ541"/>
      <c r="FK541"/>
      <c r="FL541"/>
      <c r="FM541"/>
      <c r="FN541"/>
      <c r="FO541"/>
      <c r="FP541"/>
      <c r="FQ541"/>
      <c r="FR541"/>
      <c r="FS541"/>
      <c r="FT541"/>
      <c r="FU541"/>
      <c r="FV541"/>
      <c r="FW541"/>
      <c r="FX541"/>
      <c r="FY541"/>
      <c r="FZ541"/>
      <c r="GA541"/>
      <c r="GB541"/>
      <c r="GC541"/>
      <c r="GD541"/>
      <c r="GE541"/>
      <c r="GF541"/>
      <c r="GG541"/>
      <c r="GH541"/>
      <c r="GI541"/>
      <c r="GJ541"/>
      <c r="GK541"/>
      <c r="GL541"/>
      <c r="GM541"/>
      <c r="GN541"/>
      <c r="GO541"/>
      <c r="GP541"/>
      <c r="GQ541"/>
      <c r="GR541"/>
      <c r="GS541"/>
      <c r="GT541"/>
      <c r="GU541"/>
      <c r="GV541"/>
      <c r="GW541"/>
      <c r="GX541"/>
      <c r="GY541"/>
      <c r="GZ541"/>
      <c r="HA541"/>
      <c r="HB541"/>
      <c r="HC541"/>
      <c r="HD541"/>
      <c r="HE541"/>
      <c r="HF541"/>
      <c r="HG541"/>
      <c r="HH541"/>
      <c r="HI541"/>
      <c r="HJ541"/>
      <c r="HK541"/>
      <c r="HL541"/>
    </row>
    <row r="542" spans="1:220" x14ac:dyDescent="0.25">
      <c r="A542"/>
      <c r="B542"/>
      <c r="C542"/>
      <c r="D542"/>
      <c r="E542"/>
      <c r="F542"/>
      <c r="G542"/>
      <c r="H542"/>
      <c r="I542"/>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c r="BY542"/>
      <c r="BZ542"/>
      <c r="CA542"/>
      <c r="CB542"/>
      <c r="CC542"/>
      <c r="CD542"/>
      <c r="CE542"/>
      <c r="CF542"/>
      <c r="CG542"/>
      <c r="CH542"/>
      <c r="CI542"/>
      <c r="CJ542"/>
      <c r="CK542"/>
      <c r="CL542"/>
      <c r="CM542"/>
      <c r="CN542"/>
      <c r="CO542"/>
      <c r="CP542"/>
      <c r="CQ542"/>
      <c r="CR542"/>
      <c r="CS542"/>
      <c r="CT542"/>
      <c r="CU542"/>
      <c r="CV542"/>
      <c r="CW542"/>
      <c r="CX542"/>
      <c r="CY542"/>
      <c r="CZ542"/>
      <c r="DA542"/>
      <c r="DB542"/>
      <c r="DC542"/>
      <c r="DD542"/>
      <c r="DE542"/>
      <c r="DF542"/>
      <c r="DG542"/>
      <c r="DH542"/>
      <c r="DI542"/>
      <c r="DJ542"/>
      <c r="DK542"/>
      <c r="DL542"/>
      <c r="DM542"/>
      <c r="DN542"/>
      <c r="DO542"/>
      <c r="DP542"/>
      <c r="DQ542"/>
      <c r="DR542"/>
      <c r="DS542"/>
      <c r="DT542"/>
      <c r="DU542"/>
      <c r="DV542"/>
      <c r="DW542"/>
      <c r="DX542"/>
      <c r="DY542"/>
      <c r="DZ542"/>
      <c r="EA542"/>
      <c r="EB542"/>
      <c r="EC542"/>
      <c r="ED542"/>
      <c r="EE542"/>
      <c r="EF542"/>
      <c r="EG542"/>
      <c r="EH542"/>
      <c r="EI542"/>
      <c r="EJ542"/>
      <c r="EK542"/>
      <c r="EL542"/>
      <c r="EM542"/>
      <c r="EN542"/>
      <c r="EO542"/>
      <c r="EP542"/>
      <c r="EQ542"/>
      <c r="ER542"/>
      <c r="ES542"/>
      <c r="ET542"/>
      <c r="EU542"/>
      <c r="EV542"/>
      <c r="EW542"/>
      <c r="EX542"/>
      <c r="EY542"/>
      <c r="EZ542"/>
      <c r="FA542"/>
      <c r="FB542"/>
      <c r="FC542"/>
      <c r="FD542"/>
      <c r="FE542"/>
      <c r="FF542"/>
      <c r="FG542"/>
      <c r="FH542"/>
      <c r="FI542"/>
      <c r="FJ542"/>
      <c r="FK542"/>
      <c r="FL542"/>
      <c r="FM542"/>
      <c r="FN542"/>
      <c r="FO542"/>
      <c r="FP542"/>
      <c r="FQ542"/>
      <c r="FR542"/>
      <c r="FS542"/>
      <c r="FT542"/>
      <c r="FU542"/>
      <c r="FV542"/>
      <c r="FW542"/>
      <c r="FX542"/>
      <c r="FY542"/>
      <c r="FZ542"/>
      <c r="GA542"/>
      <c r="GB542"/>
      <c r="GC542"/>
      <c r="GD542"/>
      <c r="GE542"/>
      <c r="GF542"/>
      <c r="GG542"/>
      <c r="GH542"/>
      <c r="GI542"/>
      <c r="GJ542"/>
      <c r="GK542"/>
      <c r="GL542"/>
      <c r="GM542"/>
      <c r="GN542"/>
      <c r="GO542"/>
      <c r="GP542"/>
      <c r="GQ542"/>
      <c r="GR542"/>
      <c r="GS542"/>
      <c r="GT542"/>
      <c r="GU542"/>
      <c r="GV542"/>
      <c r="GW542"/>
      <c r="GX542"/>
      <c r="GY542"/>
      <c r="GZ542"/>
      <c r="HA542"/>
      <c r="HB542"/>
      <c r="HC542"/>
      <c r="HD542"/>
      <c r="HE542"/>
      <c r="HF542"/>
      <c r="HG542"/>
      <c r="HH542"/>
      <c r="HI542"/>
      <c r="HJ542"/>
      <c r="HK542"/>
      <c r="HL542"/>
    </row>
    <row r="543" spans="1:220" x14ac:dyDescent="0.25">
      <c r="A543"/>
      <c r="B543"/>
      <c r="C543"/>
      <c r="D543"/>
      <c r="E543"/>
      <c r="F543"/>
      <c r="G543"/>
      <c r="H543"/>
      <c r="I543"/>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c r="BY543"/>
      <c r="BZ543"/>
      <c r="CA543"/>
      <c r="CB543"/>
      <c r="CC543"/>
      <c r="CD543"/>
      <c r="CE543"/>
      <c r="CF543"/>
      <c r="CG543"/>
      <c r="CH543"/>
      <c r="CI543"/>
      <c r="CJ543"/>
      <c r="CK543"/>
      <c r="CL543"/>
      <c r="CM543"/>
      <c r="CN543"/>
      <c r="CO543"/>
      <c r="CP543"/>
      <c r="CQ543"/>
      <c r="CR543"/>
      <c r="CS543"/>
      <c r="CT543"/>
      <c r="CU543"/>
      <c r="CV543"/>
      <c r="CW543"/>
      <c r="CX543"/>
      <c r="CY543"/>
      <c r="CZ543"/>
      <c r="DA543"/>
      <c r="DB543"/>
      <c r="DC543"/>
      <c r="DD543"/>
      <c r="DE543"/>
      <c r="DF543"/>
      <c r="DG543"/>
      <c r="DH543"/>
      <c r="DI543"/>
      <c r="DJ543"/>
      <c r="DK543"/>
      <c r="DL543"/>
      <c r="DM543"/>
      <c r="DN543"/>
      <c r="DO543"/>
      <c r="DP543"/>
      <c r="DQ543"/>
      <c r="DR543"/>
      <c r="DS543"/>
      <c r="DT543"/>
      <c r="DU543"/>
      <c r="DV543"/>
      <c r="DW543"/>
      <c r="DX543"/>
      <c r="DY543"/>
      <c r="DZ543"/>
      <c r="EA543"/>
      <c r="EB543"/>
      <c r="EC543"/>
      <c r="ED543"/>
      <c r="EE543"/>
      <c r="EF543"/>
      <c r="EG543"/>
      <c r="EH543"/>
      <c r="EI543"/>
      <c r="EJ543"/>
      <c r="EK543"/>
      <c r="EL543"/>
      <c r="EM543"/>
      <c r="EN543"/>
      <c r="EO543"/>
      <c r="EP543"/>
      <c r="EQ543"/>
      <c r="ER543"/>
      <c r="ES543"/>
      <c r="ET543"/>
      <c r="EU543"/>
      <c r="EV543"/>
      <c r="EW543"/>
      <c r="EX543"/>
      <c r="EY543"/>
      <c r="EZ543"/>
      <c r="FA543"/>
      <c r="FB543"/>
      <c r="FC543"/>
      <c r="FD543"/>
      <c r="FE543"/>
      <c r="FF543"/>
      <c r="FG543"/>
      <c r="FH543"/>
      <c r="FI543"/>
      <c r="FJ543"/>
      <c r="FK543"/>
      <c r="FL543"/>
      <c r="FM543"/>
      <c r="FN543"/>
      <c r="FO543"/>
      <c r="FP543"/>
      <c r="FQ543"/>
      <c r="FR543"/>
      <c r="FS543"/>
      <c r="FT543"/>
      <c r="FU543"/>
      <c r="FV543"/>
      <c r="FW543"/>
      <c r="FX543"/>
      <c r="FY543"/>
      <c r="FZ543"/>
      <c r="GA543"/>
      <c r="GB543"/>
      <c r="GC543"/>
      <c r="GD543"/>
      <c r="GE543"/>
      <c r="GF543"/>
      <c r="GG543"/>
      <c r="GH543"/>
      <c r="GI543"/>
      <c r="GJ543"/>
      <c r="GK543"/>
      <c r="GL543"/>
      <c r="GM543"/>
      <c r="GN543"/>
      <c r="GO543"/>
      <c r="GP543"/>
      <c r="GQ543"/>
      <c r="GR543"/>
      <c r="GS543"/>
      <c r="GT543"/>
      <c r="GU543"/>
      <c r="GV543"/>
      <c r="GW543"/>
      <c r="GX543"/>
      <c r="GY543"/>
      <c r="GZ543"/>
      <c r="HA543"/>
      <c r="HB543"/>
      <c r="HC543"/>
      <c r="HD543"/>
      <c r="HE543"/>
      <c r="HF543"/>
      <c r="HG543"/>
      <c r="HH543"/>
      <c r="HI543"/>
      <c r="HJ543"/>
      <c r="HK543"/>
      <c r="HL543"/>
    </row>
    <row r="544" spans="1:220" x14ac:dyDescent="0.25">
      <c r="A544"/>
      <c r="B544"/>
      <c r="C544"/>
      <c r="D544"/>
      <c r="E544"/>
      <c r="F544"/>
      <c r="G544"/>
      <c r="H544"/>
      <c r="I544"/>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c r="BY544"/>
      <c r="BZ544"/>
      <c r="CA544"/>
      <c r="CB544"/>
      <c r="CC544"/>
      <c r="CD544"/>
      <c r="CE544"/>
      <c r="CF544"/>
      <c r="CG544"/>
      <c r="CH544"/>
      <c r="CI544"/>
      <c r="CJ544"/>
      <c r="CK544"/>
      <c r="CL544"/>
      <c r="CM544"/>
      <c r="CN544"/>
      <c r="CO544"/>
      <c r="CP544"/>
      <c r="CQ544"/>
      <c r="CR544"/>
      <c r="CS544"/>
      <c r="CT544"/>
      <c r="CU544"/>
      <c r="CV544"/>
      <c r="CW544"/>
      <c r="CX544"/>
      <c r="CY544"/>
      <c r="CZ544"/>
      <c r="DA544"/>
      <c r="DB544"/>
      <c r="DC544"/>
      <c r="DD544"/>
      <c r="DE544"/>
      <c r="DF544"/>
      <c r="DG544"/>
      <c r="DH544"/>
      <c r="DI544"/>
      <c r="DJ544"/>
      <c r="DK544"/>
      <c r="DL544"/>
      <c r="DM544"/>
      <c r="DN544"/>
      <c r="DO544"/>
      <c r="DP544"/>
      <c r="DQ544"/>
      <c r="DR544"/>
      <c r="DS544"/>
      <c r="DT544"/>
      <c r="DU544"/>
      <c r="DV544"/>
      <c r="DW544"/>
      <c r="DX544"/>
      <c r="DY544"/>
      <c r="DZ544"/>
      <c r="EA544"/>
      <c r="EB544"/>
      <c r="EC544"/>
      <c r="ED544"/>
      <c r="EE544"/>
      <c r="EF544"/>
      <c r="EG544"/>
      <c r="EH544"/>
      <c r="EI544"/>
      <c r="EJ544"/>
      <c r="EK544"/>
      <c r="EL544"/>
      <c r="EM544"/>
      <c r="EN544"/>
      <c r="EO544"/>
      <c r="EP544"/>
      <c r="EQ544"/>
      <c r="ER544"/>
      <c r="ES544"/>
      <c r="ET544"/>
      <c r="EU544"/>
      <c r="EV544"/>
      <c r="EW544"/>
      <c r="EX544"/>
      <c r="EY544"/>
      <c r="EZ544"/>
      <c r="FA544"/>
      <c r="FB544"/>
      <c r="FC544"/>
      <c r="FD544"/>
      <c r="FE544"/>
      <c r="FF544"/>
      <c r="FG544"/>
      <c r="FH544"/>
      <c r="FI544"/>
      <c r="FJ544"/>
      <c r="FK544"/>
      <c r="FL544"/>
      <c r="FM544"/>
      <c r="FN544"/>
      <c r="FO544"/>
      <c r="FP544"/>
      <c r="FQ544"/>
      <c r="FR544"/>
      <c r="FS544"/>
      <c r="FT544"/>
      <c r="FU544"/>
      <c r="FV544"/>
      <c r="FW544"/>
      <c r="FX544"/>
      <c r="FY544"/>
      <c r="FZ544"/>
      <c r="GA544"/>
      <c r="GB544"/>
      <c r="GC544"/>
      <c r="GD544"/>
      <c r="GE544"/>
      <c r="GF544"/>
      <c r="GG544"/>
      <c r="GH544"/>
      <c r="GI544"/>
      <c r="GJ544"/>
      <c r="GK544"/>
      <c r="GL544"/>
      <c r="GM544"/>
      <c r="GN544"/>
      <c r="GO544"/>
      <c r="GP544"/>
      <c r="GQ544"/>
      <c r="GR544"/>
      <c r="GS544"/>
      <c r="GT544"/>
      <c r="GU544"/>
      <c r="GV544"/>
      <c r="GW544"/>
      <c r="GX544"/>
      <c r="GY544"/>
      <c r="GZ544"/>
      <c r="HA544"/>
      <c r="HB544"/>
      <c r="HC544"/>
      <c r="HD544"/>
      <c r="HE544"/>
      <c r="HF544"/>
      <c r="HG544"/>
      <c r="HH544"/>
      <c r="HI544"/>
      <c r="HJ544"/>
      <c r="HK544"/>
      <c r="HL544"/>
    </row>
    <row r="545" spans="1:220" x14ac:dyDescent="0.25">
      <c r="A545"/>
      <c r="B545"/>
      <c r="C545"/>
      <c r="D545"/>
      <c r="E545"/>
      <c r="F545"/>
      <c r="G545"/>
      <c r="H545"/>
      <c r="I545"/>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c r="BY545"/>
      <c r="BZ545"/>
      <c r="CA545"/>
      <c r="CB545"/>
      <c r="CC545"/>
      <c r="CD545"/>
      <c r="CE545"/>
      <c r="CF545"/>
      <c r="CG545"/>
      <c r="CH545"/>
      <c r="CI545"/>
      <c r="CJ545"/>
      <c r="CK545"/>
      <c r="CL545"/>
      <c r="CM545"/>
      <c r="CN545"/>
      <c r="CO545"/>
      <c r="CP545"/>
      <c r="CQ545"/>
      <c r="CR545"/>
      <c r="CS545"/>
      <c r="CT545"/>
      <c r="CU545"/>
      <c r="CV545"/>
      <c r="CW545"/>
      <c r="CX545"/>
      <c r="CY545"/>
      <c r="CZ545"/>
      <c r="DA545"/>
      <c r="DB545"/>
      <c r="DC545"/>
      <c r="DD545"/>
      <c r="DE545"/>
      <c r="DF545"/>
      <c r="DG545"/>
      <c r="DH545"/>
      <c r="DI545"/>
      <c r="DJ545"/>
      <c r="DK545"/>
      <c r="DL545"/>
      <c r="DM545"/>
      <c r="DN545"/>
      <c r="DO545"/>
      <c r="DP545"/>
      <c r="DQ545"/>
      <c r="DR545"/>
      <c r="DS545"/>
      <c r="DT545"/>
      <c r="DU545"/>
      <c r="DV545"/>
      <c r="DW545"/>
      <c r="DX545"/>
      <c r="DY545"/>
      <c r="DZ545"/>
      <c r="EA545"/>
      <c r="EB545"/>
      <c r="EC545"/>
      <c r="ED545"/>
      <c r="EE545"/>
      <c r="EF545"/>
      <c r="EG545"/>
      <c r="EH545"/>
      <c r="EI545"/>
      <c r="EJ545"/>
      <c r="EK545"/>
      <c r="EL545"/>
      <c r="EM545"/>
      <c r="EN545"/>
      <c r="EO545"/>
      <c r="EP545"/>
      <c r="EQ545"/>
      <c r="ER545"/>
      <c r="ES545"/>
      <c r="ET545"/>
      <c r="EU545"/>
      <c r="EV545"/>
      <c r="EW545"/>
      <c r="EX545"/>
      <c r="EY545"/>
      <c r="EZ545"/>
      <c r="FA545"/>
      <c r="FB545"/>
      <c r="FC545"/>
      <c r="FD545"/>
      <c r="FE545"/>
      <c r="FF545"/>
      <c r="FG545"/>
      <c r="FH545"/>
      <c r="FI545"/>
      <c r="FJ545"/>
      <c r="FK545"/>
      <c r="FL545"/>
      <c r="FM545"/>
      <c r="FN545"/>
      <c r="FO545"/>
      <c r="FP545"/>
      <c r="FQ545"/>
      <c r="FR545"/>
      <c r="FS545"/>
      <c r="FT545"/>
      <c r="FU545"/>
      <c r="FV545"/>
      <c r="FW545"/>
      <c r="FX545"/>
      <c r="FY545"/>
      <c r="FZ545"/>
      <c r="GA545"/>
      <c r="GB545"/>
      <c r="GC545"/>
      <c r="GD545"/>
      <c r="GE545"/>
      <c r="GF545"/>
      <c r="GG545"/>
      <c r="GH545"/>
      <c r="GI545"/>
      <c r="GJ545"/>
      <c r="GK545"/>
      <c r="GL545"/>
      <c r="GM545"/>
      <c r="GN545"/>
      <c r="GO545"/>
      <c r="GP545"/>
      <c r="GQ545"/>
      <c r="GR545"/>
      <c r="GS545"/>
      <c r="GT545"/>
      <c r="GU545"/>
      <c r="GV545"/>
      <c r="GW545"/>
      <c r="GX545"/>
      <c r="GY545"/>
      <c r="GZ545"/>
      <c r="HA545"/>
      <c r="HB545"/>
      <c r="HC545"/>
      <c r="HD545"/>
      <c r="HE545"/>
      <c r="HF545"/>
      <c r="HG545"/>
      <c r="HH545"/>
      <c r="HI545"/>
      <c r="HJ545"/>
      <c r="HK545"/>
      <c r="HL545"/>
    </row>
    <row r="546" spans="1:220" x14ac:dyDescent="0.25">
      <c r="A546"/>
      <c r="B546"/>
      <c r="C546"/>
      <c r="D546"/>
      <c r="E546"/>
      <c r="F546"/>
      <c r="G546"/>
      <c r="H546"/>
      <c r="I54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c r="BY546"/>
      <c r="BZ546"/>
      <c r="CA546"/>
      <c r="CB546"/>
      <c r="CC546"/>
      <c r="CD546"/>
      <c r="CE546"/>
      <c r="CF546"/>
      <c r="CG546"/>
      <c r="CH546"/>
      <c r="CI546"/>
      <c r="CJ546"/>
      <c r="CK546"/>
      <c r="CL546"/>
      <c r="CM546"/>
      <c r="CN546"/>
      <c r="CO546"/>
      <c r="CP546"/>
      <c r="CQ546"/>
      <c r="CR546"/>
      <c r="CS546"/>
      <c r="CT546"/>
      <c r="CU546"/>
      <c r="CV546"/>
      <c r="CW546"/>
      <c r="CX546"/>
      <c r="CY546"/>
      <c r="CZ546"/>
      <c r="DA546"/>
      <c r="DB546"/>
      <c r="DC546"/>
      <c r="DD546"/>
      <c r="DE546"/>
      <c r="DF546"/>
      <c r="DG546"/>
      <c r="DH546"/>
      <c r="DI546"/>
      <c r="DJ546"/>
      <c r="DK546"/>
      <c r="DL546"/>
      <c r="DM546"/>
      <c r="DN546"/>
      <c r="DO546"/>
      <c r="DP546"/>
      <c r="DQ546"/>
      <c r="DR546"/>
      <c r="DS546"/>
      <c r="DT546"/>
      <c r="DU546"/>
      <c r="DV546"/>
      <c r="DW546"/>
      <c r="DX546"/>
      <c r="DY546"/>
      <c r="DZ546"/>
      <c r="EA546"/>
      <c r="EB546"/>
      <c r="EC546"/>
      <c r="ED546"/>
      <c r="EE546"/>
      <c r="EF546"/>
      <c r="EG546"/>
      <c r="EH546"/>
      <c r="EI546"/>
      <c r="EJ546"/>
      <c r="EK546"/>
      <c r="EL546"/>
      <c r="EM546"/>
      <c r="EN546"/>
      <c r="EO546"/>
      <c r="EP546"/>
      <c r="EQ546"/>
      <c r="ER546"/>
      <c r="ES546"/>
      <c r="ET546"/>
      <c r="EU546"/>
      <c r="EV546"/>
      <c r="EW546"/>
      <c r="EX546"/>
      <c r="EY546"/>
      <c r="EZ546"/>
      <c r="FA546"/>
      <c r="FB546"/>
      <c r="FC546"/>
      <c r="FD546"/>
      <c r="FE546"/>
      <c r="FF546"/>
      <c r="FG546"/>
      <c r="FH546"/>
      <c r="FI546"/>
      <c r="FJ546"/>
      <c r="FK546"/>
      <c r="FL546"/>
      <c r="FM546"/>
      <c r="FN546"/>
      <c r="FO546"/>
      <c r="FP546"/>
      <c r="FQ546"/>
      <c r="FR546"/>
      <c r="FS546"/>
      <c r="FT546"/>
      <c r="FU546"/>
      <c r="FV546"/>
      <c r="FW546"/>
      <c r="FX546"/>
      <c r="FY546"/>
      <c r="FZ546"/>
      <c r="GA546"/>
      <c r="GB546"/>
      <c r="GC546"/>
      <c r="GD546"/>
      <c r="GE546"/>
      <c r="GF546"/>
      <c r="GG546"/>
      <c r="GH546"/>
      <c r="GI546"/>
      <c r="GJ546"/>
      <c r="GK546"/>
      <c r="GL546"/>
      <c r="GM546"/>
      <c r="GN546"/>
      <c r="GO546"/>
      <c r="GP546"/>
      <c r="GQ546"/>
      <c r="GR546"/>
      <c r="GS546"/>
      <c r="GT546"/>
      <c r="GU546"/>
      <c r="GV546"/>
      <c r="GW546"/>
      <c r="GX546"/>
      <c r="GY546"/>
      <c r="GZ546"/>
      <c r="HA546"/>
      <c r="HB546"/>
      <c r="HC546"/>
      <c r="HD546"/>
      <c r="HE546"/>
      <c r="HF546"/>
      <c r="HG546"/>
      <c r="HH546"/>
      <c r="HI546"/>
      <c r="HJ546"/>
      <c r="HK546"/>
      <c r="HL546"/>
    </row>
    <row r="547" spans="1:220" x14ac:dyDescent="0.25">
      <c r="A547"/>
      <c r="B547"/>
      <c r="C547"/>
      <c r="D547"/>
      <c r="E547"/>
      <c r="F547"/>
      <c r="G547"/>
      <c r="H547"/>
      <c r="I547"/>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c r="BY547"/>
      <c r="BZ547"/>
      <c r="CA547"/>
      <c r="CB547"/>
      <c r="CC547"/>
      <c r="CD547"/>
      <c r="CE547"/>
      <c r="CF547"/>
      <c r="CG547"/>
      <c r="CH547"/>
      <c r="CI547"/>
      <c r="CJ547"/>
      <c r="CK547"/>
      <c r="CL547"/>
      <c r="CM547"/>
      <c r="CN547"/>
      <c r="CO547"/>
      <c r="CP547"/>
      <c r="CQ547"/>
      <c r="CR547"/>
      <c r="CS547"/>
      <c r="CT547"/>
      <c r="CU547"/>
      <c r="CV547"/>
      <c r="CW547"/>
      <c r="CX547"/>
      <c r="CY547"/>
      <c r="CZ547"/>
      <c r="DA547"/>
      <c r="DB547"/>
      <c r="DC547"/>
      <c r="DD547"/>
      <c r="DE547"/>
      <c r="DF547"/>
      <c r="DG547"/>
      <c r="DH547"/>
      <c r="DI547"/>
      <c r="DJ547"/>
      <c r="DK547"/>
      <c r="DL547"/>
      <c r="DM547"/>
      <c r="DN547"/>
      <c r="DO547"/>
      <c r="DP547"/>
      <c r="DQ547"/>
      <c r="DR547"/>
      <c r="DS547"/>
      <c r="DT547"/>
      <c r="DU547"/>
      <c r="DV547"/>
      <c r="DW547"/>
      <c r="DX547"/>
      <c r="DY547"/>
      <c r="DZ547"/>
      <c r="EA547"/>
      <c r="EB547"/>
      <c r="EC547"/>
      <c r="ED547"/>
      <c r="EE547"/>
      <c r="EF547"/>
      <c r="EG547"/>
      <c r="EH547"/>
      <c r="EI547"/>
      <c r="EJ547"/>
      <c r="EK547"/>
      <c r="EL547"/>
      <c r="EM547"/>
      <c r="EN547"/>
      <c r="EO547"/>
      <c r="EP547"/>
      <c r="EQ547"/>
      <c r="ER547"/>
      <c r="ES547"/>
      <c r="ET547"/>
      <c r="EU547"/>
      <c r="EV547"/>
      <c r="EW547"/>
      <c r="EX547"/>
      <c r="EY547"/>
      <c r="EZ547"/>
      <c r="FA547"/>
      <c r="FB547"/>
      <c r="FC547"/>
      <c r="FD547"/>
      <c r="FE547"/>
      <c r="FF547"/>
      <c r="FG547"/>
      <c r="FH547"/>
      <c r="FI547"/>
      <c r="FJ547"/>
      <c r="FK547"/>
      <c r="FL547"/>
      <c r="FM547"/>
      <c r="FN547"/>
      <c r="FO547"/>
      <c r="FP547"/>
      <c r="FQ547"/>
      <c r="FR547"/>
      <c r="FS547"/>
      <c r="FT547"/>
      <c r="FU547"/>
      <c r="FV547"/>
      <c r="FW547"/>
      <c r="FX547"/>
      <c r="FY547"/>
      <c r="FZ547"/>
      <c r="GA547"/>
      <c r="GB547"/>
      <c r="GC547"/>
      <c r="GD547"/>
      <c r="GE547"/>
      <c r="GF547"/>
      <c r="GG547"/>
      <c r="GH547"/>
      <c r="GI547"/>
      <c r="GJ547"/>
      <c r="GK547"/>
      <c r="GL547"/>
      <c r="GM547"/>
      <c r="GN547"/>
      <c r="GO547"/>
      <c r="GP547"/>
      <c r="GQ547"/>
      <c r="GR547"/>
      <c r="GS547"/>
      <c r="GT547"/>
      <c r="GU547"/>
      <c r="GV547"/>
      <c r="GW547"/>
      <c r="GX547"/>
      <c r="GY547"/>
      <c r="GZ547"/>
      <c r="HA547"/>
      <c r="HB547"/>
      <c r="HC547"/>
      <c r="HD547"/>
      <c r="HE547"/>
      <c r="HF547"/>
      <c r="HG547"/>
      <c r="HH547"/>
      <c r="HI547"/>
      <c r="HJ547"/>
      <c r="HK547"/>
      <c r="HL547"/>
    </row>
    <row r="548" spans="1:220" x14ac:dyDescent="0.25">
      <c r="A548"/>
      <c r="B548"/>
      <c r="C548"/>
      <c r="D548"/>
      <c r="E548"/>
      <c r="F548"/>
      <c r="G548"/>
      <c r="H548"/>
      <c r="I548"/>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c r="BY548"/>
      <c r="BZ548"/>
      <c r="CA548"/>
      <c r="CB548"/>
      <c r="CC548"/>
      <c r="CD548"/>
      <c r="CE548"/>
      <c r="CF548"/>
      <c r="CG548"/>
      <c r="CH548"/>
      <c r="CI548"/>
      <c r="CJ548"/>
      <c r="CK548"/>
      <c r="CL548"/>
      <c r="CM548"/>
      <c r="CN548"/>
      <c r="CO548"/>
      <c r="CP548"/>
      <c r="CQ548"/>
      <c r="CR548"/>
      <c r="CS548"/>
      <c r="CT548"/>
      <c r="CU548"/>
      <c r="CV548"/>
      <c r="CW548"/>
      <c r="CX548"/>
      <c r="CY548"/>
      <c r="CZ548"/>
      <c r="DA548"/>
      <c r="DB548"/>
      <c r="DC548"/>
      <c r="DD548"/>
      <c r="DE548"/>
      <c r="DF548"/>
      <c r="DG548"/>
      <c r="DH548"/>
      <c r="DI548"/>
      <c r="DJ548"/>
      <c r="DK548"/>
      <c r="DL548"/>
      <c r="DM548"/>
      <c r="DN548"/>
      <c r="DO548"/>
      <c r="DP548"/>
      <c r="DQ548"/>
      <c r="DR548"/>
      <c r="DS548"/>
      <c r="DT548"/>
      <c r="DU548"/>
      <c r="DV548"/>
      <c r="DW548"/>
      <c r="DX548"/>
      <c r="DY548"/>
      <c r="DZ548"/>
      <c r="EA548"/>
      <c r="EB548"/>
      <c r="EC548"/>
      <c r="ED548"/>
      <c r="EE548"/>
      <c r="EF548"/>
      <c r="EG548"/>
      <c r="EH548"/>
      <c r="EI548"/>
      <c r="EJ548"/>
      <c r="EK548"/>
      <c r="EL548"/>
      <c r="EM548"/>
      <c r="EN548"/>
      <c r="EO548"/>
      <c r="EP548"/>
      <c r="EQ548"/>
      <c r="ER548"/>
      <c r="ES548"/>
      <c r="ET548"/>
      <c r="EU548"/>
      <c r="EV548"/>
      <c r="EW548"/>
      <c r="EX548"/>
      <c r="EY548"/>
      <c r="EZ548"/>
      <c r="FA548"/>
      <c r="FB548"/>
      <c r="FC548"/>
      <c r="FD548"/>
      <c r="FE548"/>
      <c r="FF548"/>
      <c r="FG548"/>
      <c r="FH548"/>
      <c r="FI548"/>
      <c r="FJ548"/>
      <c r="FK548"/>
      <c r="FL548"/>
      <c r="FM548"/>
      <c r="FN548"/>
      <c r="FO548"/>
      <c r="FP548"/>
      <c r="FQ548"/>
      <c r="FR548"/>
      <c r="FS548"/>
      <c r="FT548"/>
      <c r="FU548"/>
      <c r="FV548"/>
      <c r="FW548"/>
      <c r="FX548"/>
      <c r="FY548"/>
      <c r="FZ548"/>
      <c r="GA548"/>
      <c r="GB548"/>
      <c r="GC548"/>
      <c r="GD548"/>
      <c r="GE548"/>
      <c r="GF548"/>
      <c r="GG548"/>
      <c r="GH548"/>
      <c r="GI548"/>
      <c r="GJ548"/>
      <c r="GK548"/>
      <c r="GL548"/>
      <c r="GM548"/>
      <c r="GN548"/>
      <c r="GO548"/>
      <c r="GP548"/>
      <c r="GQ548"/>
      <c r="GR548"/>
      <c r="GS548"/>
      <c r="GT548"/>
      <c r="GU548"/>
      <c r="GV548"/>
      <c r="GW548"/>
      <c r="GX548"/>
      <c r="GY548"/>
      <c r="GZ548"/>
      <c r="HA548"/>
      <c r="HB548"/>
      <c r="HC548"/>
      <c r="HD548"/>
      <c r="HE548"/>
      <c r="HF548"/>
      <c r="HG548"/>
      <c r="HH548"/>
      <c r="HI548"/>
      <c r="HJ548"/>
      <c r="HK548"/>
      <c r="HL548"/>
    </row>
    <row r="549" spans="1:220" x14ac:dyDescent="0.25">
      <c r="A549"/>
      <c r="B549"/>
      <c r="C549"/>
      <c r="D549"/>
      <c r="E549"/>
      <c r="F549"/>
      <c r="G549"/>
      <c r="H549"/>
      <c r="I549"/>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c r="BY549"/>
      <c r="BZ549"/>
      <c r="CA549"/>
      <c r="CB549"/>
      <c r="CC549"/>
      <c r="CD549"/>
      <c r="CE549"/>
      <c r="CF549"/>
      <c r="CG549"/>
      <c r="CH549"/>
      <c r="CI549"/>
      <c r="CJ549"/>
      <c r="CK549"/>
      <c r="CL549"/>
      <c r="CM549"/>
      <c r="CN549"/>
      <c r="CO549"/>
      <c r="CP549"/>
      <c r="CQ549"/>
      <c r="CR549"/>
      <c r="CS549"/>
      <c r="CT549"/>
      <c r="CU549"/>
      <c r="CV549"/>
      <c r="CW549"/>
      <c r="CX549"/>
      <c r="CY549"/>
      <c r="CZ549"/>
      <c r="DA549"/>
      <c r="DB549"/>
      <c r="DC549"/>
      <c r="DD549"/>
      <c r="DE549"/>
      <c r="DF549"/>
      <c r="DG549"/>
      <c r="DH549"/>
      <c r="DI549"/>
      <c r="DJ549"/>
      <c r="DK549"/>
      <c r="DL549"/>
      <c r="DM549"/>
      <c r="DN549"/>
      <c r="DO549"/>
      <c r="DP549"/>
      <c r="DQ549"/>
      <c r="DR549"/>
      <c r="DS549"/>
      <c r="DT549"/>
      <c r="DU549"/>
      <c r="DV549"/>
      <c r="DW549"/>
      <c r="DX549"/>
      <c r="DY549"/>
      <c r="DZ549"/>
      <c r="EA549"/>
      <c r="EB549"/>
      <c r="EC549"/>
      <c r="ED549"/>
      <c r="EE549"/>
      <c r="EF549"/>
      <c r="EG549"/>
      <c r="EH549"/>
      <c r="EI549"/>
      <c r="EJ549"/>
      <c r="EK549"/>
      <c r="EL549"/>
      <c r="EM549"/>
      <c r="EN549"/>
      <c r="EO549"/>
      <c r="EP549"/>
      <c r="EQ549"/>
      <c r="ER549"/>
      <c r="ES549"/>
      <c r="ET549"/>
      <c r="EU549"/>
      <c r="EV549"/>
      <c r="EW549"/>
      <c r="EX549"/>
      <c r="EY549"/>
      <c r="EZ549"/>
      <c r="FA549"/>
      <c r="FB549"/>
      <c r="FC549"/>
      <c r="FD549"/>
      <c r="FE549"/>
      <c r="FF549"/>
      <c r="FG549"/>
      <c r="FH549"/>
      <c r="FI549"/>
      <c r="FJ549"/>
      <c r="FK549"/>
      <c r="FL549"/>
      <c r="FM549"/>
      <c r="FN549"/>
      <c r="FO549"/>
      <c r="FP549"/>
      <c r="FQ549"/>
      <c r="FR549"/>
      <c r="FS549"/>
      <c r="FT549"/>
      <c r="FU549"/>
      <c r="FV549"/>
      <c r="FW549"/>
      <c r="FX549"/>
      <c r="FY549"/>
      <c r="FZ549"/>
      <c r="GA549"/>
      <c r="GB549"/>
      <c r="GC549"/>
      <c r="GD549"/>
      <c r="GE549"/>
      <c r="GF549"/>
      <c r="GG549"/>
      <c r="GH549"/>
      <c r="GI549"/>
      <c r="GJ549"/>
      <c r="GK549"/>
      <c r="GL549"/>
      <c r="GM549"/>
      <c r="GN549"/>
      <c r="GO549"/>
      <c r="GP549"/>
      <c r="GQ549"/>
      <c r="GR549"/>
      <c r="GS549"/>
      <c r="GT549"/>
      <c r="GU549"/>
      <c r="GV549"/>
      <c r="GW549"/>
      <c r="GX549"/>
      <c r="GY549"/>
      <c r="GZ549"/>
      <c r="HA549"/>
      <c r="HB549"/>
      <c r="HC549"/>
      <c r="HD549"/>
      <c r="HE549"/>
      <c r="HF549"/>
      <c r="HG549"/>
      <c r="HH549"/>
      <c r="HI549"/>
      <c r="HJ549"/>
      <c r="HK549"/>
      <c r="HL549"/>
    </row>
    <row r="550" spans="1:220" x14ac:dyDescent="0.25">
      <c r="A550"/>
      <c r="B550"/>
      <c r="C550"/>
      <c r="D550"/>
      <c r="E550"/>
      <c r="F550"/>
      <c r="G550"/>
      <c r="H550"/>
      <c r="I550"/>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c r="BY550"/>
      <c r="BZ550"/>
      <c r="CA550"/>
      <c r="CB550"/>
      <c r="CC550"/>
      <c r="CD550"/>
      <c r="CE550"/>
      <c r="CF550"/>
      <c r="CG550"/>
      <c r="CH550"/>
      <c r="CI550"/>
      <c r="CJ550"/>
      <c r="CK550"/>
      <c r="CL550"/>
      <c r="CM550"/>
      <c r="CN550"/>
      <c r="CO550"/>
      <c r="CP550"/>
      <c r="CQ550"/>
      <c r="CR550"/>
      <c r="CS550"/>
      <c r="CT550"/>
      <c r="CU550"/>
      <c r="CV550"/>
      <c r="CW550"/>
      <c r="CX550"/>
      <c r="CY550"/>
      <c r="CZ550"/>
      <c r="DA550"/>
      <c r="DB550"/>
      <c r="DC550"/>
      <c r="DD550"/>
      <c r="DE550"/>
      <c r="DF550"/>
      <c r="DG550"/>
      <c r="DH550"/>
      <c r="DI550"/>
      <c r="DJ550"/>
      <c r="DK550"/>
      <c r="DL550"/>
      <c r="DM550"/>
      <c r="DN550"/>
      <c r="DO550"/>
      <c r="DP550"/>
      <c r="DQ550"/>
      <c r="DR550"/>
      <c r="DS550"/>
      <c r="DT550"/>
      <c r="DU550"/>
      <c r="DV550"/>
      <c r="DW550"/>
      <c r="DX550"/>
      <c r="DY550"/>
      <c r="DZ550"/>
      <c r="EA550"/>
      <c r="EB550"/>
      <c r="EC550"/>
      <c r="ED550"/>
      <c r="EE550"/>
      <c r="EF550"/>
      <c r="EG550"/>
      <c r="EH550"/>
      <c r="EI550"/>
      <c r="EJ550"/>
      <c r="EK550"/>
      <c r="EL550"/>
      <c r="EM550"/>
      <c r="EN550"/>
      <c r="EO550"/>
      <c r="EP550"/>
      <c r="EQ550"/>
      <c r="ER550"/>
      <c r="ES550"/>
      <c r="ET550"/>
      <c r="EU550"/>
      <c r="EV550"/>
      <c r="EW550"/>
      <c r="EX550"/>
      <c r="EY550"/>
      <c r="EZ550"/>
      <c r="FA550"/>
      <c r="FB550"/>
      <c r="FC550"/>
      <c r="FD550"/>
      <c r="FE550"/>
      <c r="FF550"/>
      <c r="FG550"/>
      <c r="FH550"/>
      <c r="FI550"/>
      <c r="FJ550"/>
      <c r="FK550"/>
      <c r="FL550"/>
      <c r="FM550"/>
      <c r="FN550"/>
      <c r="FO550"/>
      <c r="FP550"/>
      <c r="FQ550"/>
      <c r="FR550"/>
      <c r="FS550"/>
      <c r="FT550"/>
      <c r="FU550"/>
      <c r="FV550"/>
      <c r="FW550"/>
      <c r="FX550"/>
      <c r="FY550"/>
      <c r="FZ550"/>
      <c r="GA550"/>
      <c r="GB550"/>
      <c r="GC550"/>
      <c r="GD550"/>
      <c r="GE550"/>
      <c r="GF550"/>
      <c r="GG550"/>
      <c r="GH550"/>
      <c r="GI550"/>
      <c r="GJ550"/>
      <c r="GK550"/>
      <c r="GL550"/>
      <c r="GM550"/>
      <c r="GN550"/>
      <c r="GO550"/>
      <c r="GP550"/>
      <c r="GQ550"/>
      <c r="GR550"/>
      <c r="GS550"/>
      <c r="GT550"/>
      <c r="GU550"/>
      <c r="GV550"/>
      <c r="GW550"/>
      <c r="GX550"/>
      <c r="GY550"/>
      <c r="GZ550"/>
      <c r="HA550"/>
      <c r="HB550"/>
      <c r="HC550"/>
      <c r="HD550"/>
      <c r="HE550"/>
      <c r="HF550"/>
      <c r="HG550"/>
      <c r="HH550"/>
      <c r="HI550"/>
      <c r="HJ550"/>
      <c r="HK550"/>
      <c r="HL550"/>
    </row>
    <row r="551" spans="1:220" x14ac:dyDescent="0.25">
      <c r="A551"/>
      <c r="B551"/>
      <c r="C551"/>
      <c r="D551"/>
      <c r="E551"/>
      <c r="F551"/>
      <c r="G551"/>
      <c r="H551"/>
      <c r="I551"/>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c r="BY551"/>
      <c r="BZ551"/>
      <c r="CA551"/>
      <c r="CB551"/>
      <c r="CC551"/>
      <c r="CD551"/>
      <c r="CE551"/>
      <c r="CF551"/>
      <c r="CG551"/>
      <c r="CH551"/>
      <c r="CI551"/>
      <c r="CJ551"/>
      <c r="CK551"/>
      <c r="CL551"/>
      <c r="CM551"/>
      <c r="CN551"/>
      <c r="CO551"/>
      <c r="CP551"/>
      <c r="CQ551"/>
      <c r="CR551"/>
      <c r="CS551"/>
      <c r="CT551"/>
      <c r="CU551"/>
      <c r="CV551"/>
      <c r="CW551"/>
      <c r="CX551"/>
      <c r="CY551"/>
      <c r="CZ551"/>
      <c r="DA551"/>
      <c r="DB551"/>
      <c r="DC551"/>
      <c r="DD551"/>
      <c r="DE551"/>
      <c r="DF551"/>
      <c r="DG551"/>
      <c r="DH551"/>
      <c r="DI551"/>
      <c r="DJ551"/>
      <c r="DK551"/>
      <c r="DL551"/>
      <c r="DM551"/>
      <c r="DN551"/>
      <c r="DO551"/>
      <c r="DP551"/>
      <c r="DQ551"/>
      <c r="DR551"/>
      <c r="DS551"/>
      <c r="DT551"/>
      <c r="DU551"/>
      <c r="DV551"/>
      <c r="DW551"/>
      <c r="DX551"/>
      <c r="DY551"/>
      <c r="DZ551"/>
      <c r="EA551"/>
      <c r="EB551"/>
      <c r="EC551"/>
      <c r="ED551"/>
      <c r="EE551"/>
      <c r="EF551"/>
      <c r="EG551"/>
      <c r="EH551"/>
      <c r="EI551"/>
      <c r="EJ551"/>
      <c r="EK551"/>
      <c r="EL551"/>
      <c r="EM551"/>
      <c r="EN551"/>
      <c r="EO551"/>
      <c r="EP551"/>
      <c r="EQ551"/>
      <c r="ER551"/>
      <c r="ES551"/>
      <c r="ET551"/>
      <c r="EU551"/>
      <c r="EV551"/>
      <c r="EW551"/>
      <c r="EX551"/>
      <c r="EY551"/>
      <c r="EZ551"/>
      <c r="FA551"/>
      <c r="FB551"/>
      <c r="FC551"/>
      <c r="FD551"/>
      <c r="FE551"/>
      <c r="FF551"/>
      <c r="FG551"/>
      <c r="FH551"/>
      <c r="FI551"/>
      <c r="FJ551"/>
      <c r="FK551"/>
      <c r="FL551"/>
      <c r="FM551"/>
      <c r="FN551"/>
      <c r="FO551"/>
      <c r="FP551"/>
      <c r="FQ551"/>
      <c r="FR551"/>
      <c r="FS551"/>
      <c r="FT551"/>
      <c r="FU551"/>
      <c r="FV551"/>
      <c r="FW551"/>
      <c r="FX551"/>
      <c r="FY551"/>
      <c r="FZ551"/>
      <c r="GA551"/>
      <c r="GB551"/>
      <c r="GC551"/>
      <c r="GD551"/>
      <c r="GE551"/>
      <c r="GF551"/>
      <c r="GG551"/>
      <c r="GH551"/>
      <c r="GI551"/>
      <c r="GJ551"/>
      <c r="GK551"/>
      <c r="GL551"/>
      <c r="GM551"/>
      <c r="GN551"/>
      <c r="GO551"/>
      <c r="GP551"/>
      <c r="GQ551"/>
      <c r="GR551"/>
      <c r="GS551"/>
      <c r="GT551"/>
      <c r="GU551"/>
      <c r="GV551"/>
      <c r="GW551"/>
      <c r="GX551"/>
      <c r="GY551"/>
      <c r="GZ551"/>
      <c r="HA551"/>
      <c r="HB551"/>
      <c r="HC551"/>
      <c r="HD551"/>
      <c r="HE551"/>
      <c r="HF551"/>
      <c r="HG551"/>
      <c r="HH551"/>
      <c r="HI551"/>
      <c r="HJ551"/>
      <c r="HK551"/>
      <c r="HL551"/>
    </row>
    <row r="552" spans="1:220" x14ac:dyDescent="0.25">
      <c r="A552"/>
      <c r="B552"/>
      <c r="C552"/>
      <c r="D552"/>
      <c r="E552"/>
      <c r="F552"/>
      <c r="G552"/>
      <c r="H552"/>
      <c r="I552"/>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c r="BY552"/>
      <c r="BZ552"/>
      <c r="CA552"/>
      <c r="CB552"/>
      <c r="CC552"/>
      <c r="CD552"/>
      <c r="CE552"/>
      <c r="CF552"/>
      <c r="CG552"/>
      <c r="CH552"/>
      <c r="CI552"/>
      <c r="CJ552"/>
      <c r="CK552"/>
      <c r="CL552"/>
      <c r="CM552"/>
      <c r="CN552"/>
      <c r="CO552"/>
      <c r="CP552"/>
      <c r="CQ552"/>
      <c r="CR552"/>
      <c r="CS552"/>
      <c r="CT552"/>
      <c r="CU552"/>
      <c r="CV552"/>
      <c r="CW552"/>
      <c r="CX552"/>
      <c r="CY552"/>
      <c r="CZ552"/>
      <c r="DA552"/>
      <c r="DB552"/>
      <c r="DC552"/>
      <c r="DD552"/>
      <c r="DE552"/>
      <c r="DF552"/>
      <c r="DG552"/>
      <c r="DH552"/>
      <c r="DI552"/>
      <c r="DJ552"/>
      <c r="DK552"/>
      <c r="DL552"/>
      <c r="DM552"/>
      <c r="DN552"/>
      <c r="DO552"/>
      <c r="DP552"/>
      <c r="DQ552"/>
      <c r="DR552"/>
      <c r="DS552"/>
      <c r="DT552"/>
      <c r="DU552"/>
      <c r="DV552"/>
      <c r="DW552"/>
      <c r="DX552"/>
      <c r="DY552"/>
      <c r="DZ552"/>
      <c r="EA552"/>
      <c r="EB552"/>
      <c r="EC552"/>
      <c r="ED552"/>
      <c r="EE552"/>
      <c r="EF552"/>
      <c r="EG552"/>
      <c r="EH552"/>
      <c r="EI552"/>
      <c r="EJ552"/>
      <c r="EK552"/>
      <c r="EL552"/>
      <c r="EM552"/>
      <c r="EN552"/>
      <c r="EO552"/>
      <c r="EP552"/>
      <c r="EQ552"/>
      <c r="ER552"/>
      <c r="ES552"/>
      <c r="ET552"/>
      <c r="EU552"/>
      <c r="EV552"/>
      <c r="EW552"/>
      <c r="EX552"/>
      <c r="EY552"/>
      <c r="EZ552"/>
      <c r="FA552"/>
      <c r="FB552"/>
      <c r="FC552"/>
      <c r="FD552"/>
      <c r="FE552"/>
      <c r="FF552"/>
      <c r="FG552"/>
      <c r="FH552"/>
      <c r="FI552"/>
      <c r="FJ552"/>
      <c r="FK552"/>
      <c r="FL552"/>
      <c r="FM552"/>
      <c r="FN552"/>
      <c r="FO552"/>
      <c r="FP552"/>
      <c r="FQ552"/>
      <c r="FR552"/>
      <c r="FS552"/>
      <c r="FT552"/>
      <c r="FU552"/>
      <c r="FV552"/>
      <c r="FW552"/>
      <c r="FX552"/>
      <c r="FY552"/>
      <c r="FZ552"/>
      <c r="GA552"/>
      <c r="GB552"/>
      <c r="GC552"/>
      <c r="GD552"/>
      <c r="GE552"/>
      <c r="GF552"/>
      <c r="GG552"/>
      <c r="GH552"/>
      <c r="GI552"/>
      <c r="GJ552"/>
      <c r="GK552"/>
      <c r="GL552"/>
      <c r="GM552"/>
      <c r="GN552"/>
      <c r="GO552"/>
      <c r="GP552"/>
      <c r="GQ552"/>
      <c r="GR552"/>
      <c r="GS552"/>
      <c r="GT552"/>
      <c r="GU552"/>
      <c r="GV552"/>
      <c r="GW552"/>
      <c r="GX552"/>
      <c r="GY552"/>
      <c r="GZ552"/>
      <c r="HA552"/>
      <c r="HB552"/>
      <c r="HC552"/>
      <c r="HD552"/>
      <c r="HE552"/>
      <c r="HF552"/>
      <c r="HG552"/>
      <c r="HH552"/>
      <c r="HI552"/>
      <c r="HJ552"/>
      <c r="HK552"/>
      <c r="HL552"/>
    </row>
    <row r="553" spans="1:220" x14ac:dyDescent="0.25">
      <c r="A553"/>
      <c r="B553"/>
      <c r="C553"/>
      <c r="D553"/>
      <c r="E553"/>
      <c r="F553"/>
      <c r="G553"/>
      <c r="H553"/>
      <c r="I553"/>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c r="BY553"/>
      <c r="BZ553"/>
      <c r="CA553"/>
      <c r="CB553"/>
      <c r="CC553"/>
      <c r="CD553"/>
      <c r="CE553"/>
      <c r="CF553"/>
      <c r="CG553"/>
      <c r="CH553"/>
      <c r="CI553"/>
      <c r="CJ553"/>
      <c r="CK553"/>
      <c r="CL553"/>
      <c r="CM553"/>
      <c r="CN553"/>
      <c r="CO553"/>
      <c r="CP553"/>
      <c r="CQ553"/>
      <c r="CR553"/>
      <c r="CS553"/>
      <c r="CT553"/>
      <c r="CU553"/>
      <c r="CV553"/>
      <c r="CW553"/>
      <c r="CX553"/>
      <c r="CY553"/>
      <c r="CZ553"/>
      <c r="DA553"/>
      <c r="DB553"/>
      <c r="DC553"/>
      <c r="DD553"/>
      <c r="DE553"/>
      <c r="DF553"/>
      <c r="DG553"/>
      <c r="DH553"/>
      <c r="DI553"/>
      <c r="DJ553"/>
      <c r="DK553"/>
      <c r="DL553"/>
      <c r="DM553"/>
      <c r="DN553"/>
      <c r="DO553"/>
      <c r="DP553"/>
      <c r="DQ553"/>
      <c r="DR553"/>
      <c r="DS553"/>
      <c r="DT553"/>
      <c r="DU553"/>
      <c r="DV553"/>
      <c r="DW553"/>
      <c r="DX553"/>
      <c r="DY553"/>
      <c r="DZ553"/>
      <c r="EA553"/>
      <c r="EB553"/>
      <c r="EC553"/>
      <c r="ED553"/>
      <c r="EE553"/>
      <c r="EF553"/>
      <c r="EG553"/>
      <c r="EH553"/>
      <c r="EI553"/>
      <c r="EJ553"/>
      <c r="EK553"/>
      <c r="EL553"/>
      <c r="EM553"/>
      <c r="EN553"/>
      <c r="EO553"/>
      <c r="EP553"/>
      <c r="EQ553"/>
      <c r="ER553"/>
      <c r="ES553"/>
      <c r="ET553"/>
      <c r="EU553"/>
      <c r="EV553"/>
      <c r="EW553"/>
      <c r="EX553"/>
      <c r="EY553"/>
      <c r="EZ553"/>
      <c r="FA553"/>
      <c r="FB553"/>
      <c r="FC553"/>
      <c r="FD553"/>
      <c r="FE553"/>
      <c r="FF553"/>
      <c r="FG553"/>
      <c r="FH553"/>
      <c r="FI553"/>
      <c r="FJ553"/>
      <c r="FK553"/>
      <c r="FL553"/>
      <c r="FM553"/>
      <c r="FN553"/>
      <c r="FO553"/>
      <c r="FP553"/>
      <c r="FQ553"/>
      <c r="FR553"/>
      <c r="FS553"/>
      <c r="FT553"/>
      <c r="FU553"/>
      <c r="FV553"/>
      <c r="FW553"/>
      <c r="FX553"/>
      <c r="FY553"/>
      <c r="FZ553"/>
      <c r="GA553"/>
      <c r="GB553"/>
      <c r="GC553"/>
      <c r="GD553"/>
      <c r="GE553"/>
      <c r="GF553"/>
      <c r="GG553"/>
      <c r="GH553"/>
      <c r="GI553"/>
      <c r="GJ553"/>
      <c r="GK553"/>
      <c r="GL553"/>
      <c r="GM553"/>
      <c r="GN553"/>
      <c r="GO553"/>
      <c r="GP553"/>
      <c r="GQ553"/>
      <c r="GR553"/>
      <c r="GS553"/>
      <c r="GT553"/>
      <c r="GU553"/>
      <c r="GV553"/>
      <c r="GW553"/>
      <c r="GX553"/>
      <c r="GY553"/>
      <c r="GZ553"/>
      <c r="HA553"/>
      <c r="HB553"/>
      <c r="HC553"/>
      <c r="HD553"/>
      <c r="HE553"/>
      <c r="HF553"/>
      <c r="HG553"/>
      <c r="HH553"/>
      <c r="HI553"/>
      <c r="HJ553"/>
      <c r="HK553"/>
      <c r="HL553"/>
    </row>
    <row r="554" spans="1:220" x14ac:dyDescent="0.25">
      <c r="A554"/>
      <c r="B554"/>
      <c r="C554"/>
      <c r="D554"/>
      <c r="E554"/>
      <c r="F554"/>
      <c r="G554"/>
      <c r="H554"/>
      <c r="I554"/>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c r="BY554"/>
      <c r="BZ554"/>
      <c r="CA554"/>
      <c r="CB554"/>
      <c r="CC554"/>
      <c r="CD554"/>
      <c r="CE554"/>
      <c r="CF554"/>
      <c r="CG554"/>
      <c r="CH554"/>
      <c r="CI554"/>
      <c r="CJ554"/>
      <c r="CK554"/>
      <c r="CL554"/>
      <c r="CM554"/>
      <c r="CN554"/>
      <c r="CO554"/>
      <c r="CP554"/>
      <c r="CQ554"/>
      <c r="CR554"/>
      <c r="CS554"/>
      <c r="CT554"/>
      <c r="CU554"/>
      <c r="CV554"/>
      <c r="CW554"/>
      <c r="CX554"/>
      <c r="CY554"/>
      <c r="CZ554"/>
      <c r="DA554"/>
      <c r="DB554"/>
      <c r="DC554"/>
      <c r="DD554"/>
      <c r="DE554"/>
      <c r="DF554"/>
      <c r="DG554"/>
      <c r="DH554"/>
      <c r="DI554"/>
      <c r="DJ554"/>
      <c r="DK554"/>
      <c r="DL554"/>
      <c r="DM554"/>
      <c r="DN554"/>
      <c r="DO554"/>
      <c r="DP554"/>
      <c r="DQ554"/>
      <c r="DR554"/>
      <c r="DS554"/>
      <c r="DT554"/>
      <c r="DU554"/>
      <c r="DV554"/>
      <c r="DW554"/>
      <c r="DX554"/>
      <c r="DY554"/>
      <c r="DZ554"/>
      <c r="EA554"/>
      <c r="EB554"/>
      <c r="EC554"/>
      <c r="ED554"/>
      <c r="EE554"/>
      <c r="EF554"/>
      <c r="EG554"/>
      <c r="EH554"/>
      <c r="EI554"/>
      <c r="EJ554"/>
      <c r="EK554"/>
      <c r="EL554"/>
      <c r="EM554"/>
      <c r="EN554"/>
      <c r="EO554"/>
      <c r="EP554"/>
      <c r="EQ554"/>
      <c r="ER554"/>
      <c r="ES554"/>
      <c r="ET554"/>
      <c r="EU554"/>
      <c r="EV554"/>
      <c r="EW554"/>
      <c r="EX554"/>
      <c r="EY554"/>
      <c r="EZ554"/>
      <c r="FA554"/>
      <c r="FB554"/>
      <c r="FC554"/>
      <c r="FD554"/>
      <c r="FE554"/>
      <c r="FF554"/>
      <c r="FG554"/>
      <c r="FH554"/>
      <c r="FI554"/>
      <c r="FJ554"/>
      <c r="FK554"/>
      <c r="FL554"/>
      <c r="FM554"/>
      <c r="FN554"/>
      <c r="FO554"/>
      <c r="FP554"/>
      <c r="FQ554"/>
      <c r="FR554"/>
      <c r="FS554"/>
      <c r="FT554"/>
      <c r="FU554"/>
      <c r="FV554"/>
      <c r="FW554"/>
      <c r="FX554"/>
      <c r="FY554"/>
      <c r="FZ554"/>
      <c r="GA554"/>
      <c r="GB554"/>
      <c r="GC554"/>
      <c r="GD554"/>
      <c r="GE554"/>
      <c r="GF554"/>
      <c r="GG554"/>
      <c r="GH554"/>
      <c r="GI554"/>
      <c r="GJ554"/>
      <c r="GK554"/>
      <c r="GL554"/>
      <c r="GM554"/>
      <c r="GN554"/>
      <c r="GO554"/>
      <c r="GP554"/>
      <c r="GQ554"/>
      <c r="GR554"/>
      <c r="GS554"/>
      <c r="GT554"/>
      <c r="GU554"/>
      <c r="GV554"/>
      <c r="GW554"/>
      <c r="GX554"/>
      <c r="GY554"/>
      <c r="GZ554"/>
      <c r="HA554"/>
      <c r="HB554"/>
      <c r="HC554"/>
      <c r="HD554"/>
      <c r="HE554"/>
      <c r="HF554"/>
      <c r="HG554"/>
      <c r="HH554"/>
      <c r="HI554"/>
      <c r="HJ554"/>
      <c r="HK554"/>
      <c r="HL554"/>
    </row>
    <row r="555" spans="1:220" x14ac:dyDescent="0.25">
      <c r="A555"/>
      <c r="B555"/>
      <c r="C555"/>
      <c r="D555"/>
      <c r="E555"/>
      <c r="F555"/>
      <c r="G555"/>
      <c r="H555"/>
      <c r="I555"/>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c r="BY555"/>
      <c r="BZ555"/>
      <c r="CA555"/>
      <c r="CB555"/>
      <c r="CC555"/>
      <c r="CD555"/>
      <c r="CE555"/>
      <c r="CF555"/>
      <c r="CG555"/>
      <c r="CH555"/>
      <c r="CI555"/>
      <c r="CJ555"/>
      <c r="CK555"/>
      <c r="CL555"/>
      <c r="CM555"/>
      <c r="CN555"/>
      <c r="CO555"/>
      <c r="CP555"/>
      <c r="CQ555"/>
      <c r="CR555"/>
      <c r="CS555"/>
      <c r="CT555"/>
      <c r="CU555"/>
      <c r="CV555"/>
      <c r="CW555"/>
      <c r="CX555"/>
      <c r="CY555"/>
      <c r="CZ555"/>
      <c r="DA555"/>
      <c r="DB555"/>
      <c r="DC555"/>
      <c r="DD555"/>
      <c r="DE555"/>
      <c r="DF555"/>
      <c r="DG555"/>
      <c r="DH555"/>
      <c r="DI555"/>
      <c r="DJ555"/>
      <c r="DK555"/>
      <c r="DL555"/>
      <c r="DM555"/>
      <c r="DN555"/>
      <c r="DO555"/>
      <c r="DP555"/>
      <c r="DQ555"/>
      <c r="DR555"/>
      <c r="DS555"/>
      <c r="DT555"/>
      <c r="DU555"/>
      <c r="DV555"/>
      <c r="DW555"/>
      <c r="DX555"/>
      <c r="DY555"/>
      <c r="DZ555"/>
      <c r="EA555"/>
      <c r="EB555"/>
      <c r="EC555"/>
      <c r="ED555"/>
      <c r="EE555"/>
      <c r="EF555"/>
      <c r="EG555"/>
      <c r="EH555"/>
      <c r="EI555"/>
      <c r="EJ555"/>
      <c r="EK555"/>
      <c r="EL555"/>
      <c r="EM555"/>
      <c r="EN555"/>
      <c r="EO555"/>
      <c r="EP555"/>
      <c r="EQ555"/>
      <c r="ER555"/>
      <c r="ES555"/>
      <c r="ET555"/>
      <c r="EU555"/>
      <c r="EV555"/>
      <c r="EW555"/>
      <c r="EX555"/>
      <c r="EY555"/>
      <c r="EZ555"/>
      <c r="FA555"/>
      <c r="FB555"/>
      <c r="FC555"/>
      <c r="FD555"/>
      <c r="FE555"/>
      <c r="FF555"/>
      <c r="FG555"/>
      <c r="FH555"/>
      <c r="FI555"/>
      <c r="FJ555"/>
      <c r="FK555"/>
      <c r="FL555"/>
      <c r="FM555"/>
      <c r="FN555"/>
      <c r="FO555"/>
      <c r="FP555"/>
      <c r="FQ555"/>
      <c r="FR555"/>
      <c r="FS555"/>
      <c r="FT555"/>
      <c r="FU555"/>
      <c r="FV555"/>
      <c r="FW555"/>
      <c r="FX555"/>
      <c r="FY555"/>
      <c r="FZ555"/>
      <c r="GA555"/>
      <c r="GB555"/>
      <c r="GC555"/>
      <c r="GD555"/>
      <c r="GE555"/>
      <c r="GF555"/>
      <c r="GG555"/>
      <c r="GH555"/>
      <c r="GI555"/>
      <c r="GJ555"/>
      <c r="GK555"/>
      <c r="GL555"/>
      <c r="GM555"/>
      <c r="GN555"/>
      <c r="GO555"/>
      <c r="GP555"/>
      <c r="GQ555"/>
      <c r="GR555"/>
      <c r="GS555"/>
      <c r="GT555"/>
      <c r="GU555"/>
      <c r="GV555"/>
      <c r="GW555"/>
      <c r="GX555"/>
      <c r="GY555"/>
      <c r="GZ555"/>
      <c r="HA555"/>
      <c r="HB555"/>
      <c r="HC555"/>
      <c r="HD555"/>
      <c r="HE555"/>
      <c r="HF555"/>
      <c r="HG555"/>
      <c r="HH555"/>
      <c r="HI555"/>
      <c r="HJ555"/>
      <c r="HK555"/>
      <c r="HL555"/>
    </row>
    <row r="556" spans="1:220" x14ac:dyDescent="0.25">
      <c r="A556"/>
      <c r="B556"/>
      <c r="C556"/>
      <c r="D556"/>
      <c r="E556"/>
      <c r="F556"/>
      <c r="G556"/>
      <c r="H556"/>
      <c r="I55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c r="BY556"/>
      <c r="BZ556"/>
      <c r="CA556"/>
      <c r="CB556"/>
      <c r="CC556"/>
      <c r="CD556"/>
      <c r="CE556"/>
      <c r="CF556"/>
      <c r="CG556"/>
      <c r="CH556"/>
      <c r="CI556"/>
      <c r="CJ556"/>
      <c r="CK556"/>
      <c r="CL556"/>
      <c r="CM556"/>
      <c r="CN556"/>
      <c r="CO556"/>
      <c r="CP556"/>
      <c r="CQ556"/>
      <c r="CR556"/>
      <c r="CS556"/>
      <c r="CT556"/>
      <c r="CU556"/>
      <c r="CV556"/>
      <c r="CW556"/>
      <c r="CX556"/>
      <c r="CY556"/>
      <c r="CZ556"/>
      <c r="DA556"/>
      <c r="DB556"/>
      <c r="DC556"/>
      <c r="DD556"/>
      <c r="DE556"/>
      <c r="DF556"/>
      <c r="DG556"/>
      <c r="DH556"/>
      <c r="DI556"/>
      <c r="DJ556"/>
      <c r="DK556"/>
      <c r="DL556"/>
      <c r="DM556"/>
      <c r="DN556"/>
      <c r="DO556"/>
      <c r="DP556"/>
      <c r="DQ556"/>
      <c r="DR556"/>
      <c r="DS556"/>
      <c r="DT556"/>
      <c r="DU556"/>
      <c r="DV556"/>
      <c r="DW556"/>
      <c r="DX556"/>
      <c r="DY556"/>
      <c r="DZ556"/>
      <c r="EA556"/>
      <c r="EB556"/>
      <c r="EC556"/>
      <c r="ED556"/>
      <c r="EE556"/>
      <c r="EF556"/>
      <c r="EG556"/>
      <c r="EH556"/>
      <c r="EI556"/>
      <c r="EJ556"/>
      <c r="EK556"/>
      <c r="EL556"/>
      <c r="EM556"/>
      <c r="EN556"/>
      <c r="EO556"/>
      <c r="EP556"/>
      <c r="EQ556"/>
      <c r="ER556"/>
      <c r="ES556"/>
      <c r="ET556"/>
      <c r="EU556"/>
      <c r="EV556"/>
      <c r="EW556"/>
      <c r="EX556"/>
      <c r="EY556"/>
      <c r="EZ556"/>
      <c r="FA556"/>
      <c r="FB556"/>
      <c r="FC556"/>
      <c r="FD556"/>
      <c r="FE556"/>
      <c r="FF556"/>
      <c r="FG556"/>
      <c r="FH556"/>
      <c r="FI556"/>
      <c r="FJ556"/>
      <c r="FK556"/>
      <c r="FL556"/>
      <c r="FM556"/>
      <c r="FN556"/>
      <c r="FO556"/>
      <c r="FP556"/>
      <c r="FQ556"/>
      <c r="FR556"/>
      <c r="FS556"/>
      <c r="FT556"/>
      <c r="FU556"/>
      <c r="FV556"/>
      <c r="FW556"/>
      <c r="FX556"/>
      <c r="FY556"/>
      <c r="FZ556"/>
      <c r="GA556"/>
      <c r="GB556"/>
      <c r="GC556"/>
      <c r="GD556"/>
      <c r="GE556"/>
      <c r="GF556"/>
      <c r="GG556"/>
      <c r="GH556"/>
      <c r="GI556"/>
      <c r="GJ556"/>
      <c r="GK556"/>
      <c r="GL556"/>
      <c r="GM556"/>
      <c r="GN556"/>
      <c r="GO556"/>
      <c r="GP556"/>
      <c r="GQ556"/>
      <c r="GR556"/>
      <c r="GS556"/>
      <c r="GT556"/>
      <c r="GU556"/>
      <c r="GV556"/>
      <c r="GW556"/>
      <c r="GX556"/>
      <c r="GY556"/>
      <c r="GZ556"/>
      <c r="HA556"/>
      <c r="HB556"/>
      <c r="HC556"/>
      <c r="HD556"/>
      <c r="HE556"/>
      <c r="HF556"/>
      <c r="HG556"/>
      <c r="HH556"/>
      <c r="HI556"/>
      <c r="HJ556"/>
      <c r="HK556"/>
      <c r="HL556"/>
    </row>
    <row r="557" spans="1:220" x14ac:dyDescent="0.25">
      <c r="A557"/>
      <c r="B557"/>
      <c r="C557"/>
      <c r="D557"/>
      <c r="E557"/>
      <c r="F557"/>
      <c r="G557"/>
      <c r="H557"/>
      <c r="I557"/>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c r="BY557"/>
      <c r="BZ557"/>
      <c r="CA557"/>
      <c r="CB557"/>
      <c r="CC557"/>
      <c r="CD557"/>
      <c r="CE557"/>
      <c r="CF557"/>
      <c r="CG557"/>
      <c r="CH557"/>
      <c r="CI557"/>
      <c r="CJ557"/>
      <c r="CK557"/>
      <c r="CL557"/>
      <c r="CM557"/>
      <c r="CN557"/>
      <c r="CO557"/>
      <c r="CP557"/>
      <c r="CQ557"/>
      <c r="CR557"/>
      <c r="CS557"/>
      <c r="CT557"/>
      <c r="CU557"/>
      <c r="CV557"/>
      <c r="CW557"/>
      <c r="CX557"/>
      <c r="CY557"/>
      <c r="CZ557"/>
      <c r="DA557"/>
      <c r="DB557"/>
      <c r="DC557"/>
      <c r="DD557"/>
      <c r="DE557"/>
      <c r="DF557"/>
      <c r="DG557"/>
      <c r="DH557"/>
      <c r="DI557"/>
      <c r="DJ557"/>
      <c r="DK557"/>
      <c r="DL557"/>
      <c r="DM557"/>
      <c r="DN557"/>
      <c r="DO557"/>
      <c r="DP557"/>
      <c r="DQ557"/>
      <c r="DR557"/>
      <c r="DS557"/>
      <c r="DT557"/>
      <c r="DU557"/>
      <c r="DV557"/>
      <c r="DW557"/>
      <c r="DX557"/>
      <c r="DY557"/>
      <c r="DZ557"/>
      <c r="EA557"/>
      <c r="EB557"/>
      <c r="EC557"/>
      <c r="ED557"/>
      <c r="EE557"/>
      <c r="EF557"/>
      <c r="EG557"/>
      <c r="EH557"/>
      <c r="EI557"/>
      <c r="EJ557"/>
      <c r="EK557"/>
      <c r="EL557"/>
      <c r="EM557"/>
      <c r="EN557"/>
      <c r="EO557"/>
      <c r="EP557"/>
      <c r="EQ557"/>
      <c r="ER557"/>
      <c r="ES557"/>
      <c r="ET557"/>
      <c r="EU557"/>
      <c r="EV557"/>
      <c r="EW557"/>
      <c r="EX557"/>
      <c r="EY557"/>
      <c r="EZ557"/>
      <c r="FA557"/>
      <c r="FB557"/>
      <c r="FC557"/>
      <c r="FD557"/>
      <c r="FE557"/>
      <c r="FF557"/>
      <c r="FG557"/>
      <c r="FH557"/>
      <c r="FI557"/>
      <c r="FJ557"/>
      <c r="FK557"/>
      <c r="FL557"/>
      <c r="FM557"/>
      <c r="FN557"/>
      <c r="FO557"/>
      <c r="FP557"/>
      <c r="FQ557"/>
      <c r="FR557"/>
      <c r="FS557"/>
      <c r="FT557"/>
      <c r="FU557"/>
      <c r="FV557"/>
      <c r="FW557"/>
      <c r="FX557"/>
      <c r="FY557"/>
      <c r="FZ557"/>
      <c r="GA557"/>
      <c r="GB557"/>
      <c r="GC557"/>
      <c r="GD557"/>
      <c r="GE557"/>
      <c r="GF557"/>
      <c r="GG557"/>
      <c r="GH557"/>
      <c r="GI557"/>
      <c r="GJ557"/>
      <c r="GK557"/>
      <c r="GL557"/>
      <c r="GM557"/>
      <c r="GN557"/>
      <c r="GO557"/>
      <c r="GP557"/>
      <c r="GQ557"/>
      <c r="GR557"/>
      <c r="GS557"/>
      <c r="GT557"/>
      <c r="GU557"/>
      <c r="GV557"/>
      <c r="GW557"/>
      <c r="GX557"/>
      <c r="GY557"/>
      <c r="GZ557"/>
      <c r="HA557"/>
      <c r="HB557"/>
      <c r="HC557"/>
      <c r="HD557"/>
      <c r="HE557"/>
      <c r="HF557"/>
      <c r="HG557"/>
      <c r="HH557"/>
      <c r="HI557"/>
      <c r="HJ557"/>
      <c r="HK557"/>
      <c r="HL557"/>
    </row>
    <row r="558" spans="1:220" x14ac:dyDescent="0.25">
      <c r="A558"/>
      <c r="B558"/>
      <c r="C558"/>
      <c r="D558"/>
      <c r="E558"/>
      <c r="F558"/>
      <c r="G558"/>
      <c r="H558"/>
      <c r="I558"/>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c r="BY558"/>
      <c r="BZ558"/>
      <c r="CA558"/>
      <c r="CB558"/>
      <c r="CC558"/>
      <c r="CD558"/>
      <c r="CE558"/>
      <c r="CF558"/>
      <c r="CG558"/>
      <c r="CH558"/>
      <c r="CI558"/>
      <c r="CJ558"/>
      <c r="CK558"/>
      <c r="CL558"/>
      <c r="CM558"/>
      <c r="CN558"/>
      <c r="CO558"/>
      <c r="CP558"/>
      <c r="CQ558"/>
      <c r="CR558"/>
      <c r="CS558"/>
      <c r="CT558"/>
      <c r="CU558"/>
      <c r="CV558"/>
      <c r="CW558"/>
      <c r="CX558"/>
      <c r="CY558"/>
      <c r="CZ558"/>
      <c r="DA558"/>
      <c r="DB558"/>
      <c r="DC558"/>
      <c r="DD558"/>
      <c r="DE558"/>
      <c r="DF558"/>
      <c r="DG558"/>
      <c r="DH558"/>
      <c r="DI558"/>
      <c r="DJ558"/>
      <c r="DK558"/>
      <c r="DL558"/>
      <c r="DM558"/>
      <c r="DN558"/>
      <c r="DO558"/>
      <c r="DP558"/>
      <c r="DQ558"/>
      <c r="DR558"/>
      <c r="DS558"/>
      <c r="DT558"/>
      <c r="DU558"/>
      <c r="DV558"/>
      <c r="DW558"/>
      <c r="DX558"/>
      <c r="DY558"/>
      <c r="DZ558"/>
      <c r="EA558"/>
      <c r="EB558"/>
      <c r="EC558"/>
      <c r="ED558"/>
      <c r="EE558"/>
      <c r="EF558"/>
      <c r="EG558"/>
      <c r="EH558"/>
      <c r="EI558"/>
      <c r="EJ558"/>
      <c r="EK558"/>
      <c r="EL558"/>
      <c r="EM558"/>
      <c r="EN558"/>
      <c r="EO558"/>
      <c r="EP558"/>
      <c r="EQ558"/>
      <c r="ER558"/>
      <c r="ES558"/>
      <c r="ET558"/>
      <c r="EU558"/>
      <c r="EV558"/>
      <c r="EW558"/>
      <c r="EX558"/>
      <c r="EY558"/>
      <c r="EZ558"/>
      <c r="FA558"/>
      <c r="FB558"/>
      <c r="FC558"/>
      <c r="FD558"/>
      <c r="FE558"/>
      <c r="FF558"/>
      <c r="FG558"/>
      <c r="FH558"/>
      <c r="FI558"/>
      <c r="FJ558"/>
      <c r="FK558"/>
      <c r="FL558"/>
      <c r="FM558"/>
      <c r="FN558"/>
      <c r="FO558"/>
      <c r="FP558"/>
      <c r="FQ558"/>
      <c r="FR558"/>
      <c r="FS558"/>
      <c r="FT558"/>
      <c r="FU558"/>
      <c r="FV558"/>
      <c r="FW558"/>
      <c r="FX558"/>
      <c r="FY558"/>
      <c r="FZ558"/>
      <c r="GA558"/>
      <c r="GB558"/>
      <c r="GC558"/>
      <c r="GD558"/>
      <c r="GE558"/>
      <c r="GF558"/>
      <c r="GG558"/>
      <c r="GH558"/>
      <c r="GI558"/>
      <c r="GJ558"/>
      <c r="GK558"/>
      <c r="GL558"/>
      <c r="GM558"/>
      <c r="GN558"/>
      <c r="GO558"/>
      <c r="GP558"/>
      <c r="GQ558"/>
      <c r="GR558"/>
      <c r="GS558"/>
      <c r="GT558"/>
      <c r="GU558"/>
      <c r="GV558"/>
      <c r="GW558"/>
      <c r="GX558"/>
      <c r="GY558"/>
      <c r="GZ558"/>
      <c r="HA558"/>
      <c r="HB558"/>
      <c r="HC558"/>
      <c r="HD558"/>
      <c r="HE558"/>
      <c r="HF558"/>
      <c r="HG558"/>
      <c r="HH558"/>
      <c r="HI558"/>
      <c r="HJ558"/>
      <c r="HK558"/>
      <c r="HL558"/>
    </row>
    <row r="559" spans="1:220" x14ac:dyDescent="0.25">
      <c r="A559"/>
      <c r="B559"/>
      <c r="C559"/>
      <c r="D559"/>
      <c r="E559"/>
      <c r="F559"/>
      <c r="G559"/>
      <c r="H559"/>
      <c r="I559"/>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c r="BY559"/>
      <c r="BZ559"/>
      <c r="CA559"/>
      <c r="CB559"/>
      <c r="CC559"/>
      <c r="CD559"/>
      <c r="CE559"/>
      <c r="CF559"/>
      <c r="CG559"/>
      <c r="CH559"/>
      <c r="CI559"/>
      <c r="CJ559"/>
      <c r="CK559"/>
      <c r="CL559"/>
      <c r="CM559"/>
      <c r="CN559"/>
      <c r="CO559"/>
      <c r="CP559"/>
      <c r="CQ559"/>
      <c r="CR559"/>
      <c r="CS559"/>
      <c r="CT559"/>
      <c r="CU559"/>
      <c r="CV559"/>
      <c r="CW559"/>
      <c r="CX559"/>
      <c r="CY559"/>
      <c r="CZ559"/>
      <c r="DA559"/>
      <c r="DB559"/>
      <c r="DC559"/>
      <c r="DD559"/>
      <c r="DE559"/>
      <c r="DF559"/>
      <c r="DG559"/>
      <c r="DH559"/>
      <c r="DI559"/>
      <c r="DJ559"/>
      <c r="DK559"/>
      <c r="DL559"/>
      <c r="DM559"/>
      <c r="DN559"/>
      <c r="DO559"/>
      <c r="DP559"/>
      <c r="DQ559"/>
      <c r="DR559"/>
      <c r="DS559"/>
      <c r="DT559"/>
      <c r="DU559"/>
      <c r="DV559"/>
      <c r="DW559"/>
      <c r="DX559"/>
      <c r="DY559"/>
      <c r="DZ559"/>
      <c r="EA559"/>
      <c r="EB559"/>
      <c r="EC559"/>
      <c r="ED559"/>
      <c r="EE559"/>
      <c r="EF559"/>
      <c r="EG559"/>
      <c r="EH559"/>
      <c r="EI559"/>
      <c r="EJ559"/>
      <c r="EK559"/>
      <c r="EL559"/>
      <c r="EM559"/>
      <c r="EN559"/>
      <c r="EO559"/>
      <c r="EP559"/>
      <c r="EQ559"/>
      <c r="ER559"/>
      <c r="ES559"/>
      <c r="ET559"/>
      <c r="EU559"/>
      <c r="EV559"/>
      <c r="EW559"/>
      <c r="EX559"/>
      <c r="EY559"/>
      <c r="EZ559"/>
      <c r="FA559"/>
      <c r="FB559"/>
      <c r="FC559"/>
      <c r="FD559"/>
      <c r="FE559"/>
      <c r="FF559"/>
      <c r="FG559"/>
      <c r="FH559"/>
      <c r="FI559"/>
      <c r="FJ559"/>
      <c r="FK559"/>
      <c r="FL559"/>
      <c r="FM559"/>
      <c r="FN559"/>
      <c r="FO559"/>
      <c r="FP559"/>
      <c r="FQ559"/>
      <c r="FR559"/>
      <c r="FS559"/>
      <c r="FT559"/>
      <c r="FU559"/>
      <c r="FV559"/>
      <c r="FW559"/>
      <c r="FX559"/>
      <c r="FY559"/>
      <c r="FZ559"/>
      <c r="GA559"/>
      <c r="GB559"/>
      <c r="GC559"/>
      <c r="GD559"/>
      <c r="GE559"/>
      <c r="GF559"/>
      <c r="GG559"/>
      <c r="GH559"/>
      <c r="GI559"/>
      <c r="GJ559"/>
      <c r="GK559"/>
      <c r="GL559"/>
      <c r="GM559"/>
      <c r="GN559"/>
      <c r="GO559"/>
      <c r="GP559"/>
      <c r="GQ559"/>
      <c r="GR559"/>
      <c r="GS559"/>
      <c r="GT559"/>
      <c r="GU559"/>
      <c r="GV559"/>
      <c r="GW559"/>
      <c r="GX559"/>
      <c r="GY559"/>
      <c r="GZ559"/>
      <c r="HA559"/>
      <c r="HB559"/>
      <c r="HC559"/>
      <c r="HD559"/>
      <c r="HE559"/>
      <c r="HF559"/>
      <c r="HG559"/>
      <c r="HH559"/>
      <c r="HI559"/>
      <c r="HJ559"/>
      <c r="HK559"/>
      <c r="HL559"/>
    </row>
    <row r="560" spans="1:220" x14ac:dyDescent="0.25">
      <c r="A560"/>
      <c r="B560"/>
      <c r="C560"/>
      <c r="D560"/>
      <c r="E560"/>
      <c r="F560"/>
      <c r="G560"/>
      <c r="H560"/>
      <c r="I560"/>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c r="BY560"/>
      <c r="BZ560"/>
      <c r="CA560"/>
      <c r="CB560"/>
      <c r="CC560"/>
      <c r="CD560"/>
      <c r="CE560"/>
      <c r="CF560"/>
      <c r="CG560"/>
      <c r="CH560"/>
      <c r="CI560"/>
      <c r="CJ560"/>
      <c r="CK560"/>
      <c r="CL560"/>
      <c r="CM560"/>
      <c r="CN560"/>
      <c r="CO560"/>
      <c r="CP560"/>
      <c r="CQ560"/>
      <c r="CR560"/>
      <c r="CS560"/>
      <c r="CT560"/>
      <c r="CU560"/>
      <c r="CV560"/>
      <c r="CW560"/>
      <c r="CX560"/>
      <c r="CY560"/>
      <c r="CZ560"/>
      <c r="DA560"/>
      <c r="DB560"/>
      <c r="DC560"/>
      <c r="DD560"/>
      <c r="DE560"/>
      <c r="DF560"/>
      <c r="DG560"/>
      <c r="DH560"/>
      <c r="DI560"/>
      <c r="DJ560"/>
      <c r="DK560"/>
      <c r="DL560"/>
      <c r="DM560"/>
      <c r="DN560"/>
      <c r="DO560"/>
      <c r="DP560"/>
      <c r="DQ560"/>
      <c r="DR560"/>
      <c r="DS560"/>
      <c r="DT560"/>
      <c r="DU560"/>
      <c r="DV560"/>
      <c r="DW560"/>
      <c r="DX560"/>
      <c r="DY560"/>
      <c r="DZ560"/>
      <c r="EA560"/>
      <c r="EB560"/>
      <c r="EC560"/>
      <c r="ED560"/>
      <c r="EE560"/>
      <c r="EF560"/>
      <c r="EG560"/>
      <c r="EH560"/>
      <c r="EI560"/>
      <c r="EJ560"/>
      <c r="EK560"/>
      <c r="EL560"/>
      <c r="EM560"/>
      <c r="EN560"/>
      <c r="EO560"/>
      <c r="EP560"/>
      <c r="EQ560"/>
      <c r="ER560"/>
      <c r="ES560"/>
      <c r="ET560"/>
      <c r="EU560"/>
      <c r="EV560"/>
      <c r="EW560"/>
      <c r="EX560"/>
      <c r="EY560"/>
      <c r="EZ560"/>
      <c r="FA560"/>
      <c r="FB560"/>
      <c r="FC560"/>
      <c r="FD560"/>
      <c r="FE560"/>
      <c r="FF560"/>
      <c r="FG560"/>
      <c r="FH560"/>
      <c r="FI560"/>
      <c r="FJ560"/>
      <c r="FK560"/>
      <c r="FL560"/>
      <c r="FM560"/>
      <c r="FN560"/>
      <c r="FO560"/>
      <c r="FP560"/>
      <c r="FQ560"/>
      <c r="FR560"/>
      <c r="FS560"/>
      <c r="FT560"/>
      <c r="FU560"/>
      <c r="FV560"/>
      <c r="FW560"/>
      <c r="FX560"/>
      <c r="FY560"/>
      <c r="FZ560"/>
      <c r="GA560"/>
      <c r="GB560"/>
      <c r="GC560"/>
      <c r="GD560"/>
      <c r="GE560"/>
      <c r="GF560"/>
      <c r="GG560"/>
      <c r="GH560"/>
      <c r="GI560"/>
      <c r="GJ560"/>
      <c r="GK560"/>
      <c r="GL560"/>
      <c r="GM560"/>
      <c r="GN560"/>
      <c r="GO560"/>
      <c r="GP560"/>
      <c r="GQ560"/>
      <c r="GR560"/>
      <c r="GS560"/>
      <c r="GT560"/>
      <c r="GU560"/>
      <c r="GV560"/>
      <c r="GW560"/>
      <c r="GX560"/>
      <c r="GY560"/>
      <c r="GZ560"/>
      <c r="HA560"/>
      <c r="HB560"/>
      <c r="HC560"/>
      <c r="HD560"/>
      <c r="HE560"/>
      <c r="HF560"/>
      <c r="HG560"/>
      <c r="HH560"/>
      <c r="HI560"/>
      <c r="HJ560"/>
      <c r="HK560"/>
      <c r="HL560"/>
    </row>
    <row r="561" spans="1:220" x14ac:dyDescent="0.25">
      <c r="A561"/>
      <c r="B561"/>
      <c r="C561"/>
      <c r="D561"/>
      <c r="E561"/>
      <c r="F561"/>
      <c r="G561"/>
      <c r="H561"/>
      <c r="I561"/>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c r="BY561"/>
      <c r="BZ561"/>
      <c r="CA561"/>
      <c r="CB561"/>
      <c r="CC561"/>
      <c r="CD561"/>
      <c r="CE561"/>
      <c r="CF561"/>
      <c r="CG561"/>
      <c r="CH561"/>
      <c r="CI561"/>
      <c r="CJ561"/>
      <c r="CK561"/>
      <c r="CL561"/>
      <c r="CM561"/>
      <c r="CN561"/>
      <c r="CO561"/>
      <c r="CP561"/>
      <c r="CQ561"/>
      <c r="CR561"/>
      <c r="CS561"/>
      <c r="CT561"/>
      <c r="CU561"/>
      <c r="CV561"/>
      <c r="CW561"/>
      <c r="CX561"/>
      <c r="CY561"/>
      <c r="CZ561"/>
      <c r="DA561"/>
      <c r="DB561"/>
      <c r="DC561"/>
      <c r="DD561"/>
      <c r="DE561"/>
      <c r="DF561"/>
      <c r="DG561"/>
      <c r="DH561"/>
      <c r="DI561"/>
      <c r="DJ561"/>
      <c r="DK561"/>
      <c r="DL561"/>
      <c r="DM561"/>
      <c r="DN561"/>
      <c r="DO561"/>
      <c r="DP561"/>
      <c r="DQ561"/>
      <c r="DR561"/>
      <c r="DS561"/>
      <c r="DT561"/>
      <c r="DU561"/>
      <c r="DV561"/>
      <c r="DW561"/>
      <c r="DX561"/>
      <c r="DY561"/>
      <c r="DZ561"/>
      <c r="EA561"/>
      <c r="EB561"/>
      <c r="EC561"/>
      <c r="ED561"/>
      <c r="EE561"/>
      <c r="EF561"/>
      <c r="EG561"/>
      <c r="EH561"/>
      <c r="EI561"/>
      <c r="EJ561"/>
      <c r="EK561"/>
      <c r="EL561"/>
      <c r="EM561"/>
      <c r="EN561"/>
      <c r="EO561"/>
      <c r="EP561"/>
      <c r="EQ561"/>
      <c r="ER561"/>
      <c r="ES561"/>
      <c r="ET561"/>
      <c r="EU561"/>
      <c r="EV561"/>
      <c r="EW561"/>
      <c r="EX561"/>
      <c r="EY561"/>
      <c r="EZ561"/>
      <c r="FA561"/>
      <c r="FB561"/>
      <c r="FC561"/>
      <c r="FD561"/>
      <c r="FE561"/>
      <c r="FF561"/>
      <c r="FG561"/>
      <c r="FH561"/>
      <c r="FI561"/>
      <c r="FJ561"/>
      <c r="FK561"/>
      <c r="FL561"/>
      <c r="FM561"/>
      <c r="FN561"/>
      <c r="FO561"/>
      <c r="FP561"/>
      <c r="FQ561"/>
      <c r="FR561"/>
      <c r="FS561"/>
      <c r="FT561"/>
      <c r="FU561"/>
      <c r="FV561"/>
      <c r="FW561"/>
      <c r="FX561"/>
      <c r="FY561"/>
      <c r="FZ561"/>
      <c r="GA561"/>
      <c r="GB561"/>
      <c r="GC561"/>
      <c r="GD561"/>
      <c r="GE561"/>
      <c r="GF561"/>
      <c r="GG561"/>
      <c r="GH561"/>
      <c r="GI561"/>
      <c r="GJ561"/>
      <c r="GK561"/>
      <c r="GL561"/>
      <c r="GM561"/>
      <c r="GN561"/>
      <c r="GO561"/>
      <c r="GP561"/>
      <c r="GQ561"/>
      <c r="GR561"/>
      <c r="GS561"/>
      <c r="GT561"/>
      <c r="GU561"/>
      <c r="GV561"/>
      <c r="GW561"/>
      <c r="GX561"/>
      <c r="GY561"/>
      <c r="GZ561"/>
      <c r="HA561"/>
      <c r="HB561"/>
      <c r="HC561"/>
      <c r="HD561"/>
      <c r="HE561"/>
      <c r="HF561"/>
      <c r="HG561"/>
      <c r="HH561"/>
      <c r="HI561"/>
      <c r="HJ561"/>
      <c r="HK561"/>
      <c r="HL561"/>
    </row>
    <row r="562" spans="1:220" x14ac:dyDescent="0.25">
      <c r="A562"/>
      <c r="B562"/>
      <c r="C562"/>
      <c r="D562"/>
      <c r="E562"/>
      <c r="F562"/>
      <c r="G562"/>
      <c r="H562"/>
      <c r="I562"/>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c r="BY562"/>
      <c r="BZ562"/>
      <c r="CA562"/>
      <c r="CB562"/>
      <c r="CC562"/>
      <c r="CD562"/>
      <c r="CE562"/>
      <c r="CF562"/>
      <c r="CG562"/>
      <c r="CH562"/>
      <c r="CI562"/>
      <c r="CJ562"/>
      <c r="CK562"/>
      <c r="CL562"/>
      <c r="CM562"/>
      <c r="CN562"/>
      <c r="CO562"/>
      <c r="CP562"/>
      <c r="CQ562"/>
      <c r="CR562"/>
      <c r="CS562"/>
      <c r="CT562"/>
      <c r="CU562"/>
      <c r="CV562"/>
      <c r="CW562"/>
      <c r="CX562"/>
      <c r="CY562"/>
      <c r="CZ562"/>
      <c r="DA562"/>
      <c r="DB562"/>
      <c r="DC562"/>
      <c r="DD562"/>
      <c r="DE562"/>
      <c r="DF562"/>
      <c r="DG562"/>
      <c r="DH562"/>
      <c r="DI562"/>
      <c r="DJ562"/>
      <c r="DK562"/>
      <c r="DL562"/>
      <c r="DM562"/>
      <c r="DN562"/>
      <c r="DO562"/>
      <c r="DP562"/>
      <c r="DQ562"/>
      <c r="DR562"/>
      <c r="DS562"/>
      <c r="DT562"/>
      <c r="DU562"/>
      <c r="DV562"/>
      <c r="DW562"/>
      <c r="DX562"/>
      <c r="DY562"/>
      <c r="DZ562"/>
      <c r="EA562"/>
      <c r="EB562"/>
      <c r="EC562"/>
      <c r="ED562"/>
      <c r="EE562"/>
      <c r="EF562"/>
      <c r="EG562"/>
      <c r="EH562"/>
      <c r="EI562"/>
      <c r="EJ562"/>
      <c r="EK562"/>
      <c r="EL562"/>
      <c r="EM562"/>
      <c r="EN562"/>
      <c r="EO562"/>
      <c r="EP562"/>
      <c r="EQ562"/>
      <c r="ER562"/>
      <c r="ES562"/>
      <c r="ET562"/>
      <c r="EU562"/>
      <c r="EV562"/>
      <c r="EW562"/>
      <c r="EX562"/>
      <c r="EY562"/>
      <c r="EZ562"/>
      <c r="FA562"/>
      <c r="FB562"/>
      <c r="FC562"/>
      <c r="FD562"/>
      <c r="FE562"/>
      <c r="FF562"/>
      <c r="FG562"/>
      <c r="FH562"/>
      <c r="FI562"/>
      <c r="FJ562"/>
      <c r="FK562"/>
      <c r="FL562"/>
      <c r="FM562"/>
      <c r="FN562"/>
      <c r="FO562"/>
      <c r="FP562"/>
      <c r="FQ562"/>
      <c r="FR562"/>
      <c r="FS562"/>
      <c r="FT562"/>
      <c r="FU562"/>
      <c r="FV562"/>
      <c r="FW562"/>
      <c r="FX562"/>
      <c r="FY562"/>
      <c r="FZ562"/>
      <c r="GA562"/>
      <c r="GB562"/>
      <c r="GC562"/>
      <c r="GD562"/>
      <c r="GE562"/>
      <c r="GF562"/>
      <c r="GG562"/>
      <c r="GH562"/>
      <c r="GI562"/>
      <c r="GJ562"/>
      <c r="GK562"/>
      <c r="GL562"/>
      <c r="GM562"/>
      <c r="GN562"/>
      <c r="GO562"/>
      <c r="GP562"/>
      <c r="GQ562"/>
      <c r="GR562"/>
      <c r="GS562"/>
      <c r="GT562"/>
      <c r="GU562"/>
      <c r="GV562"/>
      <c r="GW562"/>
      <c r="GX562"/>
      <c r="GY562"/>
      <c r="GZ562"/>
      <c r="HA562"/>
      <c r="HB562"/>
      <c r="HC562"/>
      <c r="HD562"/>
      <c r="HE562"/>
      <c r="HF562"/>
      <c r="HG562"/>
      <c r="HH562"/>
      <c r="HI562"/>
      <c r="HJ562"/>
      <c r="HK562"/>
      <c r="HL562"/>
    </row>
    <row r="563" spans="1:220" x14ac:dyDescent="0.25">
      <c r="A563"/>
      <c r="B563"/>
      <c r="C563"/>
      <c r="D563"/>
      <c r="E563"/>
      <c r="F563"/>
      <c r="G563"/>
      <c r="H563"/>
      <c r="I563"/>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c r="BY563"/>
      <c r="BZ563"/>
      <c r="CA563"/>
      <c r="CB563"/>
      <c r="CC563"/>
      <c r="CD563"/>
      <c r="CE563"/>
      <c r="CF563"/>
      <c r="CG563"/>
      <c r="CH563"/>
      <c r="CI563"/>
      <c r="CJ563"/>
      <c r="CK563"/>
      <c r="CL563"/>
      <c r="CM563"/>
      <c r="CN563"/>
      <c r="CO563"/>
      <c r="CP563"/>
      <c r="CQ563"/>
      <c r="CR563"/>
      <c r="CS563"/>
      <c r="CT563"/>
      <c r="CU563"/>
      <c r="CV563"/>
      <c r="CW563"/>
      <c r="CX563"/>
      <c r="CY563"/>
      <c r="CZ563"/>
      <c r="DA563"/>
      <c r="DB563"/>
      <c r="DC563"/>
      <c r="DD563"/>
      <c r="DE563"/>
      <c r="DF563"/>
      <c r="DG563"/>
      <c r="DH563"/>
      <c r="DI563"/>
      <c r="DJ563"/>
      <c r="DK563"/>
      <c r="DL563"/>
      <c r="DM563"/>
      <c r="DN563"/>
      <c r="DO563"/>
      <c r="DP563"/>
      <c r="DQ563"/>
      <c r="DR563"/>
      <c r="DS563"/>
      <c r="DT563"/>
      <c r="DU563"/>
      <c r="DV563"/>
      <c r="DW563"/>
      <c r="DX563"/>
      <c r="DY563"/>
      <c r="DZ563"/>
      <c r="EA563"/>
      <c r="EB563"/>
      <c r="EC563"/>
      <c r="ED563"/>
      <c r="EE563"/>
      <c r="EF563"/>
      <c r="EG563"/>
      <c r="EH563"/>
      <c r="EI563"/>
      <c r="EJ563"/>
      <c r="EK563"/>
      <c r="EL563"/>
      <c r="EM563"/>
      <c r="EN563"/>
      <c r="EO563"/>
      <c r="EP563"/>
      <c r="EQ563"/>
      <c r="ER563"/>
      <c r="ES563"/>
      <c r="ET563"/>
      <c r="EU563"/>
      <c r="EV563"/>
      <c r="EW563"/>
      <c r="EX563"/>
      <c r="EY563"/>
      <c r="EZ563"/>
      <c r="FA563"/>
      <c r="FB563"/>
      <c r="FC563"/>
      <c r="FD563"/>
      <c r="FE563"/>
      <c r="FF563"/>
      <c r="FG563"/>
      <c r="FH563"/>
      <c r="FI563"/>
      <c r="FJ563"/>
      <c r="FK563"/>
      <c r="FL563"/>
      <c r="FM563"/>
      <c r="FN563"/>
      <c r="FO563"/>
      <c r="FP563"/>
      <c r="FQ563"/>
      <c r="FR563"/>
      <c r="FS563"/>
      <c r="FT563"/>
      <c r="FU563"/>
      <c r="FV563"/>
      <c r="FW563"/>
      <c r="FX563"/>
      <c r="FY563"/>
      <c r="FZ563"/>
      <c r="GA563"/>
      <c r="GB563"/>
      <c r="GC563"/>
      <c r="GD563"/>
      <c r="GE563"/>
      <c r="GF563"/>
      <c r="GG563"/>
      <c r="GH563"/>
      <c r="GI563"/>
      <c r="GJ563"/>
      <c r="GK563"/>
      <c r="GL563"/>
      <c r="GM563"/>
      <c r="GN563"/>
      <c r="GO563"/>
      <c r="GP563"/>
      <c r="GQ563"/>
      <c r="GR563"/>
      <c r="GS563"/>
      <c r="GT563"/>
      <c r="GU563"/>
      <c r="GV563"/>
      <c r="GW563"/>
      <c r="GX563"/>
      <c r="GY563"/>
      <c r="GZ563"/>
      <c r="HA563"/>
      <c r="HB563"/>
      <c r="HC563"/>
      <c r="HD563"/>
      <c r="HE563"/>
      <c r="HF563"/>
      <c r="HG563"/>
      <c r="HH563"/>
      <c r="HI563"/>
      <c r="HJ563"/>
      <c r="HK563"/>
      <c r="HL563"/>
    </row>
    <row r="564" spans="1:220" x14ac:dyDescent="0.25">
      <c r="A564"/>
      <c r="B564"/>
      <c r="C564"/>
      <c r="D564"/>
      <c r="E564"/>
      <c r="F564"/>
      <c r="G564"/>
      <c r="H564"/>
      <c r="I564"/>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c r="BY564"/>
      <c r="BZ564"/>
      <c r="CA564"/>
      <c r="CB564"/>
      <c r="CC564"/>
      <c r="CD564"/>
      <c r="CE564"/>
      <c r="CF564"/>
      <c r="CG564"/>
      <c r="CH564"/>
      <c r="CI564"/>
      <c r="CJ564"/>
      <c r="CK564"/>
      <c r="CL564"/>
      <c r="CM564"/>
      <c r="CN564"/>
      <c r="CO564"/>
      <c r="CP564"/>
      <c r="CQ564"/>
      <c r="CR564"/>
      <c r="CS564"/>
      <c r="CT564"/>
      <c r="CU564"/>
      <c r="CV564"/>
      <c r="CW564"/>
      <c r="CX564"/>
      <c r="CY564"/>
      <c r="CZ564"/>
      <c r="DA564"/>
      <c r="DB564"/>
      <c r="DC564"/>
      <c r="DD564"/>
      <c r="DE564"/>
      <c r="DF564"/>
      <c r="DG564"/>
      <c r="DH564"/>
      <c r="DI564"/>
      <c r="DJ564"/>
      <c r="DK564"/>
      <c r="DL564"/>
      <c r="DM564"/>
      <c r="DN564"/>
      <c r="DO564"/>
      <c r="DP564"/>
      <c r="DQ564"/>
      <c r="DR564"/>
      <c r="DS564"/>
      <c r="DT564"/>
      <c r="DU564"/>
      <c r="DV564"/>
      <c r="DW564"/>
      <c r="DX564"/>
      <c r="DY564"/>
      <c r="DZ564"/>
      <c r="EA564"/>
      <c r="EB564"/>
      <c r="EC564"/>
      <c r="ED564"/>
      <c r="EE564"/>
      <c r="EF564"/>
      <c r="EG564"/>
      <c r="EH564"/>
      <c r="EI564"/>
      <c r="EJ564"/>
      <c r="EK564"/>
      <c r="EL564"/>
      <c r="EM564"/>
      <c r="EN564"/>
      <c r="EO564"/>
      <c r="EP564"/>
      <c r="EQ564"/>
      <c r="ER564"/>
      <c r="ES564"/>
      <c r="ET564"/>
      <c r="EU564"/>
      <c r="EV564"/>
      <c r="EW564"/>
      <c r="EX564"/>
      <c r="EY564"/>
      <c r="EZ564"/>
      <c r="FA564"/>
      <c r="FB564"/>
      <c r="FC564"/>
      <c r="FD564"/>
      <c r="FE564"/>
      <c r="FF564"/>
      <c r="FG564"/>
      <c r="FH564"/>
      <c r="FI564"/>
      <c r="FJ564"/>
      <c r="FK564"/>
      <c r="FL564"/>
      <c r="FM564"/>
      <c r="FN564"/>
      <c r="FO564"/>
      <c r="FP564"/>
      <c r="FQ564"/>
      <c r="FR564"/>
      <c r="FS564"/>
      <c r="FT564"/>
      <c r="FU564"/>
      <c r="FV564"/>
      <c r="FW564"/>
      <c r="FX564"/>
      <c r="FY564"/>
      <c r="FZ564"/>
      <c r="GA564"/>
      <c r="GB564"/>
      <c r="GC564"/>
      <c r="GD564"/>
      <c r="GE564"/>
      <c r="GF564"/>
      <c r="GG564"/>
      <c r="GH564"/>
      <c r="GI564"/>
      <c r="GJ564"/>
      <c r="GK564"/>
      <c r="GL564"/>
      <c r="GM564"/>
      <c r="GN564"/>
      <c r="GO564"/>
      <c r="GP564"/>
      <c r="GQ564"/>
      <c r="GR564"/>
      <c r="GS564"/>
      <c r="GT564"/>
      <c r="GU564"/>
      <c r="GV564"/>
      <c r="GW564"/>
      <c r="GX564"/>
      <c r="GY564"/>
      <c r="GZ564"/>
      <c r="HA564"/>
      <c r="HB564"/>
      <c r="HC564"/>
      <c r="HD564"/>
      <c r="HE564"/>
      <c r="HF564"/>
      <c r="HG564"/>
      <c r="HH564"/>
      <c r="HI564"/>
      <c r="HJ564"/>
      <c r="HK564"/>
      <c r="HL564"/>
    </row>
    <row r="565" spans="1:220" x14ac:dyDescent="0.25">
      <c r="A565"/>
      <c r="B565"/>
      <c r="C565"/>
      <c r="D565"/>
      <c r="E565"/>
      <c r="F565"/>
      <c r="G565"/>
      <c r="H565"/>
      <c r="I565"/>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c r="BY565"/>
      <c r="BZ565"/>
      <c r="CA565"/>
      <c r="CB565"/>
      <c r="CC565"/>
      <c r="CD565"/>
      <c r="CE565"/>
      <c r="CF565"/>
      <c r="CG565"/>
      <c r="CH565"/>
      <c r="CI565"/>
      <c r="CJ565"/>
      <c r="CK565"/>
      <c r="CL565"/>
      <c r="CM565"/>
      <c r="CN565"/>
      <c r="CO565"/>
      <c r="CP565"/>
      <c r="CQ565"/>
      <c r="CR565"/>
      <c r="CS565"/>
      <c r="CT565"/>
      <c r="CU565"/>
      <c r="CV565"/>
      <c r="CW565"/>
      <c r="CX565"/>
      <c r="CY565"/>
      <c r="CZ565"/>
      <c r="DA565"/>
      <c r="DB565"/>
      <c r="DC565"/>
      <c r="DD565"/>
      <c r="DE565"/>
      <c r="DF565"/>
      <c r="DG565"/>
      <c r="DH565"/>
      <c r="DI565"/>
      <c r="DJ565"/>
      <c r="DK565"/>
      <c r="DL565"/>
      <c r="DM565"/>
      <c r="DN565"/>
      <c r="DO565"/>
      <c r="DP565"/>
      <c r="DQ565"/>
      <c r="DR565"/>
      <c r="DS565"/>
      <c r="DT565"/>
      <c r="DU565"/>
      <c r="DV565"/>
      <c r="DW565"/>
      <c r="DX565"/>
      <c r="DY565"/>
      <c r="DZ565"/>
      <c r="EA565"/>
      <c r="EB565"/>
      <c r="EC565"/>
      <c r="ED565"/>
      <c r="EE565"/>
      <c r="EF565"/>
      <c r="EG565"/>
      <c r="EH565"/>
      <c r="EI565"/>
      <c r="EJ565"/>
      <c r="EK565"/>
      <c r="EL565"/>
      <c r="EM565"/>
      <c r="EN565"/>
      <c r="EO565"/>
      <c r="EP565"/>
      <c r="EQ565"/>
      <c r="ER565"/>
      <c r="ES565"/>
      <c r="ET565"/>
      <c r="EU565"/>
      <c r="EV565"/>
      <c r="EW565"/>
      <c r="EX565"/>
      <c r="EY565"/>
      <c r="EZ565"/>
      <c r="FA565"/>
      <c r="FB565"/>
      <c r="FC565"/>
      <c r="FD565"/>
      <c r="FE565"/>
      <c r="FF565"/>
      <c r="FG565"/>
      <c r="FH565"/>
      <c r="FI565"/>
      <c r="FJ565"/>
      <c r="FK565"/>
      <c r="FL565"/>
      <c r="FM565"/>
      <c r="FN565"/>
      <c r="FO565"/>
      <c r="FP565"/>
      <c r="FQ565"/>
      <c r="FR565"/>
      <c r="FS565"/>
      <c r="FT565"/>
      <c r="FU565"/>
      <c r="FV565"/>
      <c r="FW565"/>
      <c r="FX565"/>
      <c r="FY565"/>
      <c r="FZ565"/>
      <c r="GA565"/>
      <c r="GB565"/>
      <c r="GC565"/>
      <c r="GD565"/>
      <c r="GE565"/>
      <c r="GF565"/>
      <c r="GG565"/>
      <c r="GH565"/>
      <c r="GI565"/>
      <c r="GJ565"/>
      <c r="GK565"/>
      <c r="GL565"/>
      <c r="GM565"/>
      <c r="GN565"/>
      <c r="GO565"/>
      <c r="GP565"/>
      <c r="GQ565"/>
      <c r="GR565"/>
      <c r="GS565"/>
      <c r="GT565"/>
      <c r="GU565"/>
      <c r="GV565"/>
      <c r="GW565"/>
      <c r="GX565"/>
      <c r="GY565"/>
      <c r="GZ565"/>
      <c r="HA565"/>
      <c r="HB565"/>
      <c r="HC565"/>
      <c r="HD565"/>
      <c r="HE565"/>
      <c r="HF565"/>
      <c r="HG565"/>
      <c r="HH565"/>
      <c r="HI565"/>
      <c r="HJ565"/>
      <c r="HK565"/>
      <c r="HL565"/>
    </row>
    <row r="566" spans="1:220" x14ac:dyDescent="0.25">
      <c r="A566"/>
      <c r="B566"/>
      <c r="C566"/>
      <c r="D566"/>
      <c r="E566"/>
      <c r="F566"/>
      <c r="G566"/>
      <c r="H566"/>
      <c r="I56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c r="BY566"/>
      <c r="BZ566"/>
      <c r="CA566"/>
      <c r="CB566"/>
      <c r="CC566"/>
      <c r="CD566"/>
      <c r="CE566"/>
      <c r="CF566"/>
      <c r="CG566"/>
      <c r="CH566"/>
      <c r="CI566"/>
      <c r="CJ566"/>
      <c r="CK566"/>
      <c r="CL566"/>
      <c r="CM566"/>
      <c r="CN566"/>
      <c r="CO566"/>
      <c r="CP566"/>
      <c r="CQ566"/>
      <c r="CR566"/>
      <c r="CS566"/>
      <c r="CT566"/>
      <c r="CU566"/>
      <c r="CV566"/>
      <c r="CW566"/>
      <c r="CX566"/>
      <c r="CY566"/>
      <c r="CZ566"/>
      <c r="DA566"/>
      <c r="DB566"/>
      <c r="DC566"/>
      <c r="DD566"/>
      <c r="DE566"/>
      <c r="DF566"/>
      <c r="DG566"/>
      <c r="DH566"/>
      <c r="DI566"/>
      <c r="DJ566"/>
      <c r="DK566"/>
      <c r="DL566"/>
      <c r="DM566"/>
      <c r="DN566"/>
      <c r="DO566"/>
      <c r="DP566"/>
      <c r="DQ566"/>
      <c r="DR566"/>
      <c r="DS566"/>
      <c r="DT566"/>
      <c r="DU566"/>
      <c r="DV566"/>
      <c r="DW566"/>
      <c r="DX566"/>
      <c r="DY566"/>
      <c r="DZ566"/>
      <c r="EA566"/>
      <c r="EB566"/>
      <c r="EC566"/>
      <c r="ED566"/>
      <c r="EE566"/>
      <c r="EF566"/>
      <c r="EG566"/>
      <c r="EH566"/>
      <c r="EI566"/>
      <c r="EJ566"/>
      <c r="EK566"/>
      <c r="EL566"/>
      <c r="EM566"/>
      <c r="EN566"/>
      <c r="EO566"/>
      <c r="EP566"/>
      <c r="EQ566"/>
      <c r="ER566"/>
      <c r="ES566"/>
      <c r="ET566"/>
      <c r="EU566"/>
      <c r="EV566"/>
      <c r="EW566"/>
      <c r="EX566"/>
      <c r="EY566"/>
      <c r="EZ566"/>
      <c r="FA566"/>
      <c r="FB566"/>
      <c r="FC566"/>
      <c r="FD566"/>
      <c r="FE566"/>
      <c r="FF566"/>
      <c r="FG566"/>
      <c r="FH566"/>
      <c r="FI566"/>
      <c r="FJ566"/>
      <c r="FK566"/>
      <c r="FL566"/>
      <c r="FM566"/>
      <c r="FN566"/>
      <c r="FO566"/>
      <c r="FP566"/>
      <c r="FQ566"/>
      <c r="FR566"/>
      <c r="FS566"/>
      <c r="FT566"/>
      <c r="FU566"/>
      <c r="FV566"/>
      <c r="FW566"/>
      <c r="FX566"/>
      <c r="FY566"/>
      <c r="FZ566"/>
      <c r="GA566"/>
      <c r="GB566"/>
      <c r="GC566"/>
      <c r="GD566"/>
      <c r="GE566"/>
      <c r="GF566"/>
      <c r="GG566"/>
      <c r="GH566"/>
      <c r="GI566"/>
      <c r="GJ566"/>
      <c r="GK566"/>
      <c r="GL566"/>
      <c r="GM566"/>
      <c r="GN566"/>
      <c r="GO566"/>
      <c r="GP566"/>
      <c r="GQ566"/>
      <c r="GR566"/>
      <c r="GS566"/>
      <c r="GT566"/>
      <c r="GU566"/>
      <c r="GV566"/>
      <c r="GW566"/>
      <c r="GX566"/>
      <c r="GY566"/>
      <c r="GZ566"/>
      <c r="HA566"/>
      <c r="HB566"/>
      <c r="HC566"/>
      <c r="HD566"/>
      <c r="HE566"/>
      <c r="HF566"/>
      <c r="HG566"/>
      <c r="HH566"/>
      <c r="HI566"/>
      <c r="HJ566"/>
      <c r="HK566"/>
      <c r="HL566"/>
    </row>
    <row r="567" spans="1:220" x14ac:dyDescent="0.25">
      <c r="A567"/>
      <c r="B567"/>
      <c r="C567"/>
      <c r="D567"/>
      <c r="E567"/>
      <c r="F567"/>
      <c r="G567"/>
      <c r="H567"/>
      <c r="I567"/>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c r="BY567"/>
      <c r="BZ567"/>
      <c r="CA567"/>
      <c r="CB567"/>
      <c r="CC567"/>
      <c r="CD567"/>
      <c r="CE567"/>
      <c r="CF567"/>
      <c r="CG567"/>
      <c r="CH567"/>
      <c r="CI567"/>
      <c r="CJ567"/>
      <c r="CK567"/>
      <c r="CL567"/>
      <c r="CM567"/>
      <c r="CN567"/>
      <c r="CO567"/>
      <c r="CP567"/>
      <c r="CQ567"/>
      <c r="CR567"/>
      <c r="CS567"/>
      <c r="CT567"/>
      <c r="CU567"/>
      <c r="CV567"/>
      <c r="CW567"/>
      <c r="CX567"/>
      <c r="CY567"/>
      <c r="CZ567"/>
      <c r="DA567"/>
      <c r="DB567"/>
      <c r="DC567"/>
      <c r="DD567"/>
      <c r="DE567"/>
      <c r="DF567"/>
      <c r="DG567"/>
      <c r="DH567"/>
      <c r="DI567"/>
      <c r="DJ567"/>
      <c r="DK567"/>
      <c r="DL567"/>
      <c r="DM567"/>
      <c r="DN567"/>
      <c r="DO567"/>
      <c r="DP567"/>
      <c r="DQ567"/>
      <c r="DR567"/>
      <c r="DS567"/>
      <c r="DT567"/>
      <c r="DU567"/>
      <c r="DV567"/>
      <c r="DW567"/>
      <c r="DX567"/>
      <c r="DY567"/>
      <c r="DZ567"/>
      <c r="EA567"/>
      <c r="EB567"/>
      <c r="EC567"/>
      <c r="ED567"/>
      <c r="EE567"/>
      <c r="EF567"/>
      <c r="EG567"/>
      <c r="EH567"/>
      <c r="EI567"/>
      <c r="EJ567"/>
      <c r="EK567"/>
      <c r="EL567"/>
      <c r="EM567"/>
      <c r="EN567"/>
      <c r="EO567"/>
      <c r="EP567"/>
      <c r="EQ567"/>
      <c r="ER567"/>
      <c r="ES567"/>
      <c r="ET567"/>
      <c r="EU567"/>
      <c r="EV567"/>
      <c r="EW567"/>
      <c r="EX567"/>
      <c r="EY567"/>
      <c r="EZ567"/>
      <c r="FA567"/>
      <c r="FB567"/>
      <c r="FC567"/>
      <c r="FD567"/>
      <c r="FE567"/>
      <c r="FF567"/>
      <c r="FG567"/>
      <c r="FH567"/>
      <c r="FI567"/>
      <c r="FJ567"/>
      <c r="FK567"/>
      <c r="FL567"/>
      <c r="FM567"/>
      <c r="FN567"/>
      <c r="FO567"/>
      <c r="FP567"/>
      <c r="FQ567"/>
      <c r="FR567"/>
      <c r="FS567"/>
      <c r="FT567"/>
      <c r="FU567"/>
      <c r="FV567"/>
      <c r="FW567"/>
      <c r="FX567"/>
      <c r="FY567"/>
      <c r="FZ567"/>
      <c r="GA567"/>
      <c r="GB567"/>
      <c r="GC567"/>
      <c r="GD567"/>
      <c r="GE567"/>
      <c r="GF567"/>
      <c r="GG567"/>
      <c r="GH567"/>
      <c r="GI567"/>
      <c r="GJ567"/>
      <c r="GK567"/>
      <c r="GL567"/>
      <c r="GM567"/>
      <c r="GN567"/>
      <c r="GO567"/>
      <c r="GP567"/>
      <c r="GQ567"/>
      <c r="GR567"/>
      <c r="GS567"/>
      <c r="GT567"/>
      <c r="GU567"/>
      <c r="GV567"/>
      <c r="GW567"/>
      <c r="GX567"/>
      <c r="GY567"/>
      <c r="GZ567"/>
      <c r="HA567"/>
      <c r="HB567"/>
      <c r="HC567"/>
      <c r="HD567"/>
      <c r="HE567"/>
      <c r="HF567"/>
      <c r="HG567"/>
      <c r="HH567"/>
      <c r="HI567"/>
      <c r="HJ567"/>
      <c r="HK567"/>
      <c r="HL567"/>
    </row>
    <row r="568" spans="1:220" x14ac:dyDescent="0.25">
      <c r="A568"/>
      <c r="B568"/>
      <c r="C568"/>
      <c r="D568"/>
      <c r="E568"/>
      <c r="F568"/>
      <c r="G568"/>
      <c r="H568"/>
      <c r="I568"/>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c r="BY568"/>
      <c r="BZ568"/>
      <c r="CA568"/>
      <c r="CB568"/>
      <c r="CC568"/>
      <c r="CD568"/>
      <c r="CE568"/>
      <c r="CF568"/>
      <c r="CG568"/>
      <c r="CH568"/>
      <c r="CI568"/>
      <c r="CJ568"/>
      <c r="CK568"/>
      <c r="CL568"/>
      <c r="CM568"/>
      <c r="CN568"/>
      <c r="CO568"/>
      <c r="CP568"/>
      <c r="CQ568"/>
      <c r="CR568"/>
      <c r="CS568"/>
      <c r="CT568"/>
      <c r="CU568"/>
      <c r="CV568"/>
      <c r="CW568"/>
      <c r="CX568"/>
      <c r="CY568"/>
      <c r="CZ568"/>
      <c r="DA568"/>
      <c r="DB568"/>
      <c r="DC568"/>
      <c r="DD568"/>
      <c r="DE568"/>
      <c r="DF568"/>
      <c r="DG568"/>
      <c r="DH568"/>
      <c r="DI568"/>
      <c r="DJ568"/>
      <c r="DK568"/>
      <c r="DL568"/>
      <c r="DM568"/>
      <c r="DN568"/>
      <c r="DO568"/>
      <c r="DP568"/>
      <c r="DQ568"/>
      <c r="DR568"/>
      <c r="DS568"/>
      <c r="DT568"/>
      <c r="DU568"/>
      <c r="DV568"/>
      <c r="DW568"/>
      <c r="DX568"/>
      <c r="DY568"/>
      <c r="DZ568"/>
      <c r="EA568"/>
      <c r="EB568"/>
      <c r="EC568"/>
      <c r="ED568"/>
      <c r="EE568"/>
      <c r="EF568"/>
      <c r="EG568"/>
      <c r="EH568"/>
      <c r="EI568"/>
      <c r="EJ568"/>
      <c r="EK568"/>
      <c r="EL568"/>
      <c r="EM568"/>
      <c r="EN568"/>
      <c r="EO568"/>
      <c r="EP568"/>
      <c r="EQ568"/>
      <c r="ER568"/>
      <c r="ES568"/>
      <c r="ET568"/>
      <c r="EU568"/>
      <c r="EV568"/>
      <c r="EW568"/>
      <c r="EX568"/>
      <c r="EY568"/>
      <c r="EZ568"/>
      <c r="FA568"/>
      <c r="FB568"/>
      <c r="FC568"/>
      <c r="FD568"/>
      <c r="FE568"/>
      <c r="FF568"/>
      <c r="FG568"/>
      <c r="FH568"/>
      <c r="FI568"/>
      <c r="FJ568"/>
      <c r="FK568"/>
      <c r="FL568"/>
      <c r="FM568"/>
      <c r="FN568"/>
      <c r="FO568"/>
      <c r="FP568"/>
      <c r="FQ568"/>
      <c r="FR568"/>
      <c r="FS568"/>
      <c r="FT568"/>
      <c r="FU568"/>
      <c r="FV568"/>
      <c r="FW568"/>
      <c r="FX568"/>
      <c r="FY568"/>
      <c r="FZ568"/>
      <c r="GA568"/>
      <c r="GB568"/>
      <c r="GC568"/>
      <c r="GD568"/>
      <c r="GE568"/>
      <c r="GF568"/>
      <c r="GG568"/>
      <c r="GH568"/>
      <c r="GI568"/>
      <c r="GJ568"/>
      <c r="GK568"/>
      <c r="GL568"/>
      <c r="GM568"/>
      <c r="GN568"/>
      <c r="GO568"/>
      <c r="GP568"/>
      <c r="GQ568"/>
      <c r="GR568"/>
      <c r="GS568"/>
      <c r="GT568"/>
      <c r="GU568"/>
      <c r="GV568"/>
      <c r="GW568"/>
      <c r="GX568"/>
      <c r="GY568"/>
      <c r="GZ568"/>
      <c r="HA568"/>
      <c r="HB568"/>
      <c r="HC568"/>
      <c r="HD568"/>
      <c r="HE568"/>
      <c r="HF568"/>
      <c r="HG568"/>
      <c r="HH568"/>
      <c r="HI568"/>
      <c r="HJ568"/>
      <c r="HK568"/>
      <c r="HL568"/>
    </row>
    <row r="569" spans="1:220" x14ac:dyDescent="0.25">
      <c r="A569"/>
      <c r="B569"/>
      <c r="C569"/>
      <c r="D569"/>
      <c r="E569"/>
      <c r="F569"/>
      <c r="G569"/>
      <c r="H569"/>
      <c r="I569"/>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c r="BY569"/>
      <c r="BZ569"/>
      <c r="CA569"/>
      <c r="CB569"/>
      <c r="CC569"/>
      <c r="CD569"/>
      <c r="CE569"/>
      <c r="CF569"/>
      <c r="CG569"/>
      <c r="CH569"/>
      <c r="CI569"/>
      <c r="CJ569"/>
      <c r="CK569"/>
      <c r="CL569"/>
      <c r="CM569"/>
      <c r="CN569"/>
      <c r="CO569"/>
      <c r="CP569"/>
      <c r="CQ569"/>
      <c r="CR569"/>
      <c r="CS569"/>
      <c r="CT569"/>
      <c r="CU569"/>
      <c r="CV569"/>
      <c r="CW569"/>
      <c r="CX569"/>
      <c r="CY569"/>
      <c r="CZ569"/>
      <c r="DA569"/>
      <c r="DB569"/>
      <c r="DC569"/>
      <c r="DD569"/>
      <c r="DE569"/>
      <c r="DF569"/>
      <c r="DG569"/>
      <c r="DH569"/>
      <c r="DI569"/>
      <c r="DJ569"/>
      <c r="DK569"/>
      <c r="DL569"/>
      <c r="DM569"/>
      <c r="DN569"/>
      <c r="DO569"/>
      <c r="DP569"/>
      <c r="DQ569"/>
      <c r="DR569"/>
      <c r="DS569"/>
      <c r="DT569"/>
      <c r="DU569"/>
      <c r="DV569"/>
      <c r="DW569"/>
      <c r="DX569"/>
      <c r="DY569"/>
      <c r="DZ569"/>
      <c r="EA569"/>
      <c r="EB569"/>
      <c r="EC569"/>
      <c r="ED569"/>
      <c r="EE569"/>
      <c r="EF569"/>
      <c r="EG569"/>
      <c r="EH569"/>
      <c r="EI569"/>
      <c r="EJ569"/>
      <c r="EK569"/>
      <c r="EL569"/>
      <c r="EM569"/>
      <c r="EN569"/>
      <c r="EO569"/>
      <c r="EP569"/>
      <c r="EQ569"/>
      <c r="ER569"/>
      <c r="ES569"/>
      <c r="ET569"/>
      <c r="EU569"/>
      <c r="EV569"/>
      <c r="EW569"/>
      <c r="EX569"/>
      <c r="EY569"/>
      <c r="EZ569"/>
      <c r="FA569"/>
      <c r="FB569"/>
      <c r="FC569"/>
      <c r="FD569"/>
      <c r="FE569"/>
      <c r="FF569"/>
      <c r="FG569"/>
      <c r="FH569"/>
      <c r="FI569"/>
      <c r="FJ569"/>
      <c r="FK569"/>
      <c r="FL569"/>
      <c r="FM569"/>
      <c r="FN569"/>
      <c r="FO569"/>
      <c r="FP569"/>
      <c r="FQ569"/>
      <c r="FR569"/>
      <c r="FS569"/>
      <c r="FT569"/>
      <c r="FU569"/>
      <c r="FV569"/>
      <c r="FW569"/>
      <c r="FX569"/>
      <c r="FY569"/>
      <c r="FZ569"/>
      <c r="GA569"/>
      <c r="GB569"/>
      <c r="GC569"/>
      <c r="GD569"/>
      <c r="GE569"/>
      <c r="GF569"/>
      <c r="GG569"/>
      <c r="GH569"/>
      <c r="GI569"/>
      <c r="GJ569"/>
      <c r="GK569"/>
      <c r="GL569"/>
      <c r="GM569"/>
      <c r="GN569"/>
      <c r="GO569"/>
      <c r="GP569"/>
      <c r="GQ569"/>
      <c r="GR569"/>
      <c r="GS569"/>
      <c r="GT569"/>
      <c r="GU569"/>
      <c r="GV569"/>
      <c r="GW569"/>
      <c r="GX569"/>
      <c r="GY569"/>
      <c r="GZ569"/>
      <c r="HA569"/>
      <c r="HB569"/>
      <c r="HC569"/>
      <c r="HD569"/>
      <c r="HE569"/>
      <c r="HF569"/>
      <c r="HG569"/>
      <c r="HH569"/>
      <c r="HI569"/>
      <c r="HJ569"/>
      <c r="HK569"/>
      <c r="HL569"/>
    </row>
    <row r="570" spans="1:220" x14ac:dyDescent="0.25">
      <c r="A570"/>
      <c r="B570"/>
      <c r="C570"/>
      <c r="D570"/>
      <c r="E570"/>
      <c r="F570"/>
      <c r="G570"/>
      <c r="H570"/>
      <c r="I570"/>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c r="BY570"/>
      <c r="BZ570"/>
      <c r="CA570"/>
      <c r="CB570"/>
      <c r="CC570"/>
      <c r="CD570"/>
      <c r="CE570"/>
      <c r="CF570"/>
      <c r="CG570"/>
      <c r="CH570"/>
      <c r="CI570"/>
      <c r="CJ570"/>
      <c r="CK570"/>
      <c r="CL570"/>
      <c r="CM570"/>
      <c r="CN570"/>
      <c r="CO570"/>
      <c r="CP570"/>
      <c r="CQ570"/>
      <c r="CR570"/>
      <c r="CS570"/>
      <c r="CT570"/>
      <c r="CU570"/>
      <c r="CV570"/>
      <c r="CW570"/>
      <c r="CX570"/>
      <c r="CY570"/>
      <c r="CZ570"/>
      <c r="DA570"/>
      <c r="DB570"/>
      <c r="DC570"/>
      <c r="DD570"/>
      <c r="DE570"/>
      <c r="DF570"/>
      <c r="DG570"/>
      <c r="DH570"/>
      <c r="DI570"/>
      <c r="DJ570"/>
      <c r="DK570"/>
      <c r="DL570"/>
      <c r="DM570"/>
      <c r="DN570"/>
      <c r="DO570"/>
      <c r="DP570"/>
      <c r="DQ570"/>
      <c r="DR570"/>
      <c r="DS570"/>
      <c r="DT570"/>
      <c r="DU570"/>
      <c r="DV570"/>
      <c r="DW570"/>
      <c r="DX570"/>
      <c r="DY570"/>
      <c r="DZ570"/>
      <c r="EA570"/>
      <c r="EB570"/>
      <c r="EC570"/>
      <c r="ED570"/>
      <c r="EE570"/>
      <c r="EF570"/>
      <c r="EG570"/>
      <c r="EH570"/>
      <c r="EI570"/>
      <c r="EJ570"/>
      <c r="EK570"/>
      <c r="EL570"/>
      <c r="EM570"/>
      <c r="EN570"/>
      <c r="EO570"/>
      <c r="EP570"/>
      <c r="EQ570"/>
      <c r="ER570"/>
      <c r="ES570"/>
      <c r="ET570"/>
      <c r="EU570"/>
      <c r="EV570"/>
      <c r="EW570"/>
      <c r="EX570"/>
      <c r="EY570"/>
      <c r="EZ570"/>
      <c r="FA570"/>
      <c r="FB570"/>
      <c r="FC570"/>
      <c r="FD570"/>
      <c r="FE570"/>
      <c r="FF570"/>
      <c r="FG570"/>
      <c r="FH570"/>
      <c r="FI570"/>
      <c r="FJ570"/>
      <c r="FK570"/>
      <c r="FL570"/>
      <c r="FM570"/>
      <c r="FN570"/>
      <c r="FO570"/>
      <c r="FP570"/>
      <c r="FQ570"/>
      <c r="FR570"/>
      <c r="FS570"/>
      <c r="FT570"/>
      <c r="FU570"/>
      <c r="FV570"/>
      <c r="FW570"/>
      <c r="FX570"/>
      <c r="FY570"/>
      <c r="FZ570"/>
      <c r="GA570"/>
      <c r="GB570"/>
      <c r="GC570"/>
      <c r="GD570"/>
      <c r="GE570"/>
      <c r="GF570"/>
      <c r="GG570"/>
      <c r="GH570"/>
      <c r="GI570"/>
      <c r="GJ570"/>
      <c r="GK570"/>
      <c r="GL570"/>
      <c r="GM570"/>
      <c r="GN570"/>
      <c r="GO570"/>
      <c r="GP570"/>
      <c r="GQ570"/>
      <c r="GR570"/>
      <c r="GS570"/>
      <c r="GT570"/>
      <c r="GU570"/>
      <c r="GV570"/>
      <c r="GW570"/>
      <c r="GX570"/>
      <c r="GY570"/>
      <c r="GZ570"/>
      <c r="HA570"/>
      <c r="HB570"/>
      <c r="HC570"/>
      <c r="HD570"/>
      <c r="HE570"/>
      <c r="HF570"/>
      <c r="HG570"/>
      <c r="HH570"/>
      <c r="HI570"/>
      <c r="HJ570"/>
      <c r="HK570"/>
      <c r="HL570"/>
    </row>
    <row r="571" spans="1:220" x14ac:dyDescent="0.25">
      <c r="A571"/>
      <c r="B571"/>
      <c r="C571"/>
      <c r="D571"/>
      <c r="E571"/>
      <c r="F571"/>
      <c r="G571"/>
      <c r="H571"/>
      <c r="I571"/>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c r="BY571"/>
      <c r="BZ571"/>
      <c r="CA571"/>
      <c r="CB571"/>
      <c r="CC571"/>
      <c r="CD571"/>
      <c r="CE571"/>
      <c r="CF571"/>
      <c r="CG571"/>
      <c r="CH571"/>
      <c r="CI571"/>
      <c r="CJ571"/>
      <c r="CK571"/>
      <c r="CL571"/>
      <c r="CM571"/>
      <c r="CN571"/>
      <c r="CO571"/>
      <c r="CP571"/>
      <c r="CQ571"/>
      <c r="CR571"/>
      <c r="CS571"/>
      <c r="CT571"/>
      <c r="CU571"/>
      <c r="CV571"/>
      <c r="CW571"/>
      <c r="CX571"/>
      <c r="CY571"/>
      <c r="CZ571"/>
      <c r="DA571"/>
      <c r="DB571"/>
      <c r="DC571"/>
      <c r="DD571"/>
      <c r="DE571"/>
      <c r="DF571"/>
      <c r="DG571"/>
      <c r="DH571"/>
      <c r="DI571"/>
      <c r="DJ571"/>
      <c r="DK571"/>
      <c r="DL571"/>
      <c r="DM571"/>
      <c r="DN571"/>
      <c r="DO571"/>
      <c r="DP571"/>
      <c r="DQ571"/>
      <c r="DR571"/>
      <c r="DS571"/>
      <c r="DT571"/>
      <c r="DU571"/>
      <c r="DV571"/>
      <c r="DW571"/>
      <c r="DX571"/>
      <c r="DY571"/>
      <c r="DZ571"/>
      <c r="EA571"/>
      <c r="EB571"/>
      <c r="EC571"/>
      <c r="ED571"/>
      <c r="EE571"/>
      <c r="EF571"/>
      <c r="EG571"/>
      <c r="EH571"/>
      <c r="EI571"/>
      <c r="EJ571"/>
      <c r="EK571"/>
      <c r="EL571"/>
      <c r="EM571"/>
      <c r="EN571"/>
      <c r="EO571"/>
      <c r="EP571"/>
      <c r="EQ571"/>
      <c r="ER571"/>
      <c r="ES571"/>
      <c r="ET571"/>
      <c r="EU571"/>
      <c r="EV571"/>
      <c r="EW571"/>
      <c r="EX571"/>
      <c r="EY571"/>
      <c r="EZ571"/>
      <c r="FA571"/>
      <c r="FB571"/>
      <c r="FC571"/>
      <c r="FD571"/>
      <c r="FE571"/>
      <c r="FF571"/>
      <c r="FG571"/>
      <c r="FH571"/>
      <c r="FI571"/>
      <c r="FJ571"/>
      <c r="FK571"/>
      <c r="FL571"/>
      <c r="FM571"/>
      <c r="FN571"/>
      <c r="FO571"/>
      <c r="FP571"/>
      <c r="FQ571"/>
      <c r="FR571"/>
      <c r="FS571"/>
      <c r="FT571"/>
      <c r="FU571"/>
      <c r="FV571"/>
      <c r="FW571"/>
      <c r="FX571"/>
      <c r="FY571"/>
      <c r="FZ571"/>
      <c r="GA571"/>
      <c r="GB571"/>
      <c r="GC571"/>
      <c r="GD571"/>
      <c r="GE571"/>
      <c r="GF571"/>
      <c r="GG571"/>
      <c r="GH571"/>
      <c r="GI571"/>
      <c r="GJ571"/>
      <c r="GK571"/>
      <c r="GL571"/>
      <c r="GM571"/>
      <c r="GN571"/>
      <c r="GO571"/>
      <c r="GP571"/>
      <c r="GQ571"/>
      <c r="GR571"/>
      <c r="GS571"/>
      <c r="GT571"/>
      <c r="GU571"/>
      <c r="GV571"/>
      <c r="GW571"/>
      <c r="GX571"/>
      <c r="GY571"/>
      <c r="GZ571"/>
      <c r="HA571"/>
      <c r="HB571"/>
      <c r="HC571"/>
      <c r="HD571"/>
      <c r="HE571"/>
      <c r="HF571"/>
      <c r="HG571"/>
      <c r="HH571"/>
      <c r="HI571"/>
      <c r="HJ571"/>
      <c r="HK571"/>
      <c r="HL571"/>
    </row>
    <row r="572" spans="1:220" x14ac:dyDescent="0.25">
      <c r="A572"/>
      <c r="B572"/>
      <c r="C572"/>
      <c r="D572"/>
      <c r="E572"/>
      <c r="F572"/>
      <c r="G572"/>
      <c r="H572"/>
      <c r="I572"/>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c r="BY572"/>
      <c r="BZ572"/>
      <c r="CA572"/>
      <c r="CB572"/>
      <c r="CC572"/>
      <c r="CD572"/>
      <c r="CE572"/>
      <c r="CF572"/>
      <c r="CG572"/>
      <c r="CH572"/>
      <c r="CI572"/>
      <c r="CJ572"/>
      <c r="CK572"/>
      <c r="CL572"/>
      <c r="CM572"/>
      <c r="CN572"/>
      <c r="CO572"/>
      <c r="CP572"/>
      <c r="CQ572"/>
      <c r="CR572"/>
      <c r="CS572"/>
      <c r="CT572"/>
      <c r="CU572"/>
      <c r="CV572"/>
      <c r="CW572"/>
      <c r="CX572"/>
      <c r="CY572"/>
      <c r="CZ572"/>
      <c r="DA572"/>
      <c r="DB572"/>
      <c r="DC572"/>
      <c r="DD572"/>
      <c r="DE572"/>
      <c r="DF572"/>
      <c r="DG572"/>
      <c r="DH572"/>
      <c r="DI572"/>
      <c r="DJ572"/>
      <c r="DK572"/>
      <c r="DL572"/>
      <c r="DM572"/>
      <c r="DN572"/>
      <c r="DO572"/>
      <c r="DP572"/>
      <c r="DQ572"/>
      <c r="DR572"/>
      <c r="DS572"/>
      <c r="DT572"/>
      <c r="DU572"/>
      <c r="DV572"/>
      <c r="DW572"/>
      <c r="DX572"/>
      <c r="DY572"/>
      <c r="DZ572"/>
      <c r="EA572"/>
      <c r="EB572"/>
      <c r="EC572"/>
      <c r="ED572"/>
      <c r="EE572"/>
      <c r="EF572"/>
      <c r="EG572"/>
      <c r="EH572"/>
      <c r="EI572"/>
      <c r="EJ572"/>
      <c r="EK572"/>
      <c r="EL572"/>
      <c r="EM572"/>
      <c r="EN572"/>
      <c r="EO572"/>
      <c r="EP572"/>
      <c r="EQ572"/>
      <c r="ER572"/>
      <c r="ES572"/>
      <c r="ET572"/>
      <c r="EU572"/>
      <c r="EV572"/>
      <c r="EW572"/>
      <c r="EX572"/>
      <c r="EY572"/>
      <c r="EZ572"/>
      <c r="FA572"/>
      <c r="FB572"/>
      <c r="FC572"/>
      <c r="FD572"/>
      <c r="FE572"/>
      <c r="FF572"/>
      <c r="FG572"/>
      <c r="FH572"/>
      <c r="FI572"/>
      <c r="FJ572"/>
      <c r="FK572"/>
      <c r="FL572"/>
      <c r="FM572"/>
      <c r="FN572"/>
      <c r="FO572"/>
      <c r="FP572"/>
      <c r="FQ572"/>
      <c r="FR572"/>
      <c r="FS572"/>
      <c r="FT572"/>
      <c r="FU572"/>
      <c r="FV572"/>
      <c r="FW572"/>
      <c r="FX572"/>
      <c r="FY572"/>
      <c r="FZ572"/>
      <c r="GA572"/>
      <c r="GB572"/>
      <c r="GC572"/>
      <c r="GD572"/>
      <c r="GE572"/>
      <c r="GF572"/>
      <c r="GG572"/>
      <c r="GH572"/>
      <c r="GI572"/>
      <c r="GJ572"/>
      <c r="GK572"/>
      <c r="GL572"/>
      <c r="GM572"/>
      <c r="GN572"/>
      <c r="GO572"/>
      <c r="GP572"/>
      <c r="GQ572"/>
      <c r="GR572"/>
      <c r="GS572"/>
      <c r="GT572"/>
      <c r="GU572"/>
      <c r="GV572"/>
      <c r="GW572"/>
      <c r="GX572"/>
      <c r="GY572"/>
      <c r="GZ572"/>
      <c r="HA572"/>
      <c r="HB572"/>
      <c r="HC572"/>
      <c r="HD572"/>
      <c r="HE572"/>
      <c r="HF572"/>
      <c r="HG572"/>
      <c r="HH572"/>
      <c r="HI572"/>
      <c r="HJ572"/>
      <c r="HK572"/>
      <c r="HL572"/>
    </row>
    <row r="573" spans="1:220" x14ac:dyDescent="0.25">
      <c r="A573"/>
      <c r="B573"/>
      <c r="C573"/>
      <c r="D573"/>
      <c r="E573"/>
      <c r="F573"/>
      <c r="G573"/>
      <c r="H573"/>
      <c r="I573"/>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c r="BY573"/>
      <c r="BZ573"/>
      <c r="CA573"/>
      <c r="CB573"/>
      <c r="CC573"/>
      <c r="CD573"/>
      <c r="CE573"/>
      <c r="CF573"/>
      <c r="CG573"/>
      <c r="CH573"/>
      <c r="CI573"/>
      <c r="CJ573"/>
      <c r="CK573"/>
      <c r="CL573"/>
      <c r="CM573"/>
      <c r="CN573"/>
      <c r="CO573"/>
      <c r="CP573"/>
      <c r="CQ573"/>
      <c r="CR573"/>
      <c r="CS573"/>
      <c r="CT573"/>
      <c r="CU573"/>
      <c r="CV573"/>
      <c r="CW573"/>
      <c r="CX573"/>
      <c r="CY573"/>
      <c r="CZ573"/>
      <c r="DA573"/>
      <c r="DB573"/>
      <c r="DC573"/>
      <c r="DD573"/>
      <c r="DE573"/>
      <c r="DF573"/>
      <c r="DG573"/>
      <c r="DH573"/>
      <c r="DI573"/>
      <c r="DJ573"/>
      <c r="DK573"/>
      <c r="DL573"/>
      <c r="DM573"/>
      <c r="DN573"/>
      <c r="DO573"/>
      <c r="DP573"/>
      <c r="DQ573"/>
      <c r="DR573"/>
      <c r="DS573"/>
      <c r="DT573"/>
      <c r="DU573"/>
      <c r="DV573"/>
      <c r="DW573"/>
      <c r="DX573"/>
      <c r="DY573"/>
      <c r="DZ573"/>
      <c r="EA573"/>
      <c r="EB573"/>
      <c r="EC573"/>
      <c r="ED573"/>
      <c r="EE573"/>
      <c r="EF573"/>
      <c r="EG573"/>
      <c r="EH573"/>
      <c r="EI573"/>
      <c r="EJ573"/>
      <c r="EK573"/>
      <c r="EL573"/>
      <c r="EM573"/>
      <c r="EN573"/>
      <c r="EO573"/>
      <c r="EP573"/>
      <c r="EQ573"/>
      <c r="ER573"/>
      <c r="ES573"/>
      <c r="ET573"/>
      <c r="EU573"/>
      <c r="EV573"/>
      <c r="EW573"/>
      <c r="EX573"/>
      <c r="EY573"/>
      <c r="EZ573"/>
      <c r="FA573"/>
      <c r="FB573"/>
      <c r="FC573"/>
      <c r="FD573"/>
      <c r="FE573"/>
      <c r="FF573"/>
      <c r="FG573"/>
      <c r="FH573"/>
      <c r="FI573"/>
      <c r="FJ573"/>
      <c r="FK573"/>
      <c r="FL573"/>
      <c r="FM573"/>
      <c r="FN573"/>
      <c r="FO573"/>
      <c r="FP573"/>
      <c r="FQ573"/>
      <c r="FR573"/>
      <c r="FS573"/>
      <c r="FT573"/>
      <c r="FU573"/>
      <c r="FV573"/>
      <c r="FW573"/>
      <c r="FX573"/>
      <c r="FY573"/>
      <c r="FZ573"/>
      <c r="GA573"/>
      <c r="GB573"/>
      <c r="GC573"/>
      <c r="GD573"/>
      <c r="GE573"/>
      <c r="GF573"/>
      <c r="GG573"/>
      <c r="GH573"/>
      <c r="GI573"/>
      <c r="GJ573"/>
      <c r="GK573"/>
      <c r="GL573"/>
      <c r="GM573"/>
      <c r="GN573"/>
      <c r="GO573"/>
      <c r="GP573"/>
      <c r="GQ573"/>
      <c r="GR573"/>
      <c r="GS573"/>
      <c r="GT573"/>
      <c r="GU573"/>
      <c r="GV573"/>
      <c r="GW573"/>
      <c r="GX573"/>
      <c r="GY573"/>
      <c r="GZ573"/>
      <c r="HA573"/>
      <c r="HB573"/>
      <c r="HC573"/>
      <c r="HD573"/>
      <c r="HE573"/>
      <c r="HF573"/>
      <c r="HG573"/>
      <c r="HH573"/>
      <c r="HI573"/>
      <c r="HJ573"/>
      <c r="HK573"/>
      <c r="HL573"/>
    </row>
    <row r="574" spans="1:220" x14ac:dyDescent="0.25">
      <c r="A574"/>
      <c r="B574"/>
      <c r="C574"/>
      <c r="D574"/>
      <c r="E574"/>
      <c r="F574"/>
      <c r="G574"/>
      <c r="H574"/>
      <c r="I574"/>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c r="BY574"/>
      <c r="BZ574"/>
      <c r="CA574"/>
      <c r="CB574"/>
      <c r="CC574"/>
      <c r="CD574"/>
      <c r="CE574"/>
      <c r="CF574"/>
      <c r="CG574"/>
      <c r="CH574"/>
      <c r="CI574"/>
      <c r="CJ574"/>
      <c r="CK574"/>
      <c r="CL574"/>
      <c r="CM574"/>
      <c r="CN574"/>
      <c r="CO574"/>
      <c r="CP574"/>
      <c r="CQ574"/>
      <c r="CR574"/>
      <c r="CS574"/>
      <c r="CT574"/>
      <c r="CU574"/>
      <c r="CV574"/>
      <c r="CW574"/>
      <c r="CX574"/>
      <c r="CY574"/>
      <c r="CZ574"/>
      <c r="DA574"/>
      <c r="DB574"/>
      <c r="DC574"/>
      <c r="DD574"/>
      <c r="DE574"/>
      <c r="DF574"/>
      <c r="DG574"/>
      <c r="DH574"/>
      <c r="DI574"/>
      <c r="DJ574"/>
      <c r="DK574"/>
      <c r="DL574"/>
      <c r="DM574"/>
      <c r="DN574"/>
      <c r="DO574"/>
      <c r="DP574"/>
      <c r="DQ574"/>
      <c r="DR574"/>
      <c r="DS574"/>
      <c r="DT574"/>
      <c r="DU574"/>
      <c r="DV574"/>
      <c r="DW574"/>
      <c r="DX574"/>
      <c r="DY574"/>
      <c r="DZ574"/>
      <c r="EA574"/>
      <c r="EB574"/>
      <c r="EC574"/>
      <c r="ED574"/>
      <c r="EE574"/>
      <c r="EF574"/>
      <c r="EG574"/>
      <c r="EH574"/>
      <c r="EI574"/>
      <c r="EJ574"/>
      <c r="EK574"/>
      <c r="EL574"/>
      <c r="EM574"/>
      <c r="EN574"/>
      <c r="EO574"/>
      <c r="EP574"/>
      <c r="EQ574"/>
      <c r="ER574"/>
      <c r="ES574"/>
      <c r="ET574"/>
      <c r="EU574"/>
      <c r="EV574"/>
      <c r="EW574"/>
      <c r="EX574"/>
      <c r="EY574"/>
      <c r="EZ574"/>
      <c r="FA574"/>
      <c r="FB574"/>
      <c r="FC574"/>
      <c r="FD574"/>
      <c r="FE574"/>
      <c r="FF574"/>
      <c r="FG574"/>
      <c r="FH574"/>
      <c r="FI574"/>
      <c r="FJ574"/>
      <c r="FK574"/>
      <c r="FL574"/>
      <c r="FM574"/>
      <c r="FN574"/>
      <c r="FO574"/>
      <c r="FP574"/>
      <c r="FQ574"/>
      <c r="FR574"/>
      <c r="FS574"/>
      <c r="FT574"/>
      <c r="FU574"/>
      <c r="FV574"/>
      <c r="FW574"/>
      <c r="FX574"/>
      <c r="FY574"/>
      <c r="FZ574"/>
      <c r="GA574"/>
      <c r="GB574"/>
      <c r="GC574"/>
      <c r="GD574"/>
      <c r="GE574"/>
      <c r="GF574"/>
      <c r="GG574"/>
      <c r="GH574"/>
      <c r="GI574"/>
      <c r="GJ574"/>
      <c r="GK574"/>
      <c r="GL574"/>
      <c r="GM574"/>
      <c r="GN574"/>
      <c r="GO574"/>
      <c r="GP574"/>
      <c r="GQ574"/>
      <c r="GR574"/>
      <c r="GS574"/>
      <c r="GT574"/>
      <c r="GU574"/>
      <c r="GV574"/>
      <c r="GW574"/>
      <c r="GX574"/>
      <c r="GY574"/>
      <c r="GZ574"/>
      <c r="HA574"/>
      <c r="HB574"/>
      <c r="HC574"/>
      <c r="HD574"/>
      <c r="HE574"/>
      <c r="HF574"/>
      <c r="HG574"/>
      <c r="HH574"/>
      <c r="HI574"/>
      <c r="HJ574"/>
      <c r="HK574"/>
      <c r="HL574"/>
    </row>
    <row r="575" spans="1:220" x14ac:dyDescent="0.25">
      <c r="A575"/>
      <c r="B575"/>
      <c r="C575"/>
      <c r="D575"/>
      <c r="E575"/>
      <c r="F575"/>
      <c r="G575"/>
      <c r="H575"/>
      <c r="I575"/>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c r="BY575"/>
      <c r="BZ575"/>
      <c r="CA575"/>
      <c r="CB575"/>
      <c r="CC575"/>
      <c r="CD575"/>
      <c r="CE575"/>
      <c r="CF575"/>
      <c r="CG575"/>
      <c r="CH575"/>
      <c r="CI575"/>
      <c r="CJ575"/>
      <c r="CK575"/>
      <c r="CL575"/>
      <c r="CM575"/>
      <c r="CN575"/>
      <c r="CO575"/>
      <c r="CP575"/>
      <c r="CQ575"/>
      <c r="CR575"/>
      <c r="CS575"/>
      <c r="CT575"/>
      <c r="CU575"/>
      <c r="CV575"/>
      <c r="CW575"/>
      <c r="CX575"/>
      <c r="CY575"/>
      <c r="CZ575"/>
      <c r="DA575"/>
      <c r="DB575"/>
      <c r="DC575"/>
      <c r="DD575"/>
      <c r="DE575"/>
      <c r="DF575"/>
      <c r="DG575"/>
      <c r="DH575"/>
      <c r="DI575"/>
      <c r="DJ575"/>
      <c r="DK575"/>
      <c r="DL575"/>
      <c r="DM575"/>
      <c r="DN575"/>
      <c r="DO575"/>
      <c r="DP575"/>
      <c r="DQ575"/>
      <c r="DR575"/>
      <c r="DS575"/>
      <c r="DT575"/>
      <c r="DU575"/>
      <c r="DV575"/>
      <c r="DW575"/>
      <c r="DX575"/>
      <c r="DY575"/>
      <c r="DZ575"/>
      <c r="EA575"/>
      <c r="EB575"/>
      <c r="EC575"/>
      <c r="ED575"/>
      <c r="EE575"/>
      <c r="EF575"/>
      <c r="EG575"/>
      <c r="EH575"/>
      <c r="EI575"/>
      <c r="EJ575"/>
      <c r="EK575"/>
      <c r="EL575"/>
      <c r="EM575"/>
      <c r="EN575"/>
      <c r="EO575"/>
      <c r="EP575"/>
      <c r="EQ575"/>
      <c r="ER575"/>
      <c r="ES575"/>
      <c r="ET575"/>
      <c r="EU575"/>
      <c r="EV575"/>
      <c r="EW575"/>
      <c r="EX575"/>
      <c r="EY575"/>
      <c r="EZ575"/>
      <c r="FA575"/>
      <c r="FB575"/>
      <c r="FC575"/>
      <c r="FD575"/>
      <c r="FE575"/>
      <c r="FF575"/>
      <c r="FG575"/>
      <c r="FH575"/>
      <c r="FI575"/>
      <c r="FJ575"/>
      <c r="FK575"/>
      <c r="FL575"/>
      <c r="FM575"/>
      <c r="FN575"/>
      <c r="FO575"/>
      <c r="FP575"/>
      <c r="FQ575"/>
      <c r="FR575"/>
      <c r="FS575"/>
      <c r="FT575"/>
      <c r="FU575"/>
      <c r="FV575"/>
      <c r="FW575"/>
      <c r="FX575"/>
      <c r="FY575"/>
      <c r="FZ575"/>
      <c r="GA575"/>
      <c r="GB575"/>
      <c r="GC575"/>
      <c r="GD575"/>
      <c r="GE575"/>
      <c r="GF575"/>
      <c r="GG575"/>
      <c r="GH575"/>
      <c r="GI575"/>
      <c r="GJ575"/>
      <c r="GK575"/>
      <c r="GL575"/>
      <c r="GM575"/>
      <c r="GN575"/>
      <c r="GO575"/>
      <c r="GP575"/>
      <c r="GQ575"/>
      <c r="GR575"/>
      <c r="GS575"/>
      <c r="GT575"/>
      <c r="GU575"/>
      <c r="GV575"/>
      <c r="GW575"/>
      <c r="GX575"/>
      <c r="GY575"/>
      <c r="GZ575"/>
      <c r="HA575"/>
      <c r="HB575"/>
      <c r="HC575"/>
      <c r="HD575"/>
      <c r="HE575"/>
      <c r="HF575"/>
      <c r="HG575"/>
      <c r="HH575"/>
      <c r="HI575"/>
      <c r="HJ575"/>
      <c r="HK575"/>
      <c r="HL575"/>
    </row>
    <row r="576" spans="1:220" x14ac:dyDescent="0.25">
      <c r="A576"/>
      <c r="B576"/>
      <c r="C576"/>
      <c r="D576"/>
      <c r="E576"/>
      <c r="F576"/>
      <c r="G576"/>
      <c r="H576"/>
      <c r="I5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c r="BY576"/>
      <c r="BZ576"/>
      <c r="CA576"/>
      <c r="CB576"/>
      <c r="CC576"/>
      <c r="CD576"/>
      <c r="CE576"/>
      <c r="CF576"/>
      <c r="CG576"/>
      <c r="CH576"/>
      <c r="CI576"/>
      <c r="CJ576"/>
      <c r="CK576"/>
      <c r="CL576"/>
      <c r="CM576"/>
      <c r="CN576"/>
      <c r="CO576"/>
      <c r="CP576"/>
      <c r="CQ576"/>
      <c r="CR576"/>
      <c r="CS576"/>
      <c r="CT576"/>
      <c r="CU576"/>
      <c r="CV576"/>
      <c r="CW576"/>
      <c r="CX576"/>
      <c r="CY576"/>
      <c r="CZ576"/>
      <c r="DA576"/>
      <c r="DB576"/>
      <c r="DC576"/>
      <c r="DD576"/>
      <c r="DE576"/>
      <c r="DF576"/>
      <c r="DG576"/>
      <c r="DH576"/>
      <c r="DI576"/>
      <c r="DJ576"/>
      <c r="DK576"/>
      <c r="DL576"/>
      <c r="DM576"/>
      <c r="DN576"/>
      <c r="DO576"/>
      <c r="DP576"/>
      <c r="DQ576"/>
      <c r="DR576"/>
      <c r="DS576"/>
      <c r="DT576"/>
      <c r="DU576"/>
      <c r="DV576"/>
      <c r="DW576"/>
      <c r="DX576"/>
      <c r="DY576"/>
      <c r="DZ576"/>
      <c r="EA576"/>
      <c r="EB576"/>
      <c r="EC576"/>
      <c r="ED576"/>
      <c r="EE576"/>
      <c r="EF576"/>
      <c r="EG576"/>
      <c r="EH576"/>
      <c r="EI576"/>
      <c r="EJ576"/>
      <c r="EK576"/>
      <c r="EL576"/>
      <c r="EM576"/>
      <c r="EN576"/>
      <c r="EO576"/>
      <c r="EP576"/>
      <c r="EQ576"/>
      <c r="ER576"/>
      <c r="ES576"/>
      <c r="ET576"/>
      <c r="EU576"/>
      <c r="EV576"/>
      <c r="EW576"/>
      <c r="EX576"/>
      <c r="EY576"/>
      <c r="EZ576"/>
      <c r="FA576"/>
      <c r="FB576"/>
      <c r="FC576"/>
      <c r="FD576"/>
      <c r="FE576"/>
      <c r="FF576"/>
      <c r="FG576"/>
      <c r="FH576"/>
      <c r="FI576"/>
      <c r="FJ576"/>
      <c r="FK576"/>
      <c r="FL576"/>
      <c r="FM576"/>
      <c r="FN576"/>
      <c r="FO576"/>
      <c r="FP576"/>
      <c r="FQ576"/>
      <c r="FR576"/>
      <c r="FS576"/>
      <c r="FT576"/>
      <c r="FU576"/>
      <c r="FV576"/>
      <c r="FW576"/>
      <c r="FX576"/>
      <c r="FY576"/>
      <c r="FZ576"/>
      <c r="GA576"/>
      <c r="GB576"/>
      <c r="GC576"/>
      <c r="GD576"/>
      <c r="GE576"/>
      <c r="GF576"/>
      <c r="GG576"/>
      <c r="GH576"/>
      <c r="GI576"/>
      <c r="GJ576"/>
      <c r="GK576"/>
      <c r="GL576"/>
      <c r="GM576"/>
      <c r="GN576"/>
      <c r="GO576"/>
      <c r="GP576"/>
      <c r="GQ576"/>
      <c r="GR576"/>
      <c r="GS576"/>
      <c r="GT576"/>
      <c r="GU576"/>
      <c r="GV576"/>
      <c r="GW576"/>
      <c r="GX576"/>
      <c r="GY576"/>
      <c r="GZ576"/>
      <c r="HA576"/>
      <c r="HB576"/>
      <c r="HC576"/>
      <c r="HD576"/>
      <c r="HE576"/>
      <c r="HF576"/>
      <c r="HG576"/>
      <c r="HH576"/>
      <c r="HI576"/>
      <c r="HJ576"/>
      <c r="HK576"/>
      <c r="HL576"/>
    </row>
    <row r="577" spans="1:220" x14ac:dyDescent="0.25">
      <c r="A577"/>
      <c r="B577"/>
      <c r="C577"/>
      <c r="D577"/>
      <c r="E577"/>
      <c r="F577"/>
      <c r="G577"/>
      <c r="H577"/>
      <c r="I577"/>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c r="BY577"/>
      <c r="BZ577"/>
      <c r="CA577"/>
      <c r="CB577"/>
      <c r="CC577"/>
      <c r="CD577"/>
      <c r="CE577"/>
      <c r="CF577"/>
      <c r="CG577"/>
      <c r="CH577"/>
      <c r="CI577"/>
      <c r="CJ577"/>
      <c r="CK577"/>
      <c r="CL577"/>
      <c r="CM577"/>
      <c r="CN577"/>
      <c r="CO577"/>
      <c r="CP577"/>
      <c r="CQ577"/>
      <c r="CR577"/>
      <c r="CS577"/>
      <c r="CT577"/>
      <c r="CU577"/>
      <c r="CV577"/>
      <c r="CW577"/>
      <c r="CX577"/>
      <c r="CY577"/>
      <c r="CZ577"/>
      <c r="DA577"/>
      <c r="DB577"/>
      <c r="DC577"/>
      <c r="DD577"/>
      <c r="DE577"/>
      <c r="DF577"/>
      <c r="DG577"/>
      <c r="DH577"/>
      <c r="DI577"/>
      <c r="DJ577"/>
      <c r="DK577"/>
      <c r="DL577"/>
      <c r="DM577"/>
      <c r="DN577"/>
      <c r="DO577"/>
      <c r="DP577"/>
      <c r="DQ577"/>
      <c r="DR577"/>
      <c r="DS577"/>
      <c r="DT577"/>
      <c r="DU577"/>
      <c r="DV577"/>
      <c r="DW577"/>
      <c r="DX577"/>
      <c r="DY577"/>
      <c r="DZ577"/>
      <c r="EA577"/>
      <c r="EB577"/>
      <c r="EC577"/>
      <c r="ED577"/>
      <c r="EE577"/>
      <c r="EF577"/>
      <c r="EG577"/>
      <c r="EH577"/>
      <c r="EI577"/>
      <c r="EJ577"/>
      <c r="EK577"/>
      <c r="EL577"/>
      <c r="EM577"/>
      <c r="EN577"/>
      <c r="EO577"/>
      <c r="EP577"/>
      <c r="EQ577"/>
      <c r="ER577"/>
      <c r="ES577"/>
      <c r="ET577"/>
      <c r="EU577"/>
      <c r="EV577"/>
      <c r="EW577"/>
      <c r="EX577"/>
      <c r="EY577"/>
      <c r="EZ577"/>
      <c r="FA577"/>
      <c r="FB577"/>
      <c r="FC577"/>
      <c r="FD577"/>
      <c r="FE577"/>
      <c r="FF577"/>
      <c r="FG577"/>
      <c r="FH577"/>
      <c r="FI577"/>
      <c r="FJ577"/>
      <c r="FK577"/>
      <c r="FL577"/>
      <c r="FM577"/>
      <c r="FN577"/>
      <c r="FO577"/>
      <c r="FP577"/>
      <c r="FQ577"/>
      <c r="FR577"/>
      <c r="FS577"/>
      <c r="FT577"/>
      <c r="FU577"/>
      <c r="FV577"/>
      <c r="FW577"/>
      <c r="FX577"/>
      <c r="FY577"/>
      <c r="FZ577"/>
      <c r="GA577"/>
      <c r="GB577"/>
      <c r="GC577"/>
      <c r="GD577"/>
      <c r="GE577"/>
      <c r="GF577"/>
      <c r="GG577"/>
      <c r="GH577"/>
      <c r="GI577"/>
      <c r="GJ577"/>
      <c r="GK577"/>
      <c r="GL577"/>
      <c r="GM577"/>
      <c r="GN577"/>
      <c r="GO577"/>
      <c r="GP577"/>
      <c r="GQ577"/>
      <c r="GR577"/>
      <c r="GS577"/>
      <c r="GT577"/>
      <c r="GU577"/>
      <c r="GV577"/>
      <c r="GW577"/>
      <c r="GX577"/>
      <c r="GY577"/>
      <c r="GZ577"/>
      <c r="HA577"/>
      <c r="HB577"/>
      <c r="HC577"/>
      <c r="HD577"/>
      <c r="HE577"/>
      <c r="HF577"/>
      <c r="HG577"/>
      <c r="HH577"/>
      <c r="HI577"/>
      <c r="HJ577"/>
      <c r="HK577"/>
      <c r="HL577"/>
    </row>
    <row r="578" spans="1:220" x14ac:dyDescent="0.25">
      <c r="A578"/>
      <c r="B578"/>
      <c r="C578"/>
      <c r="D578"/>
      <c r="E578"/>
      <c r="F578"/>
      <c r="G578"/>
      <c r="H578"/>
      <c r="I578"/>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c r="BY578"/>
      <c r="BZ578"/>
      <c r="CA578"/>
      <c r="CB578"/>
      <c r="CC578"/>
      <c r="CD578"/>
      <c r="CE578"/>
      <c r="CF578"/>
      <c r="CG578"/>
      <c r="CH578"/>
      <c r="CI578"/>
      <c r="CJ578"/>
      <c r="CK578"/>
      <c r="CL578"/>
      <c r="CM578"/>
      <c r="CN578"/>
      <c r="CO578"/>
      <c r="CP578"/>
      <c r="CQ578"/>
      <c r="CR578"/>
      <c r="CS578"/>
      <c r="CT578"/>
      <c r="CU578"/>
      <c r="CV578"/>
      <c r="CW578"/>
      <c r="CX578"/>
      <c r="CY578"/>
      <c r="CZ578"/>
      <c r="DA578"/>
      <c r="DB578"/>
      <c r="DC578"/>
      <c r="DD578"/>
      <c r="DE578"/>
      <c r="DF578"/>
      <c r="DG578"/>
      <c r="DH578"/>
      <c r="DI578"/>
      <c r="DJ578"/>
      <c r="DK578"/>
      <c r="DL578"/>
      <c r="DM578"/>
      <c r="DN578"/>
      <c r="DO578"/>
      <c r="DP578"/>
      <c r="DQ578"/>
      <c r="DR578"/>
      <c r="DS578"/>
      <c r="DT578"/>
      <c r="DU578"/>
      <c r="DV578"/>
      <c r="DW578"/>
      <c r="DX578"/>
      <c r="DY578"/>
      <c r="DZ578"/>
      <c r="EA578"/>
      <c r="EB578"/>
      <c r="EC578"/>
      <c r="ED578"/>
      <c r="EE578"/>
      <c r="EF578"/>
      <c r="EG578"/>
      <c r="EH578"/>
      <c r="EI578"/>
      <c r="EJ578"/>
      <c r="EK578"/>
      <c r="EL578"/>
      <c r="EM578"/>
      <c r="EN578"/>
      <c r="EO578"/>
      <c r="EP578"/>
      <c r="EQ578"/>
      <c r="ER578"/>
      <c r="ES578"/>
      <c r="ET578"/>
      <c r="EU578"/>
      <c r="EV578"/>
      <c r="EW578"/>
      <c r="EX578"/>
      <c r="EY578"/>
      <c r="EZ578"/>
      <c r="FA578"/>
      <c r="FB578"/>
      <c r="FC578"/>
      <c r="FD578"/>
      <c r="FE578"/>
      <c r="FF578"/>
      <c r="FG578"/>
      <c r="FH578"/>
      <c r="FI578"/>
      <c r="FJ578"/>
      <c r="FK578"/>
      <c r="FL578"/>
      <c r="FM578"/>
      <c r="FN578"/>
      <c r="FO578"/>
      <c r="FP578"/>
      <c r="FQ578"/>
      <c r="FR578"/>
      <c r="FS578"/>
      <c r="FT578"/>
      <c r="FU578"/>
      <c r="FV578"/>
      <c r="FW578"/>
      <c r="FX578"/>
      <c r="FY578"/>
      <c r="FZ578"/>
      <c r="GA578"/>
      <c r="GB578"/>
      <c r="GC578"/>
      <c r="GD578"/>
      <c r="GE578"/>
      <c r="GF578"/>
      <c r="GG578"/>
      <c r="GH578"/>
      <c r="GI578"/>
      <c r="GJ578"/>
      <c r="GK578"/>
      <c r="GL578"/>
      <c r="GM578"/>
      <c r="GN578"/>
      <c r="GO578"/>
      <c r="GP578"/>
      <c r="GQ578"/>
      <c r="GR578"/>
      <c r="GS578"/>
      <c r="GT578"/>
      <c r="GU578"/>
      <c r="GV578"/>
      <c r="GW578"/>
      <c r="GX578"/>
      <c r="GY578"/>
      <c r="GZ578"/>
      <c r="HA578"/>
      <c r="HB578"/>
      <c r="HC578"/>
      <c r="HD578"/>
      <c r="HE578"/>
      <c r="HF578"/>
      <c r="HG578"/>
      <c r="HH578"/>
      <c r="HI578"/>
      <c r="HJ578"/>
      <c r="HK578"/>
      <c r="HL578"/>
    </row>
    <row r="579" spans="1:220" x14ac:dyDescent="0.25">
      <c r="A579"/>
      <c r="B579"/>
      <c r="C579"/>
      <c r="D579"/>
      <c r="E579"/>
      <c r="F579"/>
      <c r="G579"/>
      <c r="H579"/>
      <c r="I579"/>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c r="BY579"/>
      <c r="BZ579"/>
      <c r="CA579"/>
      <c r="CB579"/>
      <c r="CC579"/>
      <c r="CD579"/>
      <c r="CE579"/>
      <c r="CF579"/>
      <c r="CG579"/>
      <c r="CH579"/>
      <c r="CI579"/>
      <c r="CJ579"/>
      <c r="CK579"/>
      <c r="CL579"/>
      <c r="CM579"/>
      <c r="CN579"/>
      <c r="CO579"/>
      <c r="CP579"/>
      <c r="CQ579"/>
      <c r="CR579"/>
      <c r="CS579"/>
      <c r="CT579"/>
      <c r="CU579"/>
      <c r="CV579"/>
      <c r="CW579"/>
      <c r="CX579"/>
      <c r="CY579"/>
      <c r="CZ579"/>
      <c r="DA579"/>
      <c r="DB579"/>
      <c r="DC579"/>
      <c r="DD579"/>
      <c r="DE579"/>
      <c r="DF579"/>
      <c r="DG579"/>
      <c r="DH579"/>
      <c r="DI579"/>
      <c r="DJ579"/>
      <c r="DK579"/>
      <c r="DL579"/>
      <c r="DM579"/>
      <c r="DN579"/>
      <c r="DO579"/>
      <c r="DP579"/>
      <c r="DQ579"/>
      <c r="DR579"/>
      <c r="DS579"/>
      <c r="DT579"/>
      <c r="DU579"/>
      <c r="DV579"/>
      <c r="DW579"/>
      <c r="DX579"/>
      <c r="DY579"/>
      <c r="DZ579"/>
      <c r="EA579"/>
      <c r="EB579"/>
      <c r="EC579"/>
      <c r="ED579"/>
      <c r="EE579"/>
      <c r="EF579"/>
      <c r="EG579"/>
      <c r="EH579"/>
      <c r="EI579"/>
      <c r="EJ579"/>
      <c r="EK579"/>
      <c r="EL579"/>
      <c r="EM579"/>
      <c r="EN579"/>
      <c r="EO579"/>
      <c r="EP579"/>
      <c r="EQ579"/>
      <c r="ER579"/>
      <c r="ES579"/>
      <c r="ET579"/>
      <c r="EU579"/>
      <c r="EV579"/>
      <c r="EW579"/>
      <c r="EX579"/>
      <c r="EY579"/>
      <c r="EZ579"/>
      <c r="FA579"/>
      <c r="FB579"/>
      <c r="FC579"/>
      <c r="FD579"/>
      <c r="FE579"/>
      <c r="FF579"/>
      <c r="FG579"/>
      <c r="FH579"/>
      <c r="FI579"/>
      <c r="FJ579"/>
      <c r="FK579"/>
      <c r="FL579"/>
      <c r="FM579"/>
      <c r="FN579"/>
      <c r="FO579"/>
      <c r="FP579"/>
      <c r="FQ579"/>
      <c r="FR579"/>
      <c r="FS579"/>
      <c r="FT579"/>
      <c r="FU579"/>
      <c r="FV579"/>
      <c r="FW579"/>
      <c r="FX579"/>
      <c r="FY579"/>
      <c r="FZ579"/>
      <c r="GA579"/>
      <c r="GB579"/>
      <c r="GC579"/>
      <c r="GD579"/>
      <c r="GE579"/>
      <c r="GF579"/>
      <c r="GG579"/>
      <c r="GH579"/>
      <c r="GI579"/>
      <c r="GJ579"/>
      <c r="GK579"/>
      <c r="GL579"/>
      <c r="GM579"/>
      <c r="GN579"/>
      <c r="GO579"/>
      <c r="GP579"/>
      <c r="GQ579"/>
      <c r="GR579"/>
      <c r="GS579"/>
      <c r="GT579"/>
      <c r="GU579"/>
      <c r="GV579"/>
      <c r="GW579"/>
      <c r="GX579"/>
      <c r="GY579"/>
      <c r="GZ579"/>
      <c r="HA579"/>
      <c r="HB579"/>
      <c r="HC579"/>
      <c r="HD579"/>
      <c r="HE579"/>
      <c r="HF579"/>
      <c r="HG579"/>
      <c r="HH579"/>
      <c r="HI579"/>
      <c r="HJ579"/>
      <c r="HK579"/>
      <c r="HL579"/>
    </row>
    <row r="580" spans="1:220" x14ac:dyDescent="0.25">
      <c r="A580"/>
      <c r="B580"/>
      <c r="C580"/>
      <c r="D580"/>
      <c r="E580"/>
      <c r="F580"/>
      <c r="G580"/>
      <c r="H580"/>
      <c r="I580"/>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c r="BY580"/>
      <c r="BZ580"/>
      <c r="CA580"/>
      <c r="CB580"/>
      <c r="CC580"/>
      <c r="CD580"/>
      <c r="CE580"/>
      <c r="CF580"/>
      <c r="CG580"/>
      <c r="CH580"/>
      <c r="CI580"/>
      <c r="CJ580"/>
      <c r="CK580"/>
      <c r="CL580"/>
      <c r="CM580"/>
      <c r="CN580"/>
      <c r="CO580"/>
      <c r="CP580"/>
      <c r="CQ580"/>
      <c r="CR580"/>
      <c r="CS580"/>
      <c r="CT580"/>
      <c r="CU580"/>
      <c r="CV580"/>
      <c r="CW580"/>
      <c r="CX580"/>
      <c r="CY580"/>
      <c r="CZ580"/>
      <c r="DA580"/>
      <c r="DB580"/>
      <c r="DC580"/>
      <c r="DD580"/>
      <c r="DE580"/>
      <c r="DF580"/>
      <c r="DG580"/>
      <c r="DH580"/>
      <c r="DI580"/>
      <c r="DJ580"/>
      <c r="DK580"/>
      <c r="DL580"/>
      <c r="DM580"/>
      <c r="DN580"/>
      <c r="DO580"/>
      <c r="DP580"/>
      <c r="DQ580"/>
      <c r="DR580"/>
      <c r="DS580"/>
      <c r="DT580"/>
      <c r="DU580"/>
      <c r="DV580"/>
      <c r="DW580"/>
      <c r="DX580"/>
      <c r="DY580"/>
      <c r="DZ580"/>
      <c r="EA580"/>
      <c r="EB580"/>
      <c r="EC580"/>
      <c r="ED580"/>
      <c r="EE580"/>
      <c r="EF580"/>
      <c r="EG580"/>
      <c r="EH580"/>
      <c r="EI580"/>
      <c r="EJ580"/>
      <c r="EK580"/>
      <c r="EL580"/>
      <c r="EM580"/>
      <c r="EN580"/>
      <c r="EO580"/>
      <c r="EP580"/>
      <c r="EQ580"/>
      <c r="ER580"/>
      <c r="ES580"/>
      <c r="ET580"/>
      <c r="EU580"/>
      <c r="EV580"/>
      <c r="EW580"/>
      <c r="EX580"/>
      <c r="EY580"/>
      <c r="EZ580"/>
      <c r="FA580"/>
      <c r="FB580"/>
      <c r="FC580"/>
      <c r="FD580"/>
      <c r="FE580"/>
      <c r="FF580"/>
      <c r="FG580"/>
      <c r="FH580"/>
      <c r="FI580"/>
      <c r="FJ580"/>
      <c r="FK580"/>
      <c r="FL580"/>
      <c r="FM580"/>
      <c r="FN580"/>
      <c r="FO580"/>
      <c r="FP580"/>
      <c r="FQ580"/>
      <c r="FR580"/>
      <c r="FS580"/>
      <c r="FT580"/>
      <c r="FU580"/>
      <c r="FV580"/>
      <c r="FW580"/>
      <c r="FX580"/>
      <c r="FY580"/>
      <c r="FZ580"/>
      <c r="GA580"/>
      <c r="GB580"/>
      <c r="GC580"/>
      <c r="GD580"/>
      <c r="GE580"/>
      <c r="GF580"/>
      <c r="GG580"/>
      <c r="GH580"/>
      <c r="GI580"/>
      <c r="GJ580"/>
      <c r="GK580"/>
      <c r="GL580"/>
      <c r="GM580"/>
      <c r="GN580"/>
      <c r="GO580"/>
      <c r="GP580"/>
      <c r="GQ580"/>
      <c r="GR580"/>
      <c r="GS580"/>
      <c r="GT580"/>
      <c r="GU580"/>
      <c r="GV580"/>
      <c r="GW580"/>
      <c r="GX580"/>
      <c r="GY580"/>
      <c r="GZ580"/>
      <c r="HA580"/>
      <c r="HB580"/>
      <c r="HC580"/>
      <c r="HD580"/>
      <c r="HE580"/>
      <c r="HF580"/>
      <c r="HG580"/>
      <c r="HH580"/>
      <c r="HI580"/>
      <c r="HJ580"/>
      <c r="HK580"/>
      <c r="HL580"/>
    </row>
    <row r="581" spans="1:220" x14ac:dyDescent="0.25">
      <c r="A581"/>
      <c r="B581"/>
      <c r="C581"/>
      <c r="D581"/>
      <c r="E581"/>
      <c r="F581"/>
      <c r="G581"/>
      <c r="H581"/>
      <c r="I581"/>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c r="BY581"/>
      <c r="BZ581"/>
      <c r="CA581"/>
      <c r="CB581"/>
      <c r="CC581"/>
      <c r="CD581"/>
      <c r="CE581"/>
      <c r="CF581"/>
      <c r="CG581"/>
      <c r="CH581"/>
      <c r="CI581"/>
      <c r="CJ581"/>
      <c r="CK581"/>
      <c r="CL581"/>
      <c r="CM581"/>
      <c r="CN581"/>
      <c r="CO581"/>
      <c r="CP581"/>
      <c r="CQ581"/>
      <c r="CR581"/>
      <c r="CS581"/>
      <c r="CT581"/>
      <c r="CU581"/>
      <c r="CV581"/>
      <c r="CW581"/>
      <c r="CX581"/>
      <c r="CY581"/>
      <c r="CZ581"/>
      <c r="DA581"/>
      <c r="DB581"/>
      <c r="DC581"/>
      <c r="DD581"/>
      <c r="DE581"/>
      <c r="DF581"/>
      <c r="DG581"/>
      <c r="DH581"/>
      <c r="DI581"/>
      <c r="DJ581"/>
      <c r="DK581"/>
      <c r="DL581"/>
      <c r="DM581"/>
      <c r="DN581"/>
      <c r="DO581"/>
      <c r="DP581"/>
      <c r="DQ581"/>
      <c r="DR581"/>
      <c r="DS581"/>
      <c r="DT581"/>
      <c r="DU581"/>
      <c r="DV581"/>
      <c r="DW581"/>
      <c r="DX581"/>
      <c r="DY581"/>
      <c r="DZ581"/>
      <c r="EA581"/>
      <c r="EB581"/>
      <c r="EC581"/>
      <c r="ED581"/>
      <c r="EE581"/>
      <c r="EF581"/>
      <c r="EG581"/>
      <c r="EH581"/>
      <c r="EI581"/>
      <c r="EJ581"/>
      <c r="EK581"/>
      <c r="EL581"/>
      <c r="EM581"/>
      <c r="EN581"/>
      <c r="EO581"/>
      <c r="EP581"/>
      <c r="EQ581"/>
      <c r="ER581"/>
      <c r="ES581"/>
      <c r="ET581"/>
      <c r="EU581"/>
      <c r="EV581"/>
      <c r="EW581"/>
      <c r="EX581"/>
      <c r="EY581"/>
      <c r="EZ581"/>
      <c r="FA581"/>
      <c r="FB581"/>
      <c r="FC581"/>
      <c r="FD581"/>
      <c r="FE581"/>
      <c r="FF581"/>
      <c r="FG581"/>
      <c r="FH581"/>
      <c r="FI581"/>
      <c r="FJ581"/>
      <c r="FK581"/>
      <c r="FL581"/>
      <c r="FM581"/>
      <c r="FN581"/>
      <c r="FO581"/>
      <c r="FP581"/>
      <c r="FQ581"/>
      <c r="FR581"/>
      <c r="FS581"/>
      <c r="FT581"/>
      <c r="FU581"/>
      <c r="FV581"/>
      <c r="FW581"/>
      <c r="FX581"/>
      <c r="FY581"/>
      <c r="FZ581"/>
      <c r="GA581"/>
      <c r="GB581"/>
      <c r="GC581"/>
      <c r="GD581"/>
      <c r="GE581"/>
      <c r="GF581"/>
      <c r="GG581"/>
      <c r="GH581"/>
      <c r="GI581"/>
      <c r="GJ581"/>
      <c r="GK581"/>
      <c r="GL581"/>
      <c r="GM581"/>
      <c r="GN581"/>
      <c r="GO581"/>
      <c r="GP581"/>
      <c r="GQ581"/>
      <c r="GR581"/>
      <c r="GS581"/>
      <c r="GT581"/>
      <c r="GU581"/>
      <c r="GV581"/>
      <c r="GW581"/>
      <c r="GX581"/>
      <c r="GY581"/>
      <c r="GZ581"/>
      <c r="HA581"/>
      <c r="HB581"/>
      <c r="HC581"/>
      <c r="HD581"/>
      <c r="HE581"/>
      <c r="HF581"/>
      <c r="HG581"/>
      <c r="HH581"/>
      <c r="HI581"/>
      <c r="HJ581"/>
      <c r="HK581"/>
      <c r="HL581"/>
    </row>
    <row r="582" spans="1:220" x14ac:dyDescent="0.25">
      <c r="A582"/>
      <c r="B582"/>
      <c r="C582"/>
      <c r="D582"/>
      <c r="E582"/>
      <c r="F582"/>
      <c r="G582"/>
      <c r="H582"/>
      <c r="I582"/>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c r="BY582"/>
      <c r="BZ582"/>
      <c r="CA582"/>
      <c r="CB582"/>
      <c r="CC582"/>
      <c r="CD582"/>
      <c r="CE582"/>
      <c r="CF582"/>
      <c r="CG582"/>
      <c r="CH582"/>
      <c r="CI582"/>
      <c r="CJ582"/>
      <c r="CK582"/>
      <c r="CL582"/>
      <c r="CM582"/>
      <c r="CN582"/>
      <c r="CO582"/>
      <c r="CP582"/>
      <c r="CQ582"/>
      <c r="CR582"/>
      <c r="CS582"/>
      <c r="CT582"/>
      <c r="CU582"/>
      <c r="CV582"/>
      <c r="CW582"/>
      <c r="CX582"/>
      <c r="CY582"/>
      <c r="CZ582"/>
      <c r="DA582"/>
      <c r="DB582"/>
      <c r="DC582"/>
      <c r="DD582"/>
      <c r="DE582"/>
      <c r="DF582"/>
      <c r="DG582"/>
      <c r="DH582"/>
      <c r="DI582"/>
      <c r="DJ582"/>
      <c r="DK582"/>
      <c r="DL582"/>
      <c r="DM582"/>
      <c r="DN582"/>
      <c r="DO582"/>
      <c r="DP582"/>
      <c r="DQ582"/>
      <c r="DR582"/>
      <c r="DS582"/>
      <c r="DT582"/>
      <c r="DU582"/>
      <c r="DV582"/>
      <c r="DW582"/>
      <c r="DX582"/>
      <c r="DY582"/>
      <c r="DZ582"/>
      <c r="EA582"/>
      <c r="EB582"/>
      <c r="EC582"/>
      <c r="ED582"/>
      <c r="EE582"/>
      <c r="EF582"/>
      <c r="EG582"/>
      <c r="EH582"/>
      <c r="EI582"/>
      <c r="EJ582"/>
      <c r="EK582"/>
      <c r="EL582"/>
      <c r="EM582"/>
      <c r="EN582"/>
      <c r="EO582"/>
      <c r="EP582"/>
      <c r="EQ582"/>
      <c r="ER582"/>
      <c r="ES582"/>
      <c r="ET582"/>
      <c r="EU582"/>
      <c r="EV582"/>
      <c r="EW582"/>
      <c r="EX582"/>
      <c r="EY582"/>
      <c r="EZ582"/>
      <c r="FA582"/>
      <c r="FB582"/>
      <c r="FC582"/>
      <c r="FD582"/>
      <c r="FE582"/>
      <c r="FF582"/>
      <c r="FG582"/>
      <c r="FH582"/>
      <c r="FI582"/>
      <c r="FJ582"/>
      <c r="FK582"/>
      <c r="FL582"/>
      <c r="FM582"/>
      <c r="FN582"/>
      <c r="FO582"/>
      <c r="FP582"/>
      <c r="FQ582"/>
      <c r="FR582"/>
      <c r="FS582"/>
      <c r="FT582"/>
      <c r="FU582"/>
      <c r="FV582"/>
      <c r="FW582"/>
      <c r="FX582"/>
      <c r="FY582"/>
      <c r="FZ582"/>
      <c r="GA582"/>
      <c r="GB582"/>
      <c r="GC582"/>
      <c r="GD582"/>
      <c r="GE582"/>
      <c r="GF582"/>
      <c r="GG582"/>
      <c r="GH582"/>
      <c r="GI582"/>
      <c r="GJ582"/>
      <c r="GK582"/>
      <c r="GL582"/>
      <c r="GM582"/>
      <c r="GN582"/>
      <c r="GO582"/>
      <c r="GP582"/>
      <c r="GQ582"/>
      <c r="GR582"/>
      <c r="GS582"/>
      <c r="GT582"/>
      <c r="GU582"/>
      <c r="GV582"/>
      <c r="GW582"/>
      <c r="GX582"/>
      <c r="GY582"/>
      <c r="GZ582"/>
      <c r="HA582"/>
      <c r="HB582"/>
      <c r="HC582"/>
      <c r="HD582"/>
      <c r="HE582"/>
      <c r="HF582"/>
      <c r="HG582"/>
      <c r="HH582"/>
      <c r="HI582"/>
      <c r="HJ582"/>
      <c r="HK582"/>
      <c r="HL582"/>
    </row>
    <row r="583" spans="1:220" x14ac:dyDescent="0.25">
      <c r="A583"/>
      <c r="B583"/>
      <c r="C583"/>
      <c r="D583"/>
      <c r="E583"/>
      <c r="F583"/>
      <c r="G583"/>
      <c r="H583"/>
      <c r="I583"/>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c r="BY583"/>
      <c r="BZ583"/>
      <c r="CA583"/>
      <c r="CB583"/>
      <c r="CC583"/>
      <c r="CD583"/>
      <c r="CE583"/>
      <c r="CF583"/>
      <c r="CG583"/>
      <c r="CH583"/>
      <c r="CI583"/>
      <c r="CJ583"/>
      <c r="CK583"/>
      <c r="CL583"/>
      <c r="CM583"/>
      <c r="CN583"/>
      <c r="CO583"/>
      <c r="CP583"/>
      <c r="CQ583"/>
      <c r="CR583"/>
      <c r="CS583"/>
      <c r="CT583"/>
      <c r="CU583"/>
      <c r="CV583"/>
      <c r="CW583"/>
      <c r="CX583"/>
      <c r="CY583"/>
      <c r="CZ583"/>
      <c r="DA583"/>
      <c r="DB583"/>
      <c r="DC583"/>
      <c r="DD583"/>
      <c r="DE583"/>
      <c r="DF583"/>
      <c r="DG583"/>
      <c r="DH583"/>
      <c r="DI583"/>
      <c r="DJ583"/>
      <c r="DK583"/>
      <c r="DL583"/>
      <c r="DM583"/>
      <c r="DN583"/>
      <c r="DO583"/>
      <c r="DP583"/>
      <c r="DQ583"/>
      <c r="DR583"/>
      <c r="DS583"/>
      <c r="DT583"/>
      <c r="DU583"/>
      <c r="DV583"/>
      <c r="DW583"/>
      <c r="DX583"/>
      <c r="DY583"/>
      <c r="DZ583"/>
      <c r="EA583"/>
      <c r="EB583"/>
      <c r="EC583"/>
      <c r="ED583"/>
      <c r="EE583"/>
      <c r="EF583"/>
      <c r="EG583"/>
      <c r="EH583"/>
      <c r="EI583"/>
      <c r="EJ583"/>
      <c r="EK583"/>
      <c r="EL583"/>
      <c r="EM583"/>
      <c r="EN583"/>
      <c r="EO583"/>
      <c r="EP583"/>
      <c r="EQ583"/>
      <c r="ER583"/>
      <c r="ES583"/>
      <c r="ET583"/>
      <c r="EU583"/>
      <c r="EV583"/>
      <c r="EW583"/>
      <c r="EX583"/>
      <c r="EY583"/>
      <c r="EZ583"/>
      <c r="FA583"/>
      <c r="FB583"/>
      <c r="FC583"/>
      <c r="FD583"/>
      <c r="FE583"/>
      <c r="FF583"/>
      <c r="FG583"/>
      <c r="FH583"/>
      <c r="FI583"/>
      <c r="FJ583"/>
      <c r="FK583"/>
      <c r="FL583"/>
      <c r="FM583"/>
      <c r="FN583"/>
      <c r="FO583"/>
      <c r="FP583"/>
      <c r="FQ583"/>
      <c r="FR583"/>
      <c r="FS583"/>
      <c r="FT583"/>
      <c r="FU583"/>
      <c r="FV583"/>
      <c r="FW583"/>
      <c r="FX583"/>
      <c r="FY583"/>
      <c r="FZ583"/>
      <c r="GA583"/>
      <c r="GB583"/>
      <c r="GC583"/>
      <c r="GD583"/>
      <c r="GE583"/>
      <c r="GF583"/>
      <c r="GG583"/>
      <c r="GH583"/>
      <c r="GI583"/>
      <c r="GJ583"/>
      <c r="GK583"/>
      <c r="GL583"/>
      <c r="GM583"/>
      <c r="GN583"/>
      <c r="GO583"/>
      <c r="GP583"/>
      <c r="GQ583"/>
      <c r="GR583"/>
      <c r="GS583"/>
      <c r="GT583"/>
      <c r="GU583"/>
      <c r="GV583"/>
      <c r="GW583"/>
      <c r="GX583"/>
      <c r="GY583"/>
      <c r="GZ583"/>
      <c r="HA583"/>
      <c r="HB583"/>
      <c r="HC583"/>
      <c r="HD583"/>
      <c r="HE583"/>
      <c r="HF583"/>
      <c r="HG583"/>
      <c r="HH583"/>
      <c r="HI583"/>
      <c r="HJ583"/>
      <c r="HK583"/>
      <c r="HL583"/>
    </row>
    <row r="584" spans="1:220" x14ac:dyDescent="0.25">
      <c r="A584"/>
      <c r="B584"/>
      <c r="C584"/>
      <c r="D584"/>
      <c r="E584"/>
      <c r="F584"/>
      <c r="G584"/>
      <c r="H584"/>
      <c r="I584"/>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c r="BY584"/>
      <c r="BZ584"/>
      <c r="CA584"/>
      <c r="CB584"/>
      <c r="CC584"/>
      <c r="CD584"/>
      <c r="CE584"/>
      <c r="CF584"/>
      <c r="CG584"/>
      <c r="CH584"/>
      <c r="CI584"/>
      <c r="CJ584"/>
      <c r="CK584"/>
      <c r="CL584"/>
      <c r="CM584"/>
      <c r="CN584"/>
      <c r="CO584"/>
      <c r="CP584"/>
      <c r="CQ584"/>
      <c r="CR584"/>
      <c r="CS584"/>
      <c r="CT584"/>
      <c r="CU584"/>
      <c r="CV584"/>
      <c r="CW584"/>
      <c r="CX584"/>
      <c r="CY584"/>
      <c r="CZ584"/>
      <c r="DA584"/>
      <c r="DB584"/>
      <c r="DC584"/>
      <c r="DD584"/>
      <c r="DE584"/>
      <c r="DF584"/>
      <c r="DG584"/>
      <c r="DH584"/>
      <c r="DI584"/>
      <c r="DJ584"/>
      <c r="DK584"/>
      <c r="DL584"/>
      <c r="DM584"/>
      <c r="DN584"/>
      <c r="DO584"/>
      <c r="DP584"/>
      <c r="DQ584"/>
      <c r="DR584"/>
      <c r="DS584"/>
      <c r="DT584"/>
      <c r="DU584"/>
      <c r="DV584"/>
      <c r="DW584"/>
      <c r="DX584"/>
      <c r="DY584"/>
      <c r="DZ584"/>
      <c r="EA584"/>
      <c r="EB584"/>
      <c r="EC584"/>
      <c r="ED584"/>
      <c r="EE584"/>
      <c r="EF584"/>
      <c r="EG584"/>
      <c r="EH584"/>
      <c r="EI584"/>
      <c r="EJ584"/>
      <c r="EK584"/>
      <c r="EL584"/>
      <c r="EM584"/>
      <c r="EN584"/>
      <c r="EO584"/>
      <c r="EP584"/>
      <c r="EQ584"/>
      <c r="ER584"/>
      <c r="ES584"/>
      <c r="ET584"/>
      <c r="EU584"/>
      <c r="EV584"/>
      <c r="EW584"/>
      <c r="EX584"/>
      <c r="EY584"/>
      <c r="EZ584"/>
      <c r="FA584"/>
      <c r="FB584"/>
      <c r="FC584"/>
      <c r="FD584"/>
      <c r="FE584"/>
      <c r="FF584"/>
      <c r="FG584"/>
      <c r="FH584"/>
      <c r="FI584"/>
      <c r="FJ584"/>
      <c r="FK584"/>
      <c r="FL584"/>
      <c r="FM584"/>
      <c r="FN584"/>
      <c r="FO584"/>
      <c r="FP584"/>
      <c r="FQ584"/>
      <c r="FR584"/>
      <c r="FS584"/>
      <c r="FT584"/>
      <c r="FU584"/>
      <c r="FV584"/>
      <c r="FW584"/>
      <c r="FX584"/>
      <c r="FY584"/>
      <c r="FZ584"/>
      <c r="GA584"/>
      <c r="GB584"/>
      <c r="GC584"/>
      <c r="GD584"/>
      <c r="GE584"/>
      <c r="GF584"/>
      <c r="GG584"/>
      <c r="GH584"/>
      <c r="GI584"/>
      <c r="GJ584"/>
      <c r="GK584"/>
      <c r="GL584"/>
      <c r="GM584"/>
      <c r="GN584"/>
      <c r="GO584"/>
      <c r="GP584"/>
      <c r="GQ584"/>
      <c r="GR584"/>
      <c r="GS584"/>
      <c r="GT584"/>
      <c r="GU584"/>
      <c r="GV584"/>
      <c r="GW584"/>
      <c r="GX584"/>
      <c r="GY584"/>
      <c r="GZ584"/>
      <c r="HA584"/>
      <c r="HB584"/>
      <c r="HC584"/>
      <c r="HD584"/>
      <c r="HE584"/>
      <c r="HF584"/>
      <c r="HG584"/>
      <c r="HH584"/>
      <c r="HI584"/>
      <c r="HJ584"/>
      <c r="HK584"/>
      <c r="HL584"/>
    </row>
    <row r="585" spans="1:220" x14ac:dyDescent="0.25">
      <c r="A585"/>
      <c r="B585"/>
      <c r="C585"/>
      <c r="D585"/>
      <c r="E585"/>
      <c r="F585"/>
      <c r="G585"/>
      <c r="H585"/>
      <c r="I585"/>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c r="BY585"/>
      <c r="BZ585"/>
      <c r="CA585"/>
      <c r="CB585"/>
      <c r="CC585"/>
      <c r="CD585"/>
      <c r="CE585"/>
      <c r="CF585"/>
      <c r="CG585"/>
      <c r="CH585"/>
      <c r="CI585"/>
      <c r="CJ585"/>
      <c r="CK585"/>
      <c r="CL585"/>
      <c r="CM585"/>
      <c r="CN585"/>
      <c r="CO585"/>
      <c r="CP585"/>
      <c r="CQ585"/>
      <c r="CR585"/>
      <c r="CS585"/>
      <c r="CT585"/>
      <c r="CU585"/>
      <c r="CV585"/>
      <c r="CW585"/>
      <c r="CX585"/>
      <c r="CY585"/>
      <c r="CZ585"/>
      <c r="DA585"/>
      <c r="DB585"/>
      <c r="DC585"/>
      <c r="DD585"/>
      <c r="DE585"/>
      <c r="DF585"/>
      <c r="DG585"/>
      <c r="DH585"/>
      <c r="DI585"/>
      <c r="DJ585"/>
      <c r="DK585"/>
      <c r="DL585"/>
      <c r="DM585"/>
      <c r="DN585"/>
      <c r="DO585"/>
      <c r="DP585"/>
      <c r="DQ585"/>
      <c r="DR585"/>
      <c r="DS585"/>
      <c r="DT585"/>
      <c r="DU585"/>
      <c r="DV585"/>
      <c r="DW585"/>
      <c r="DX585"/>
      <c r="DY585"/>
      <c r="DZ585"/>
      <c r="EA585"/>
      <c r="EB585"/>
      <c r="EC585"/>
      <c r="ED585"/>
      <c r="EE585"/>
      <c r="EF585"/>
      <c r="EG585"/>
      <c r="EH585"/>
      <c r="EI585"/>
      <c r="EJ585"/>
      <c r="EK585"/>
      <c r="EL585"/>
      <c r="EM585"/>
      <c r="EN585"/>
      <c r="EO585"/>
      <c r="EP585"/>
      <c r="EQ585"/>
      <c r="ER585"/>
      <c r="ES585"/>
      <c r="ET585"/>
      <c r="EU585"/>
      <c r="EV585"/>
      <c r="EW585"/>
      <c r="EX585"/>
      <c r="EY585"/>
      <c r="EZ585"/>
      <c r="FA585"/>
      <c r="FB585"/>
      <c r="FC585"/>
      <c r="FD585"/>
      <c r="FE585"/>
      <c r="FF585"/>
      <c r="FG585"/>
      <c r="FH585"/>
      <c r="FI585"/>
      <c r="FJ585"/>
      <c r="FK585"/>
      <c r="FL585"/>
      <c r="FM585"/>
      <c r="FN585"/>
      <c r="FO585"/>
      <c r="FP585"/>
      <c r="FQ585"/>
      <c r="FR585"/>
      <c r="FS585"/>
      <c r="FT585"/>
      <c r="FU585"/>
      <c r="FV585"/>
      <c r="FW585"/>
      <c r="FX585"/>
      <c r="FY585"/>
      <c r="FZ585"/>
      <c r="GA585"/>
      <c r="GB585"/>
      <c r="GC585"/>
      <c r="GD585"/>
      <c r="GE585"/>
      <c r="GF585"/>
      <c r="GG585"/>
      <c r="GH585"/>
      <c r="GI585"/>
      <c r="GJ585"/>
      <c r="GK585"/>
      <c r="GL585"/>
      <c r="GM585"/>
      <c r="GN585"/>
      <c r="GO585"/>
      <c r="GP585"/>
      <c r="GQ585"/>
      <c r="GR585"/>
      <c r="GS585"/>
      <c r="GT585"/>
      <c r="GU585"/>
      <c r="GV585"/>
      <c r="GW585"/>
      <c r="GX585"/>
      <c r="GY585"/>
      <c r="GZ585"/>
      <c r="HA585"/>
      <c r="HB585"/>
      <c r="HC585"/>
      <c r="HD585"/>
      <c r="HE585"/>
      <c r="HF585"/>
      <c r="HG585"/>
      <c r="HH585"/>
      <c r="HI585"/>
      <c r="HJ585"/>
      <c r="HK585"/>
      <c r="HL585"/>
    </row>
    <row r="586" spans="1:220" x14ac:dyDescent="0.25">
      <c r="A586"/>
      <c r="B586"/>
      <c r="C586"/>
      <c r="D586"/>
      <c r="E586"/>
      <c r="F586"/>
      <c r="G586"/>
      <c r="H586"/>
      <c r="I58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c r="BY586"/>
      <c r="BZ586"/>
      <c r="CA586"/>
      <c r="CB586"/>
      <c r="CC586"/>
      <c r="CD586"/>
      <c r="CE586"/>
      <c r="CF586"/>
      <c r="CG586"/>
      <c r="CH586"/>
      <c r="CI586"/>
      <c r="CJ586"/>
      <c r="CK586"/>
      <c r="CL586"/>
      <c r="CM586"/>
      <c r="CN586"/>
      <c r="CO586"/>
      <c r="CP586"/>
      <c r="CQ586"/>
      <c r="CR586"/>
      <c r="CS586"/>
      <c r="CT586"/>
      <c r="CU586"/>
      <c r="CV586"/>
      <c r="CW586"/>
      <c r="CX586"/>
      <c r="CY586"/>
      <c r="CZ586"/>
      <c r="DA586"/>
      <c r="DB586"/>
      <c r="DC586"/>
      <c r="DD586"/>
      <c r="DE586"/>
      <c r="DF586"/>
      <c r="DG586"/>
      <c r="DH586"/>
      <c r="DI586"/>
      <c r="DJ586"/>
      <c r="DK586"/>
      <c r="DL586"/>
      <c r="DM586"/>
      <c r="DN586"/>
      <c r="DO586"/>
      <c r="DP586"/>
      <c r="DQ586"/>
      <c r="DR586"/>
      <c r="DS586"/>
      <c r="DT586"/>
      <c r="DU586"/>
      <c r="DV586"/>
      <c r="DW586"/>
      <c r="DX586"/>
      <c r="DY586"/>
      <c r="DZ586"/>
      <c r="EA586"/>
      <c r="EB586"/>
      <c r="EC586"/>
      <c r="ED586"/>
      <c r="EE586"/>
      <c r="EF586"/>
      <c r="EG586"/>
      <c r="EH586"/>
      <c r="EI586"/>
      <c r="EJ586"/>
      <c r="EK586"/>
      <c r="EL586"/>
      <c r="EM586"/>
      <c r="EN586"/>
      <c r="EO586"/>
      <c r="EP586"/>
      <c r="EQ586"/>
      <c r="ER586"/>
      <c r="ES586"/>
      <c r="ET586"/>
      <c r="EU586"/>
      <c r="EV586"/>
      <c r="EW586"/>
      <c r="EX586"/>
      <c r="EY586"/>
      <c r="EZ586"/>
      <c r="FA586"/>
      <c r="FB586"/>
      <c r="FC586"/>
      <c r="FD586"/>
      <c r="FE586"/>
      <c r="FF586"/>
      <c r="FG586"/>
      <c r="FH586"/>
      <c r="FI586"/>
      <c r="FJ586"/>
      <c r="FK586"/>
      <c r="FL586"/>
      <c r="FM586"/>
      <c r="FN586"/>
      <c r="FO586"/>
      <c r="FP586"/>
      <c r="FQ586"/>
      <c r="FR586"/>
      <c r="FS586"/>
      <c r="FT586"/>
      <c r="FU586"/>
      <c r="FV586"/>
      <c r="FW586"/>
      <c r="FX586"/>
      <c r="FY586"/>
      <c r="FZ586"/>
      <c r="GA586"/>
      <c r="GB586"/>
      <c r="GC586"/>
      <c r="GD586"/>
      <c r="GE586"/>
      <c r="GF586"/>
      <c r="GG586"/>
      <c r="GH586"/>
      <c r="GI586"/>
      <c r="GJ586"/>
      <c r="GK586"/>
      <c r="GL586"/>
      <c r="GM586"/>
      <c r="GN586"/>
      <c r="GO586"/>
      <c r="GP586"/>
      <c r="GQ586"/>
      <c r="GR586"/>
      <c r="GS586"/>
      <c r="GT586"/>
      <c r="GU586"/>
      <c r="GV586"/>
      <c r="GW586"/>
      <c r="GX586"/>
      <c r="GY586"/>
      <c r="GZ586"/>
      <c r="HA586"/>
      <c r="HB586"/>
      <c r="HC586"/>
      <c r="HD586"/>
      <c r="HE586"/>
      <c r="HF586"/>
      <c r="HG586"/>
      <c r="HH586"/>
      <c r="HI586"/>
      <c r="HJ586"/>
      <c r="HK586"/>
      <c r="HL586"/>
    </row>
    <row r="587" spans="1:220" x14ac:dyDescent="0.25">
      <c r="A587"/>
      <c r="B587"/>
      <c r="C587"/>
      <c r="D587"/>
      <c r="E587"/>
      <c r="F587"/>
      <c r="G587"/>
      <c r="H587"/>
      <c r="I587"/>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c r="BY587"/>
      <c r="BZ587"/>
      <c r="CA587"/>
      <c r="CB587"/>
      <c r="CC587"/>
      <c r="CD587"/>
      <c r="CE587"/>
      <c r="CF587"/>
      <c r="CG587"/>
      <c r="CH587"/>
      <c r="CI587"/>
      <c r="CJ587"/>
      <c r="CK587"/>
      <c r="CL587"/>
      <c r="CM587"/>
      <c r="CN587"/>
      <c r="CO587"/>
      <c r="CP587"/>
      <c r="CQ587"/>
      <c r="CR587"/>
      <c r="CS587"/>
      <c r="CT587"/>
      <c r="CU587"/>
      <c r="CV587"/>
      <c r="CW587"/>
      <c r="CX587"/>
      <c r="CY587"/>
      <c r="CZ587"/>
      <c r="DA587"/>
      <c r="DB587"/>
      <c r="DC587"/>
      <c r="DD587"/>
      <c r="DE587"/>
      <c r="DF587"/>
      <c r="DG587"/>
      <c r="DH587"/>
      <c r="DI587"/>
      <c r="DJ587"/>
      <c r="DK587"/>
      <c r="DL587"/>
      <c r="DM587"/>
      <c r="DN587"/>
      <c r="DO587"/>
      <c r="DP587"/>
      <c r="DQ587"/>
      <c r="DR587"/>
      <c r="DS587"/>
      <c r="DT587"/>
      <c r="DU587"/>
      <c r="DV587"/>
      <c r="DW587"/>
      <c r="DX587"/>
      <c r="DY587"/>
      <c r="DZ587"/>
      <c r="EA587"/>
      <c r="EB587"/>
      <c r="EC587"/>
      <c r="ED587"/>
      <c r="EE587"/>
      <c r="EF587"/>
      <c r="EG587"/>
      <c r="EH587"/>
      <c r="EI587"/>
      <c r="EJ587"/>
      <c r="EK587"/>
      <c r="EL587"/>
      <c r="EM587"/>
      <c r="EN587"/>
      <c r="EO587"/>
      <c r="EP587"/>
      <c r="EQ587"/>
      <c r="ER587"/>
      <c r="ES587"/>
      <c r="ET587"/>
      <c r="EU587"/>
      <c r="EV587"/>
      <c r="EW587"/>
      <c r="EX587"/>
      <c r="EY587"/>
      <c r="EZ587"/>
      <c r="FA587"/>
      <c r="FB587"/>
      <c r="FC587"/>
      <c r="FD587"/>
      <c r="FE587"/>
      <c r="FF587"/>
      <c r="FG587"/>
      <c r="FH587"/>
      <c r="FI587"/>
      <c r="FJ587"/>
      <c r="FK587"/>
      <c r="FL587"/>
      <c r="FM587"/>
      <c r="FN587"/>
      <c r="FO587"/>
      <c r="FP587"/>
      <c r="FQ587"/>
      <c r="FR587"/>
      <c r="FS587"/>
      <c r="FT587"/>
      <c r="FU587"/>
      <c r="FV587"/>
      <c r="FW587"/>
      <c r="FX587"/>
      <c r="FY587"/>
      <c r="FZ587"/>
      <c r="GA587"/>
      <c r="GB587"/>
      <c r="GC587"/>
      <c r="GD587"/>
      <c r="GE587"/>
      <c r="GF587"/>
      <c r="GG587"/>
      <c r="GH587"/>
      <c r="GI587"/>
      <c r="GJ587"/>
      <c r="GK587"/>
      <c r="GL587"/>
      <c r="GM587"/>
      <c r="GN587"/>
      <c r="GO587"/>
      <c r="GP587"/>
      <c r="GQ587"/>
      <c r="GR587"/>
      <c r="GS587"/>
      <c r="GT587"/>
      <c r="GU587"/>
      <c r="GV587"/>
      <c r="GW587"/>
      <c r="GX587"/>
      <c r="GY587"/>
      <c r="GZ587"/>
      <c r="HA587"/>
      <c r="HB587"/>
      <c r="HC587"/>
      <c r="HD587"/>
      <c r="HE587"/>
      <c r="HF587"/>
      <c r="HG587"/>
      <c r="HH587"/>
      <c r="HI587"/>
      <c r="HJ587"/>
      <c r="HK587"/>
      <c r="HL587"/>
    </row>
    <row r="588" spans="1:220" x14ac:dyDescent="0.25">
      <c r="A588"/>
      <c r="B588"/>
      <c r="C588"/>
      <c r="D588"/>
      <c r="E588"/>
      <c r="F588"/>
      <c r="G588"/>
      <c r="H588"/>
      <c r="I588"/>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c r="BY588"/>
      <c r="BZ588"/>
      <c r="CA588"/>
      <c r="CB588"/>
      <c r="CC588"/>
      <c r="CD588"/>
      <c r="CE588"/>
      <c r="CF588"/>
      <c r="CG588"/>
      <c r="CH588"/>
      <c r="CI588"/>
      <c r="CJ588"/>
      <c r="CK588"/>
      <c r="CL588"/>
      <c r="CM588"/>
      <c r="CN588"/>
      <c r="CO588"/>
      <c r="CP588"/>
      <c r="CQ588"/>
      <c r="CR588"/>
      <c r="CS588"/>
      <c r="CT588"/>
      <c r="CU588"/>
      <c r="CV588"/>
      <c r="CW588"/>
      <c r="CX588"/>
      <c r="CY588"/>
      <c r="CZ588"/>
      <c r="DA588"/>
      <c r="DB588"/>
      <c r="DC588"/>
      <c r="DD588"/>
      <c r="DE588"/>
      <c r="DF588"/>
      <c r="DG588"/>
      <c r="DH588"/>
      <c r="DI588"/>
      <c r="DJ588"/>
      <c r="DK588"/>
      <c r="DL588"/>
      <c r="DM588"/>
      <c r="DN588"/>
      <c r="DO588"/>
      <c r="DP588"/>
      <c r="DQ588"/>
      <c r="DR588"/>
      <c r="DS588"/>
      <c r="DT588"/>
      <c r="DU588"/>
      <c r="DV588"/>
      <c r="DW588"/>
      <c r="DX588"/>
      <c r="DY588"/>
      <c r="DZ588"/>
      <c r="EA588"/>
      <c r="EB588"/>
      <c r="EC588"/>
      <c r="ED588"/>
      <c r="EE588"/>
      <c r="EF588"/>
      <c r="EG588"/>
      <c r="EH588"/>
      <c r="EI588"/>
      <c r="EJ588"/>
      <c r="EK588"/>
      <c r="EL588"/>
      <c r="EM588"/>
      <c r="EN588"/>
      <c r="EO588"/>
      <c r="EP588"/>
      <c r="EQ588"/>
      <c r="ER588"/>
      <c r="ES588"/>
      <c r="ET588"/>
      <c r="EU588"/>
      <c r="EV588"/>
      <c r="EW588"/>
      <c r="EX588"/>
      <c r="EY588"/>
      <c r="EZ588"/>
      <c r="FA588"/>
      <c r="FB588"/>
      <c r="FC588"/>
      <c r="FD588"/>
      <c r="FE588"/>
      <c r="FF588"/>
      <c r="FG588"/>
      <c r="FH588"/>
      <c r="FI588"/>
      <c r="FJ588"/>
      <c r="FK588"/>
      <c r="FL588"/>
      <c r="FM588"/>
      <c r="FN588"/>
      <c r="FO588"/>
      <c r="FP588"/>
      <c r="FQ588"/>
      <c r="FR588"/>
      <c r="FS588"/>
      <c r="FT588"/>
      <c r="FU588"/>
      <c r="FV588"/>
      <c r="FW588"/>
      <c r="FX588"/>
      <c r="FY588"/>
      <c r="FZ588"/>
      <c r="GA588"/>
      <c r="GB588"/>
      <c r="GC588"/>
      <c r="GD588"/>
      <c r="GE588"/>
      <c r="GF588"/>
      <c r="GG588"/>
      <c r="GH588"/>
      <c r="GI588"/>
      <c r="GJ588"/>
      <c r="GK588"/>
      <c r="GL588"/>
      <c r="GM588"/>
      <c r="GN588"/>
      <c r="GO588"/>
      <c r="GP588"/>
      <c r="GQ588"/>
      <c r="GR588"/>
      <c r="GS588"/>
      <c r="GT588"/>
      <c r="GU588"/>
      <c r="GV588"/>
      <c r="GW588"/>
      <c r="GX588"/>
      <c r="GY588"/>
      <c r="GZ588"/>
      <c r="HA588"/>
      <c r="HB588"/>
      <c r="HC588"/>
      <c r="HD588"/>
      <c r="HE588"/>
      <c r="HF588"/>
      <c r="HG588"/>
      <c r="HH588"/>
      <c r="HI588"/>
      <c r="HJ588"/>
      <c r="HK588"/>
      <c r="HL588"/>
    </row>
    <row r="589" spans="1:220" x14ac:dyDescent="0.25">
      <c r="A589"/>
      <c r="B589"/>
      <c r="C589"/>
      <c r="D589"/>
      <c r="E589"/>
      <c r="F589"/>
      <c r="G589"/>
      <c r="H589"/>
      <c r="I589"/>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c r="BY589"/>
      <c r="BZ589"/>
      <c r="CA589"/>
      <c r="CB589"/>
      <c r="CC589"/>
      <c r="CD589"/>
      <c r="CE589"/>
      <c r="CF589"/>
      <c r="CG589"/>
      <c r="CH589"/>
      <c r="CI589"/>
      <c r="CJ589"/>
      <c r="CK589"/>
      <c r="CL589"/>
      <c r="CM589"/>
      <c r="CN589"/>
      <c r="CO589"/>
      <c r="CP589"/>
      <c r="CQ589"/>
      <c r="CR589"/>
      <c r="CS589"/>
      <c r="CT589"/>
      <c r="CU589"/>
      <c r="CV589"/>
      <c r="CW589"/>
      <c r="CX589"/>
      <c r="CY589"/>
      <c r="CZ589"/>
      <c r="DA589"/>
      <c r="DB589"/>
      <c r="DC589"/>
      <c r="DD589"/>
      <c r="DE589"/>
      <c r="DF589"/>
      <c r="DG589"/>
      <c r="DH589"/>
      <c r="DI589"/>
      <c r="DJ589"/>
      <c r="DK589"/>
      <c r="DL589"/>
      <c r="DM589"/>
      <c r="DN589"/>
      <c r="DO589"/>
      <c r="DP589"/>
      <c r="DQ589"/>
      <c r="DR589"/>
      <c r="DS589"/>
      <c r="DT589"/>
      <c r="DU589"/>
      <c r="DV589"/>
      <c r="DW589"/>
      <c r="DX589"/>
      <c r="DY589"/>
      <c r="DZ589"/>
      <c r="EA589"/>
      <c r="EB589"/>
      <c r="EC589"/>
      <c r="ED589"/>
      <c r="EE589"/>
      <c r="EF589"/>
      <c r="EG589"/>
      <c r="EH589"/>
      <c r="EI589"/>
      <c r="EJ589"/>
      <c r="EK589"/>
      <c r="EL589"/>
      <c r="EM589"/>
      <c r="EN589"/>
      <c r="EO589"/>
      <c r="EP589"/>
      <c r="EQ589"/>
      <c r="ER589"/>
      <c r="ES589"/>
      <c r="ET589"/>
      <c r="EU589"/>
      <c r="EV589"/>
      <c r="EW589"/>
      <c r="EX589"/>
      <c r="EY589"/>
      <c r="EZ589"/>
      <c r="FA589"/>
      <c r="FB589"/>
      <c r="FC589"/>
      <c r="FD589"/>
      <c r="FE589"/>
      <c r="FF589"/>
      <c r="FG589"/>
      <c r="FH589"/>
      <c r="FI589"/>
      <c r="FJ589"/>
      <c r="FK589"/>
      <c r="FL589"/>
      <c r="FM589"/>
      <c r="FN589"/>
      <c r="FO589"/>
      <c r="FP589"/>
      <c r="FQ589"/>
      <c r="FR589"/>
      <c r="FS589"/>
      <c r="FT589"/>
      <c r="FU589"/>
      <c r="FV589"/>
      <c r="FW589"/>
      <c r="FX589"/>
      <c r="FY589"/>
      <c r="FZ589"/>
      <c r="GA589"/>
      <c r="GB589"/>
      <c r="GC589"/>
      <c r="GD589"/>
      <c r="GE589"/>
      <c r="GF589"/>
      <c r="GG589"/>
      <c r="GH589"/>
      <c r="GI589"/>
      <c r="GJ589"/>
      <c r="GK589"/>
      <c r="GL589"/>
      <c r="GM589"/>
      <c r="GN589"/>
      <c r="GO589"/>
      <c r="GP589"/>
      <c r="GQ589"/>
      <c r="GR589"/>
      <c r="GS589"/>
      <c r="GT589"/>
      <c r="GU589"/>
      <c r="GV589"/>
      <c r="GW589"/>
      <c r="GX589"/>
      <c r="GY589"/>
      <c r="GZ589"/>
      <c r="HA589"/>
      <c r="HB589"/>
      <c r="HC589"/>
      <c r="HD589"/>
      <c r="HE589"/>
      <c r="HF589"/>
      <c r="HG589"/>
      <c r="HH589"/>
      <c r="HI589"/>
      <c r="HJ589"/>
      <c r="HK589"/>
      <c r="HL589"/>
    </row>
    <row r="590" spans="1:220" x14ac:dyDescent="0.25">
      <c r="A590"/>
      <c r="B590"/>
      <c r="C590"/>
      <c r="D590"/>
      <c r="E590"/>
      <c r="F590"/>
      <c r="G590"/>
      <c r="H590"/>
      <c r="I590"/>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c r="BY590"/>
      <c r="BZ590"/>
      <c r="CA590"/>
      <c r="CB590"/>
      <c r="CC590"/>
      <c r="CD590"/>
      <c r="CE590"/>
      <c r="CF590"/>
      <c r="CG590"/>
      <c r="CH590"/>
      <c r="CI590"/>
      <c r="CJ590"/>
      <c r="CK590"/>
      <c r="CL590"/>
      <c r="CM590"/>
      <c r="CN590"/>
      <c r="CO590"/>
      <c r="CP590"/>
      <c r="CQ590"/>
      <c r="CR590"/>
      <c r="CS590"/>
      <c r="CT590"/>
      <c r="CU590"/>
      <c r="CV590"/>
      <c r="CW590"/>
      <c r="CX590"/>
      <c r="CY590"/>
      <c r="CZ590"/>
      <c r="DA590"/>
      <c r="DB590"/>
      <c r="DC590"/>
      <c r="DD590"/>
      <c r="DE590"/>
      <c r="DF590"/>
      <c r="DG590"/>
      <c r="DH590"/>
      <c r="DI590"/>
      <c r="DJ590"/>
      <c r="DK590"/>
      <c r="DL590"/>
      <c r="DM590"/>
      <c r="DN590"/>
      <c r="DO590"/>
      <c r="DP590"/>
      <c r="DQ590"/>
      <c r="DR590"/>
      <c r="DS590"/>
      <c r="DT590"/>
      <c r="DU590"/>
      <c r="DV590"/>
      <c r="DW590"/>
      <c r="DX590"/>
      <c r="DY590"/>
      <c r="DZ590"/>
      <c r="EA590"/>
      <c r="EB590"/>
      <c r="EC590"/>
      <c r="ED590"/>
      <c r="EE590"/>
      <c r="EF590"/>
      <c r="EG590"/>
      <c r="EH590"/>
      <c r="EI590"/>
      <c r="EJ590"/>
      <c r="EK590"/>
      <c r="EL590"/>
      <c r="EM590"/>
      <c r="EN590"/>
      <c r="EO590"/>
      <c r="EP590"/>
      <c r="EQ590"/>
      <c r="ER590"/>
      <c r="ES590"/>
      <c r="ET590"/>
      <c r="EU590"/>
      <c r="EV590"/>
      <c r="EW590"/>
      <c r="EX590"/>
      <c r="EY590"/>
      <c r="EZ590"/>
      <c r="FA590"/>
      <c r="FB590"/>
      <c r="FC590"/>
      <c r="FD590"/>
      <c r="FE590"/>
      <c r="FF590"/>
      <c r="FG590"/>
      <c r="FH590"/>
      <c r="FI590"/>
      <c r="FJ590"/>
      <c r="FK590"/>
      <c r="FL590"/>
      <c r="FM590"/>
      <c r="FN590"/>
      <c r="FO590"/>
      <c r="FP590"/>
      <c r="FQ590"/>
      <c r="FR590"/>
      <c r="FS590"/>
      <c r="FT590"/>
      <c r="FU590"/>
      <c r="FV590"/>
      <c r="FW590"/>
      <c r="FX590"/>
      <c r="FY590"/>
      <c r="FZ590"/>
      <c r="GA590"/>
      <c r="GB590"/>
      <c r="GC590"/>
      <c r="GD590"/>
      <c r="GE590"/>
      <c r="GF590"/>
      <c r="GG590"/>
      <c r="GH590"/>
      <c r="GI590"/>
      <c r="GJ590"/>
      <c r="GK590"/>
      <c r="GL590"/>
      <c r="GM590"/>
      <c r="GN590"/>
      <c r="GO590"/>
      <c r="GP590"/>
      <c r="GQ590"/>
      <c r="GR590"/>
      <c r="GS590"/>
      <c r="GT590"/>
      <c r="GU590"/>
      <c r="GV590"/>
      <c r="GW590"/>
      <c r="GX590"/>
      <c r="GY590"/>
      <c r="GZ590"/>
      <c r="HA590"/>
      <c r="HB590"/>
      <c r="HC590"/>
      <c r="HD590"/>
      <c r="HE590"/>
      <c r="HF590"/>
      <c r="HG590"/>
      <c r="HH590"/>
      <c r="HI590"/>
      <c r="HJ590"/>
      <c r="HK590"/>
      <c r="HL590"/>
    </row>
    <row r="591" spans="1:220" x14ac:dyDescent="0.25">
      <c r="A591"/>
      <c r="B591"/>
      <c r="C591"/>
      <c r="D591"/>
      <c r="E591"/>
      <c r="F591"/>
      <c r="G591"/>
      <c r="H591"/>
      <c r="I591"/>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c r="BY591"/>
      <c r="BZ591"/>
      <c r="CA591"/>
      <c r="CB591"/>
      <c r="CC591"/>
      <c r="CD591"/>
      <c r="CE591"/>
      <c r="CF591"/>
      <c r="CG591"/>
      <c r="CH591"/>
      <c r="CI591"/>
      <c r="CJ591"/>
      <c r="CK591"/>
      <c r="CL591"/>
      <c r="CM591"/>
      <c r="CN591"/>
      <c r="CO591"/>
      <c r="CP591"/>
      <c r="CQ591"/>
      <c r="CR591"/>
      <c r="CS591"/>
      <c r="CT591"/>
      <c r="CU591"/>
      <c r="CV591"/>
      <c r="CW591"/>
      <c r="CX591"/>
      <c r="CY591"/>
      <c r="CZ591"/>
      <c r="DA591"/>
      <c r="DB591"/>
      <c r="DC591"/>
      <c r="DD591"/>
      <c r="DE591"/>
      <c r="DF591"/>
      <c r="DG591"/>
      <c r="DH591"/>
      <c r="DI591"/>
      <c r="DJ591"/>
      <c r="DK591"/>
      <c r="DL591"/>
      <c r="DM591"/>
      <c r="DN591"/>
      <c r="DO591"/>
      <c r="DP591"/>
      <c r="DQ591"/>
      <c r="DR591"/>
      <c r="DS591"/>
      <c r="DT591"/>
      <c r="DU591"/>
      <c r="DV591"/>
      <c r="DW591"/>
      <c r="DX591"/>
      <c r="DY591"/>
      <c r="DZ591"/>
      <c r="EA591"/>
      <c r="EB591"/>
      <c r="EC591"/>
      <c r="ED591"/>
      <c r="EE591"/>
      <c r="EF591"/>
      <c r="EG591"/>
      <c r="EH591"/>
      <c r="EI591"/>
      <c r="EJ591"/>
      <c r="EK591"/>
      <c r="EL591"/>
      <c r="EM591"/>
      <c r="EN591"/>
      <c r="EO591"/>
      <c r="EP591"/>
      <c r="EQ591"/>
      <c r="ER591"/>
      <c r="ES591"/>
      <c r="ET591"/>
      <c r="EU591"/>
      <c r="EV591"/>
      <c r="EW591"/>
      <c r="EX591"/>
      <c r="EY591"/>
      <c r="EZ591"/>
      <c r="FA591"/>
      <c r="FB591"/>
      <c r="FC591"/>
      <c r="FD591"/>
      <c r="FE591"/>
      <c r="FF591"/>
      <c r="FG591"/>
      <c r="FH591"/>
      <c r="FI591"/>
      <c r="FJ591"/>
      <c r="FK591"/>
      <c r="FL591"/>
      <c r="FM591"/>
      <c r="FN591"/>
      <c r="FO591"/>
      <c r="FP591"/>
      <c r="FQ591"/>
      <c r="FR591"/>
      <c r="FS591"/>
      <c r="FT591"/>
      <c r="FU591"/>
      <c r="FV591"/>
      <c r="FW591"/>
      <c r="FX591"/>
      <c r="FY591"/>
      <c r="FZ591"/>
      <c r="GA591"/>
      <c r="GB591"/>
      <c r="GC591"/>
      <c r="GD591"/>
      <c r="GE591"/>
      <c r="GF591"/>
      <c r="GG591"/>
      <c r="GH591"/>
      <c r="GI591"/>
      <c r="GJ591"/>
      <c r="GK591"/>
      <c r="GL591"/>
      <c r="GM591"/>
      <c r="GN591"/>
      <c r="GO591"/>
      <c r="GP591"/>
      <c r="GQ591"/>
      <c r="GR591"/>
      <c r="GS591"/>
      <c r="GT591"/>
      <c r="GU591"/>
      <c r="GV591"/>
      <c r="GW591"/>
      <c r="GX591"/>
      <c r="GY591"/>
      <c r="GZ591"/>
      <c r="HA591"/>
      <c r="HB591"/>
      <c r="HC591"/>
      <c r="HD591"/>
      <c r="HE591"/>
      <c r="HF591"/>
      <c r="HG591"/>
      <c r="HH591"/>
      <c r="HI591"/>
      <c r="HJ591"/>
      <c r="HK591"/>
      <c r="HL591"/>
    </row>
    <row r="592" spans="1:220" x14ac:dyDescent="0.25">
      <c r="A592"/>
      <c r="B592"/>
      <c r="C592"/>
      <c r="D592"/>
      <c r="E592"/>
      <c r="F592"/>
      <c r="G592"/>
      <c r="H592"/>
      <c r="I592"/>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c r="BY592"/>
      <c r="BZ592"/>
      <c r="CA592"/>
      <c r="CB592"/>
      <c r="CC592"/>
      <c r="CD592"/>
      <c r="CE592"/>
      <c r="CF592"/>
      <c r="CG592"/>
      <c r="CH592"/>
      <c r="CI592"/>
      <c r="CJ592"/>
      <c r="CK592"/>
      <c r="CL592"/>
      <c r="CM592"/>
      <c r="CN592"/>
      <c r="CO592"/>
      <c r="CP592"/>
      <c r="CQ592"/>
      <c r="CR592"/>
      <c r="CS592"/>
      <c r="CT592"/>
      <c r="CU592"/>
      <c r="CV592"/>
      <c r="CW592"/>
      <c r="CX592"/>
      <c r="CY592"/>
      <c r="CZ592"/>
      <c r="DA592"/>
      <c r="DB592"/>
      <c r="DC592"/>
      <c r="DD592"/>
      <c r="DE592"/>
      <c r="DF592"/>
      <c r="DG592"/>
      <c r="DH592"/>
      <c r="DI592"/>
      <c r="DJ592"/>
      <c r="DK592"/>
      <c r="DL592"/>
      <c r="DM592"/>
      <c r="DN592"/>
      <c r="DO592"/>
      <c r="DP592"/>
      <c r="DQ592"/>
      <c r="DR592"/>
      <c r="DS592"/>
      <c r="DT592"/>
      <c r="DU592"/>
      <c r="DV592"/>
      <c r="DW592"/>
      <c r="DX592"/>
      <c r="DY592"/>
      <c r="DZ592"/>
      <c r="EA592"/>
      <c r="EB592"/>
      <c r="EC592"/>
      <c r="ED592"/>
      <c r="EE592"/>
      <c r="EF592"/>
      <c r="EG592"/>
      <c r="EH592"/>
      <c r="EI592"/>
      <c r="EJ592"/>
      <c r="EK592"/>
      <c r="EL592"/>
      <c r="EM592"/>
      <c r="EN592"/>
      <c r="EO592"/>
      <c r="EP592"/>
      <c r="EQ592"/>
      <c r="ER592"/>
      <c r="ES592"/>
      <c r="ET592"/>
      <c r="EU592"/>
      <c r="EV592"/>
      <c r="EW592"/>
      <c r="EX592"/>
      <c r="EY592"/>
      <c r="EZ592"/>
      <c r="FA592"/>
      <c r="FB592"/>
      <c r="FC592"/>
      <c r="FD592"/>
      <c r="FE592"/>
      <c r="FF592"/>
      <c r="FG592"/>
      <c r="FH592"/>
      <c r="FI592"/>
      <c r="FJ592"/>
      <c r="FK592"/>
      <c r="FL592"/>
      <c r="FM592"/>
      <c r="FN592"/>
      <c r="FO592"/>
      <c r="FP592"/>
      <c r="FQ592"/>
      <c r="FR592"/>
      <c r="FS592"/>
      <c r="FT592"/>
      <c r="FU592"/>
      <c r="FV592"/>
      <c r="FW592"/>
      <c r="FX592"/>
      <c r="FY592"/>
      <c r="FZ592"/>
      <c r="GA592"/>
      <c r="GB592"/>
      <c r="GC592"/>
      <c r="GD592"/>
      <c r="GE592"/>
      <c r="GF592"/>
      <c r="GG592"/>
      <c r="GH592"/>
      <c r="GI592"/>
      <c r="GJ592"/>
      <c r="GK592"/>
      <c r="GL592"/>
      <c r="GM592"/>
      <c r="GN592"/>
      <c r="GO592"/>
      <c r="GP592"/>
      <c r="GQ592"/>
      <c r="GR592"/>
      <c r="GS592"/>
      <c r="GT592"/>
      <c r="GU592"/>
      <c r="GV592"/>
      <c r="GW592"/>
      <c r="GX592"/>
      <c r="GY592"/>
      <c r="GZ592"/>
      <c r="HA592"/>
      <c r="HB592"/>
      <c r="HC592"/>
      <c r="HD592"/>
      <c r="HE592"/>
      <c r="HF592"/>
      <c r="HG592"/>
      <c r="HH592"/>
      <c r="HI592"/>
      <c r="HJ592"/>
      <c r="HK592"/>
      <c r="HL592"/>
    </row>
    <row r="593" spans="1:220" x14ac:dyDescent="0.25">
      <c r="A593"/>
      <c r="B593"/>
      <c r="C593"/>
      <c r="D593"/>
      <c r="E593"/>
      <c r="F593"/>
      <c r="G593"/>
      <c r="H593"/>
      <c r="I593"/>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c r="BY593"/>
      <c r="BZ593"/>
      <c r="CA593"/>
      <c r="CB593"/>
      <c r="CC593"/>
      <c r="CD593"/>
      <c r="CE593"/>
      <c r="CF593"/>
      <c r="CG593"/>
      <c r="CH593"/>
      <c r="CI593"/>
      <c r="CJ593"/>
      <c r="CK593"/>
      <c r="CL593"/>
      <c r="CM593"/>
      <c r="CN593"/>
      <c r="CO593"/>
      <c r="CP593"/>
      <c r="CQ593"/>
      <c r="CR593"/>
      <c r="CS593"/>
      <c r="CT593"/>
      <c r="CU593"/>
      <c r="CV593"/>
      <c r="CW593"/>
      <c r="CX593"/>
      <c r="CY593"/>
      <c r="CZ593"/>
      <c r="DA593"/>
      <c r="DB593"/>
      <c r="DC593"/>
      <c r="DD593"/>
      <c r="DE593"/>
      <c r="DF593"/>
      <c r="DG593"/>
      <c r="DH593"/>
      <c r="DI593"/>
      <c r="DJ593"/>
      <c r="DK593"/>
      <c r="DL593"/>
      <c r="DM593"/>
      <c r="DN593"/>
      <c r="DO593"/>
      <c r="DP593"/>
      <c r="DQ593"/>
      <c r="DR593"/>
      <c r="DS593"/>
      <c r="DT593"/>
      <c r="DU593"/>
      <c r="DV593"/>
      <c r="DW593"/>
      <c r="DX593"/>
      <c r="DY593"/>
      <c r="DZ593"/>
      <c r="EA593"/>
      <c r="EB593"/>
      <c r="EC593"/>
      <c r="ED593"/>
      <c r="EE593"/>
      <c r="EF593"/>
      <c r="EG593"/>
      <c r="EH593"/>
      <c r="EI593"/>
      <c r="EJ593"/>
      <c r="EK593"/>
      <c r="EL593"/>
      <c r="EM593"/>
      <c r="EN593"/>
      <c r="EO593"/>
      <c r="EP593"/>
      <c r="EQ593"/>
      <c r="ER593"/>
      <c r="ES593"/>
      <c r="ET593"/>
      <c r="EU593"/>
      <c r="EV593"/>
      <c r="EW593"/>
      <c r="EX593"/>
      <c r="EY593"/>
      <c r="EZ593"/>
      <c r="FA593"/>
      <c r="FB593"/>
      <c r="FC593"/>
      <c r="FD593"/>
      <c r="FE593"/>
      <c r="FF593"/>
      <c r="FG593"/>
      <c r="FH593"/>
      <c r="FI593"/>
      <c r="FJ593"/>
      <c r="FK593"/>
      <c r="FL593"/>
      <c r="FM593"/>
      <c r="FN593"/>
      <c r="FO593"/>
      <c r="FP593"/>
      <c r="FQ593"/>
      <c r="FR593"/>
      <c r="FS593"/>
      <c r="FT593"/>
      <c r="FU593"/>
      <c r="FV593"/>
      <c r="FW593"/>
      <c r="FX593"/>
      <c r="FY593"/>
      <c r="FZ593"/>
      <c r="GA593"/>
      <c r="GB593"/>
      <c r="GC593"/>
      <c r="GD593"/>
      <c r="GE593"/>
      <c r="GF593"/>
      <c r="GG593"/>
      <c r="GH593"/>
      <c r="GI593"/>
      <c r="GJ593"/>
      <c r="GK593"/>
      <c r="GL593"/>
      <c r="GM593"/>
      <c r="GN593"/>
      <c r="GO593"/>
      <c r="GP593"/>
      <c r="GQ593"/>
      <c r="GR593"/>
      <c r="GS593"/>
      <c r="GT593"/>
      <c r="GU593"/>
      <c r="GV593"/>
      <c r="GW593"/>
      <c r="GX593"/>
      <c r="GY593"/>
      <c r="GZ593"/>
      <c r="HA593"/>
      <c r="HB593"/>
      <c r="HC593"/>
      <c r="HD593"/>
      <c r="HE593"/>
      <c r="HF593"/>
      <c r="HG593"/>
      <c r="HH593"/>
      <c r="HI593"/>
      <c r="HJ593"/>
      <c r="HK593"/>
      <c r="HL593"/>
    </row>
    <row r="594" spans="1:220" x14ac:dyDescent="0.25">
      <c r="A594"/>
      <c r="B594"/>
      <c r="C594"/>
      <c r="D594"/>
      <c r="E594"/>
      <c r="F594"/>
      <c r="G594"/>
      <c r="H594"/>
      <c r="I594"/>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c r="BY594"/>
      <c r="BZ594"/>
      <c r="CA594"/>
      <c r="CB594"/>
      <c r="CC594"/>
      <c r="CD594"/>
      <c r="CE594"/>
      <c r="CF594"/>
      <c r="CG594"/>
      <c r="CH594"/>
      <c r="CI594"/>
      <c r="CJ594"/>
      <c r="CK594"/>
      <c r="CL594"/>
      <c r="CM594"/>
      <c r="CN594"/>
      <c r="CO594"/>
      <c r="CP594"/>
      <c r="CQ594"/>
      <c r="CR594"/>
      <c r="CS594"/>
      <c r="CT594"/>
      <c r="CU594"/>
      <c r="CV594"/>
      <c r="CW594"/>
      <c r="CX594"/>
      <c r="CY594"/>
      <c r="CZ594"/>
      <c r="DA594"/>
      <c r="DB594"/>
      <c r="DC594"/>
      <c r="DD594"/>
      <c r="DE594"/>
      <c r="DF594"/>
      <c r="DG594"/>
      <c r="DH594"/>
      <c r="DI594"/>
      <c r="DJ594"/>
      <c r="DK594"/>
      <c r="DL594"/>
      <c r="DM594"/>
      <c r="DN594"/>
      <c r="DO594"/>
      <c r="DP594"/>
      <c r="DQ594"/>
      <c r="DR594"/>
      <c r="DS594"/>
      <c r="DT594"/>
      <c r="DU594"/>
      <c r="DV594"/>
      <c r="DW594"/>
      <c r="DX594"/>
      <c r="DY594"/>
      <c r="DZ594"/>
      <c r="EA594"/>
      <c r="EB594"/>
      <c r="EC594"/>
      <c r="ED594"/>
      <c r="EE594"/>
      <c r="EF594"/>
      <c r="EG594"/>
      <c r="EH594"/>
      <c r="EI594"/>
      <c r="EJ594"/>
      <c r="EK594"/>
      <c r="EL594"/>
      <c r="EM594"/>
      <c r="EN594"/>
      <c r="EO594"/>
      <c r="EP594"/>
      <c r="EQ594"/>
      <c r="ER594"/>
      <c r="ES594"/>
      <c r="ET594"/>
      <c r="EU594"/>
      <c r="EV594"/>
      <c r="EW594"/>
      <c r="EX594"/>
      <c r="EY594"/>
      <c r="EZ594"/>
      <c r="FA594"/>
      <c r="FB594"/>
      <c r="FC594"/>
      <c r="FD594"/>
      <c r="FE594"/>
      <c r="FF594"/>
      <c r="FG594"/>
      <c r="FH594"/>
      <c r="FI594"/>
      <c r="FJ594"/>
      <c r="FK594"/>
      <c r="FL594"/>
      <c r="FM594"/>
      <c r="FN594"/>
      <c r="FO594"/>
      <c r="FP594"/>
      <c r="FQ594"/>
      <c r="FR594"/>
      <c r="FS594"/>
      <c r="FT594"/>
      <c r="FU594"/>
      <c r="FV594"/>
      <c r="FW594"/>
      <c r="FX594"/>
      <c r="FY594"/>
      <c r="FZ594"/>
      <c r="GA594"/>
      <c r="GB594"/>
      <c r="GC594"/>
      <c r="GD594"/>
      <c r="GE594"/>
      <c r="GF594"/>
      <c r="GG594"/>
      <c r="GH594"/>
      <c r="GI594"/>
      <c r="GJ594"/>
      <c r="GK594"/>
      <c r="GL594"/>
      <c r="GM594"/>
      <c r="GN594"/>
      <c r="GO594"/>
      <c r="GP594"/>
      <c r="GQ594"/>
      <c r="GR594"/>
      <c r="GS594"/>
      <c r="GT594"/>
      <c r="GU594"/>
      <c r="GV594"/>
      <c r="GW594"/>
      <c r="GX594"/>
      <c r="GY594"/>
      <c r="GZ594"/>
      <c r="HA594"/>
      <c r="HB594"/>
      <c r="HC594"/>
      <c r="HD594"/>
      <c r="HE594"/>
      <c r="HF594"/>
      <c r="HG594"/>
      <c r="HH594"/>
      <c r="HI594"/>
      <c r="HJ594"/>
      <c r="HK594"/>
      <c r="HL594"/>
    </row>
    <row r="595" spans="1:220" x14ac:dyDescent="0.25">
      <c r="A595"/>
      <c r="B595"/>
      <c r="C595"/>
      <c r="D595"/>
      <c r="E595"/>
      <c r="F595"/>
      <c r="G595"/>
      <c r="H595"/>
      <c r="I595"/>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c r="BY595"/>
      <c r="BZ595"/>
      <c r="CA595"/>
      <c r="CB595"/>
      <c r="CC595"/>
      <c r="CD595"/>
      <c r="CE595"/>
      <c r="CF595"/>
      <c r="CG595"/>
      <c r="CH595"/>
      <c r="CI595"/>
      <c r="CJ595"/>
      <c r="CK595"/>
      <c r="CL595"/>
      <c r="CM595"/>
      <c r="CN595"/>
      <c r="CO595"/>
      <c r="CP595"/>
      <c r="CQ595"/>
      <c r="CR595"/>
      <c r="CS595"/>
      <c r="CT595"/>
      <c r="CU595"/>
      <c r="CV595"/>
      <c r="CW595"/>
      <c r="CX595"/>
      <c r="CY595"/>
      <c r="CZ595"/>
      <c r="DA595"/>
      <c r="DB595"/>
      <c r="DC595"/>
      <c r="DD595"/>
      <c r="DE595"/>
      <c r="DF595"/>
      <c r="DG595"/>
      <c r="DH595"/>
      <c r="DI595"/>
      <c r="DJ595"/>
      <c r="DK595"/>
      <c r="DL595"/>
      <c r="DM595"/>
      <c r="DN595"/>
      <c r="DO595"/>
      <c r="DP595"/>
      <c r="DQ595"/>
      <c r="DR595"/>
      <c r="DS595"/>
      <c r="DT595"/>
      <c r="DU595"/>
      <c r="DV595"/>
      <c r="DW595"/>
      <c r="DX595"/>
      <c r="DY595"/>
      <c r="DZ595"/>
      <c r="EA595"/>
      <c r="EB595"/>
      <c r="EC595"/>
      <c r="ED595"/>
      <c r="EE595"/>
      <c r="EF595"/>
      <c r="EG595"/>
      <c r="EH595"/>
      <c r="EI595"/>
      <c r="EJ595"/>
      <c r="EK595"/>
      <c r="EL595"/>
      <c r="EM595"/>
      <c r="EN595"/>
      <c r="EO595"/>
      <c r="EP595"/>
      <c r="EQ595"/>
      <c r="ER595"/>
      <c r="ES595"/>
      <c r="ET595"/>
      <c r="EU595"/>
      <c r="EV595"/>
      <c r="EW595"/>
      <c r="EX595"/>
      <c r="EY595"/>
      <c r="EZ595"/>
      <c r="FA595"/>
      <c r="FB595"/>
      <c r="FC595"/>
      <c r="FD595"/>
      <c r="FE595"/>
      <c r="FF595"/>
      <c r="FG595"/>
      <c r="FH595"/>
      <c r="FI595"/>
      <c r="FJ595"/>
      <c r="FK595"/>
      <c r="FL595"/>
      <c r="FM595"/>
      <c r="FN595"/>
      <c r="FO595"/>
      <c r="FP595"/>
      <c r="FQ595"/>
      <c r="FR595"/>
      <c r="FS595"/>
      <c r="FT595"/>
      <c r="FU595"/>
      <c r="FV595"/>
      <c r="FW595"/>
      <c r="FX595"/>
      <c r="FY595"/>
      <c r="FZ595"/>
      <c r="GA595"/>
      <c r="GB595"/>
      <c r="GC595"/>
      <c r="GD595"/>
      <c r="GE595"/>
      <c r="GF595"/>
      <c r="GG595"/>
      <c r="GH595"/>
      <c r="GI595"/>
      <c r="GJ595"/>
      <c r="GK595"/>
      <c r="GL595"/>
      <c r="GM595"/>
      <c r="GN595"/>
      <c r="GO595"/>
      <c r="GP595"/>
      <c r="GQ595"/>
      <c r="GR595"/>
      <c r="GS595"/>
      <c r="GT595"/>
      <c r="GU595"/>
      <c r="GV595"/>
      <c r="GW595"/>
      <c r="GX595"/>
      <c r="GY595"/>
      <c r="GZ595"/>
      <c r="HA595"/>
      <c r="HB595"/>
      <c r="HC595"/>
      <c r="HD595"/>
      <c r="HE595"/>
      <c r="HF595"/>
      <c r="HG595"/>
      <c r="HH595"/>
      <c r="HI595"/>
      <c r="HJ595"/>
      <c r="HK595"/>
      <c r="HL595"/>
    </row>
    <row r="596" spans="1:220" x14ac:dyDescent="0.25">
      <c r="A596"/>
      <c r="B596"/>
      <c r="C596"/>
      <c r="D596"/>
      <c r="E596"/>
      <c r="F596"/>
      <c r="G596"/>
      <c r="H596"/>
      <c r="I59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c r="BY596"/>
      <c r="BZ596"/>
      <c r="CA596"/>
      <c r="CB596"/>
      <c r="CC596"/>
      <c r="CD596"/>
      <c r="CE596"/>
      <c r="CF596"/>
      <c r="CG596"/>
      <c r="CH596"/>
      <c r="CI596"/>
      <c r="CJ596"/>
      <c r="CK596"/>
      <c r="CL596"/>
      <c r="CM596"/>
      <c r="CN596"/>
      <c r="CO596"/>
      <c r="CP596"/>
      <c r="CQ596"/>
      <c r="CR596"/>
      <c r="CS596"/>
      <c r="CT596"/>
      <c r="CU596"/>
      <c r="CV596"/>
      <c r="CW596"/>
      <c r="CX596"/>
      <c r="CY596"/>
      <c r="CZ596"/>
      <c r="DA596"/>
      <c r="DB596"/>
      <c r="DC596"/>
      <c r="DD596"/>
      <c r="DE596"/>
      <c r="DF596"/>
      <c r="DG596"/>
      <c r="DH596"/>
      <c r="DI596"/>
      <c r="DJ596"/>
      <c r="DK596"/>
      <c r="DL596"/>
      <c r="DM596"/>
      <c r="DN596"/>
      <c r="DO596"/>
      <c r="DP596"/>
      <c r="DQ596"/>
      <c r="DR596"/>
      <c r="DS596"/>
      <c r="DT596"/>
      <c r="DU596"/>
      <c r="DV596"/>
      <c r="DW596"/>
      <c r="DX596"/>
      <c r="DY596"/>
      <c r="DZ596"/>
      <c r="EA596"/>
      <c r="EB596"/>
      <c r="EC596"/>
      <c r="ED596"/>
      <c r="EE596"/>
      <c r="EF596"/>
      <c r="EG596"/>
      <c r="EH596"/>
      <c r="EI596"/>
      <c r="EJ596"/>
      <c r="EK596"/>
      <c r="EL596"/>
      <c r="EM596"/>
      <c r="EN596"/>
      <c r="EO596"/>
      <c r="EP596"/>
      <c r="EQ596"/>
      <c r="ER596"/>
      <c r="ES596"/>
      <c r="ET596"/>
      <c r="EU596"/>
      <c r="EV596"/>
      <c r="EW596"/>
      <c r="EX596"/>
      <c r="EY596"/>
      <c r="EZ596"/>
      <c r="FA596"/>
      <c r="FB596"/>
      <c r="FC596"/>
      <c r="FD596"/>
      <c r="FE596"/>
      <c r="FF596"/>
      <c r="FG596"/>
      <c r="FH596"/>
      <c r="FI596"/>
      <c r="FJ596"/>
      <c r="FK596"/>
      <c r="FL596"/>
      <c r="FM596"/>
      <c r="FN596"/>
      <c r="FO596"/>
      <c r="FP596"/>
      <c r="FQ596"/>
      <c r="FR596"/>
      <c r="FS596"/>
      <c r="FT596"/>
      <c r="FU596"/>
      <c r="FV596"/>
      <c r="FW596"/>
      <c r="FX596"/>
      <c r="FY596"/>
      <c r="FZ596"/>
      <c r="GA596"/>
      <c r="GB596"/>
      <c r="GC596"/>
      <c r="GD596"/>
      <c r="GE596"/>
      <c r="GF596"/>
      <c r="GG596"/>
      <c r="GH596"/>
      <c r="GI596"/>
      <c r="GJ596"/>
      <c r="GK596"/>
      <c r="GL596"/>
      <c r="GM596"/>
      <c r="GN596"/>
      <c r="GO596"/>
      <c r="GP596"/>
      <c r="GQ596"/>
      <c r="GR596"/>
      <c r="GS596"/>
      <c r="GT596"/>
      <c r="GU596"/>
      <c r="GV596"/>
      <c r="GW596"/>
      <c r="GX596"/>
      <c r="GY596"/>
      <c r="GZ596"/>
      <c r="HA596"/>
      <c r="HB596"/>
      <c r="HC596"/>
      <c r="HD596"/>
      <c r="HE596"/>
      <c r="HF596"/>
      <c r="HG596"/>
      <c r="HH596"/>
      <c r="HI596"/>
      <c r="HJ596"/>
      <c r="HK596"/>
      <c r="HL596"/>
    </row>
    <row r="597" spans="1:220" x14ac:dyDescent="0.25">
      <c r="A597"/>
      <c r="B597"/>
      <c r="C597"/>
      <c r="D597"/>
      <c r="E597"/>
      <c r="F597"/>
      <c r="G597"/>
      <c r="H597"/>
      <c r="I597"/>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c r="BY597"/>
      <c r="BZ597"/>
      <c r="CA597"/>
      <c r="CB597"/>
      <c r="CC597"/>
      <c r="CD597"/>
      <c r="CE597"/>
      <c r="CF597"/>
      <c r="CG597"/>
      <c r="CH597"/>
      <c r="CI597"/>
      <c r="CJ597"/>
      <c r="CK597"/>
      <c r="CL597"/>
      <c r="CM597"/>
      <c r="CN597"/>
      <c r="CO597"/>
      <c r="CP597"/>
      <c r="CQ597"/>
      <c r="CR597"/>
      <c r="CS597"/>
      <c r="CT597"/>
      <c r="CU597"/>
      <c r="CV597"/>
      <c r="CW597"/>
      <c r="CX597"/>
      <c r="CY597"/>
      <c r="CZ597"/>
      <c r="DA597"/>
      <c r="DB597"/>
      <c r="DC597"/>
      <c r="DD597"/>
      <c r="DE597"/>
      <c r="DF597"/>
      <c r="DG597"/>
      <c r="DH597"/>
      <c r="DI597"/>
      <c r="DJ597"/>
      <c r="DK597"/>
      <c r="DL597"/>
      <c r="DM597"/>
      <c r="DN597"/>
      <c r="DO597"/>
      <c r="DP597"/>
      <c r="DQ597"/>
      <c r="DR597"/>
      <c r="DS597"/>
      <c r="DT597"/>
      <c r="DU597"/>
      <c r="DV597"/>
      <c r="DW597"/>
      <c r="DX597"/>
      <c r="DY597"/>
      <c r="DZ597"/>
      <c r="EA597"/>
      <c r="EB597"/>
      <c r="EC597"/>
      <c r="ED597"/>
      <c r="EE597"/>
      <c r="EF597"/>
      <c r="EG597"/>
      <c r="EH597"/>
      <c r="EI597"/>
      <c r="EJ597"/>
      <c r="EK597"/>
      <c r="EL597"/>
      <c r="EM597"/>
      <c r="EN597"/>
      <c r="EO597"/>
      <c r="EP597"/>
      <c r="EQ597"/>
      <c r="ER597"/>
      <c r="ES597"/>
      <c r="ET597"/>
      <c r="EU597"/>
      <c r="EV597"/>
      <c r="EW597"/>
      <c r="EX597"/>
      <c r="EY597"/>
      <c r="EZ597"/>
      <c r="FA597"/>
      <c r="FB597"/>
      <c r="FC597"/>
      <c r="FD597"/>
      <c r="FE597"/>
      <c r="FF597"/>
      <c r="FG597"/>
      <c r="FH597"/>
      <c r="FI597"/>
      <c r="FJ597"/>
      <c r="FK597"/>
      <c r="FL597"/>
      <c r="FM597"/>
      <c r="FN597"/>
      <c r="FO597"/>
      <c r="FP597"/>
      <c r="FQ597"/>
      <c r="FR597"/>
      <c r="FS597"/>
      <c r="FT597"/>
      <c r="FU597"/>
      <c r="FV597"/>
      <c r="FW597"/>
      <c r="FX597"/>
      <c r="FY597"/>
      <c r="FZ597"/>
      <c r="GA597"/>
      <c r="GB597"/>
      <c r="GC597"/>
      <c r="GD597"/>
      <c r="GE597"/>
      <c r="GF597"/>
      <c r="GG597"/>
      <c r="GH597"/>
      <c r="GI597"/>
      <c r="GJ597"/>
      <c r="GK597"/>
      <c r="GL597"/>
      <c r="GM597"/>
      <c r="GN597"/>
      <c r="GO597"/>
      <c r="GP597"/>
      <c r="GQ597"/>
      <c r="GR597"/>
      <c r="GS597"/>
      <c r="GT597"/>
      <c r="GU597"/>
      <c r="GV597"/>
      <c r="GW597"/>
      <c r="GX597"/>
      <c r="GY597"/>
      <c r="GZ597"/>
      <c r="HA597"/>
      <c r="HB597"/>
      <c r="HC597"/>
      <c r="HD597"/>
      <c r="HE597"/>
      <c r="HF597"/>
      <c r="HG597"/>
      <c r="HH597"/>
      <c r="HI597"/>
      <c r="HJ597"/>
      <c r="HK597"/>
      <c r="HL597"/>
    </row>
    <row r="598" spans="1:220" x14ac:dyDescent="0.25">
      <c r="A598"/>
      <c r="B598"/>
      <c r="C598"/>
      <c r="D598"/>
      <c r="E598"/>
      <c r="F598"/>
      <c r="G598"/>
      <c r="H598"/>
      <c r="I598"/>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c r="BY598"/>
      <c r="BZ598"/>
      <c r="CA598"/>
      <c r="CB598"/>
      <c r="CC598"/>
      <c r="CD598"/>
      <c r="CE598"/>
      <c r="CF598"/>
      <c r="CG598"/>
      <c r="CH598"/>
      <c r="CI598"/>
      <c r="CJ598"/>
      <c r="CK598"/>
      <c r="CL598"/>
      <c r="CM598"/>
      <c r="CN598"/>
      <c r="CO598"/>
      <c r="CP598"/>
      <c r="CQ598"/>
      <c r="CR598"/>
      <c r="CS598"/>
      <c r="CT598"/>
      <c r="CU598"/>
      <c r="CV598"/>
      <c r="CW598"/>
      <c r="CX598"/>
      <c r="CY598"/>
      <c r="CZ598"/>
      <c r="DA598"/>
      <c r="DB598"/>
      <c r="DC598"/>
      <c r="DD598"/>
      <c r="DE598"/>
      <c r="DF598"/>
      <c r="DG598"/>
      <c r="DH598"/>
      <c r="DI598"/>
      <c r="DJ598"/>
      <c r="DK598"/>
      <c r="DL598"/>
      <c r="DM598"/>
      <c r="DN598"/>
      <c r="DO598"/>
      <c r="DP598"/>
      <c r="DQ598"/>
      <c r="DR598"/>
      <c r="DS598"/>
      <c r="DT598"/>
      <c r="DU598"/>
      <c r="DV598"/>
      <c r="DW598"/>
      <c r="DX598"/>
      <c r="DY598"/>
      <c r="DZ598"/>
      <c r="EA598"/>
      <c r="EB598"/>
      <c r="EC598"/>
      <c r="ED598"/>
      <c r="EE598"/>
      <c r="EF598"/>
      <c r="EG598"/>
      <c r="EH598"/>
      <c r="EI598"/>
      <c r="EJ598"/>
      <c r="EK598"/>
      <c r="EL598"/>
      <c r="EM598"/>
      <c r="EN598"/>
      <c r="EO598"/>
      <c r="EP598"/>
      <c r="EQ598"/>
      <c r="ER598"/>
      <c r="ES598"/>
      <c r="ET598"/>
      <c r="EU598"/>
      <c r="EV598"/>
      <c r="EW598"/>
      <c r="EX598"/>
      <c r="EY598"/>
      <c r="EZ598"/>
      <c r="FA598"/>
      <c r="FB598"/>
      <c r="FC598"/>
      <c r="FD598"/>
      <c r="FE598"/>
      <c r="FF598"/>
      <c r="FG598"/>
      <c r="FH598"/>
      <c r="FI598"/>
      <c r="FJ598"/>
      <c r="FK598"/>
      <c r="FL598"/>
      <c r="FM598"/>
      <c r="FN598"/>
      <c r="FO598"/>
      <c r="FP598"/>
      <c r="FQ598"/>
      <c r="FR598"/>
      <c r="FS598"/>
      <c r="FT598"/>
      <c r="FU598"/>
      <c r="FV598"/>
      <c r="FW598"/>
      <c r="FX598"/>
      <c r="FY598"/>
      <c r="FZ598"/>
      <c r="GA598"/>
      <c r="GB598"/>
      <c r="GC598"/>
      <c r="GD598"/>
      <c r="GE598"/>
      <c r="GF598"/>
      <c r="GG598"/>
      <c r="GH598"/>
      <c r="GI598"/>
      <c r="GJ598"/>
      <c r="GK598"/>
      <c r="GL598"/>
      <c r="GM598"/>
      <c r="GN598"/>
      <c r="GO598"/>
      <c r="GP598"/>
      <c r="GQ598"/>
      <c r="GR598"/>
      <c r="GS598"/>
      <c r="GT598"/>
      <c r="GU598"/>
      <c r="GV598"/>
      <c r="GW598"/>
      <c r="GX598"/>
      <c r="GY598"/>
      <c r="GZ598"/>
      <c r="HA598"/>
      <c r="HB598"/>
      <c r="HC598"/>
      <c r="HD598"/>
      <c r="HE598"/>
      <c r="HF598"/>
      <c r="HG598"/>
      <c r="HH598"/>
      <c r="HI598"/>
      <c r="HJ598"/>
      <c r="HK598"/>
      <c r="HL598"/>
    </row>
    <row r="599" spans="1:220" x14ac:dyDescent="0.25">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c r="BY599"/>
      <c r="BZ599"/>
      <c r="CA599"/>
      <c r="CB599"/>
      <c r="CC599"/>
      <c r="CD599"/>
      <c r="CE599"/>
      <c r="CF599"/>
      <c r="CG599"/>
      <c r="CH599"/>
      <c r="CI599"/>
      <c r="CJ599"/>
      <c r="CK599"/>
      <c r="CL599"/>
      <c r="CM599"/>
      <c r="CN599"/>
      <c r="CO599"/>
      <c r="CP599"/>
      <c r="CQ599"/>
      <c r="CR599"/>
      <c r="CS599"/>
      <c r="CT599"/>
      <c r="CU599"/>
      <c r="CV599"/>
      <c r="CW599"/>
      <c r="CX599"/>
      <c r="CY599"/>
      <c r="CZ599"/>
      <c r="DA599"/>
      <c r="DB599"/>
      <c r="DC599"/>
      <c r="DD599"/>
      <c r="DE599"/>
      <c r="DF599"/>
      <c r="DG599"/>
      <c r="DH599"/>
      <c r="DI599"/>
      <c r="DJ599"/>
      <c r="DK599"/>
      <c r="DL599"/>
      <c r="DM599"/>
      <c r="DN599"/>
      <c r="DO599"/>
      <c r="DP599"/>
      <c r="DQ599"/>
      <c r="DR599"/>
      <c r="DS599"/>
      <c r="DT599"/>
      <c r="DU599"/>
      <c r="DV599"/>
      <c r="DW599"/>
      <c r="DX599"/>
      <c r="DY599"/>
      <c r="DZ599"/>
      <c r="EA599"/>
      <c r="EB599"/>
      <c r="EC599"/>
      <c r="ED599"/>
      <c r="EE599"/>
      <c r="EF599"/>
      <c r="EG599"/>
      <c r="EH599"/>
      <c r="EI599"/>
      <c r="EJ599"/>
      <c r="EK599"/>
      <c r="EL599"/>
      <c r="EM599"/>
      <c r="EN599"/>
      <c r="EO599"/>
      <c r="EP599"/>
      <c r="EQ599"/>
      <c r="ER599"/>
      <c r="ES599"/>
      <c r="ET599"/>
      <c r="EU599"/>
      <c r="EV599"/>
      <c r="EW599"/>
      <c r="EX599"/>
      <c r="EY599"/>
      <c r="EZ599"/>
      <c r="FA599"/>
      <c r="FB599"/>
      <c r="FC599"/>
      <c r="FD599"/>
      <c r="FE599"/>
      <c r="FF599"/>
      <c r="FG599"/>
      <c r="FH599"/>
      <c r="FI599"/>
      <c r="FJ599"/>
      <c r="FK599"/>
      <c r="FL599"/>
      <c r="FM599"/>
      <c r="FN599"/>
      <c r="FO599"/>
      <c r="FP599"/>
      <c r="FQ599"/>
      <c r="FR599"/>
      <c r="FS599"/>
      <c r="FT599"/>
      <c r="FU599"/>
      <c r="FV599"/>
      <c r="FW599"/>
      <c r="FX599"/>
      <c r="FY599"/>
      <c r="FZ599"/>
      <c r="GA599"/>
      <c r="GB599"/>
      <c r="GC599"/>
      <c r="GD599"/>
      <c r="GE599"/>
      <c r="GF599"/>
      <c r="GG599"/>
      <c r="GH599"/>
      <c r="GI599"/>
      <c r="GJ599"/>
      <c r="GK599"/>
      <c r="GL599"/>
      <c r="GM599"/>
      <c r="GN599"/>
      <c r="GO599"/>
      <c r="GP599"/>
      <c r="GQ599"/>
      <c r="GR599"/>
      <c r="GS599"/>
      <c r="GT599"/>
      <c r="GU599"/>
      <c r="GV599"/>
      <c r="GW599"/>
      <c r="GX599"/>
      <c r="GY599"/>
      <c r="GZ599"/>
      <c r="HA599"/>
      <c r="HB599"/>
      <c r="HC599"/>
      <c r="HD599"/>
      <c r="HE599"/>
      <c r="HF599"/>
      <c r="HG599"/>
      <c r="HH599"/>
      <c r="HI599"/>
      <c r="HJ599"/>
      <c r="HK599"/>
      <c r="HL599"/>
    </row>
    <row r="600" spans="1:220" x14ac:dyDescent="0.25">
      <c r="A600"/>
      <c r="B600"/>
      <c r="C600"/>
      <c r="D600"/>
      <c r="E600"/>
      <c r="F600"/>
      <c r="G600"/>
      <c r="H600"/>
      <c r="I600"/>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c r="BY600"/>
      <c r="BZ600"/>
      <c r="CA600"/>
      <c r="CB600"/>
      <c r="CC600"/>
      <c r="CD600"/>
      <c r="CE600"/>
      <c r="CF600"/>
      <c r="CG600"/>
      <c r="CH600"/>
      <c r="CI600"/>
      <c r="CJ600"/>
      <c r="CK600"/>
      <c r="CL600"/>
      <c r="CM600"/>
      <c r="CN600"/>
      <c r="CO600"/>
      <c r="CP600"/>
      <c r="CQ600"/>
      <c r="CR600"/>
      <c r="CS600"/>
      <c r="CT600"/>
      <c r="CU600"/>
      <c r="CV600"/>
      <c r="CW600"/>
      <c r="CX600"/>
      <c r="CY600"/>
      <c r="CZ600"/>
      <c r="DA600"/>
      <c r="DB600"/>
      <c r="DC600"/>
      <c r="DD600"/>
      <c r="DE600"/>
      <c r="DF600"/>
      <c r="DG600"/>
      <c r="DH600"/>
      <c r="DI600"/>
      <c r="DJ600"/>
      <c r="DK600"/>
      <c r="DL600"/>
      <c r="DM600"/>
      <c r="DN600"/>
      <c r="DO600"/>
      <c r="DP600"/>
      <c r="DQ600"/>
      <c r="DR600"/>
      <c r="DS600"/>
      <c r="DT600"/>
      <c r="DU600"/>
      <c r="DV600"/>
      <c r="DW600"/>
      <c r="DX600"/>
      <c r="DY600"/>
      <c r="DZ600"/>
      <c r="EA600"/>
      <c r="EB600"/>
      <c r="EC600"/>
      <c r="ED600"/>
      <c r="EE600"/>
      <c r="EF600"/>
      <c r="EG600"/>
      <c r="EH600"/>
      <c r="EI600"/>
      <c r="EJ600"/>
      <c r="EK600"/>
      <c r="EL600"/>
      <c r="EM600"/>
      <c r="EN600"/>
      <c r="EO600"/>
      <c r="EP600"/>
      <c r="EQ600"/>
      <c r="ER600"/>
      <c r="ES600"/>
      <c r="ET600"/>
      <c r="EU600"/>
      <c r="EV600"/>
      <c r="EW600"/>
      <c r="EX600"/>
      <c r="EY600"/>
      <c r="EZ600"/>
      <c r="FA600"/>
      <c r="FB600"/>
      <c r="FC600"/>
      <c r="FD600"/>
      <c r="FE600"/>
      <c r="FF600"/>
      <c r="FG600"/>
      <c r="FH600"/>
      <c r="FI600"/>
      <c r="FJ600"/>
      <c r="FK600"/>
      <c r="FL600"/>
      <c r="FM600"/>
      <c r="FN600"/>
      <c r="FO600"/>
      <c r="FP600"/>
      <c r="FQ600"/>
      <c r="FR600"/>
      <c r="FS600"/>
      <c r="FT600"/>
      <c r="FU600"/>
      <c r="FV600"/>
      <c r="FW600"/>
      <c r="FX600"/>
      <c r="FY600"/>
      <c r="FZ600"/>
      <c r="GA600"/>
      <c r="GB600"/>
      <c r="GC600"/>
      <c r="GD600"/>
      <c r="GE600"/>
      <c r="GF600"/>
      <c r="GG600"/>
      <c r="GH600"/>
      <c r="GI600"/>
      <c r="GJ600"/>
      <c r="GK600"/>
      <c r="GL600"/>
      <c r="GM600"/>
      <c r="GN600"/>
      <c r="GO600"/>
      <c r="GP600"/>
      <c r="GQ600"/>
      <c r="GR600"/>
      <c r="GS600"/>
      <c r="GT600"/>
      <c r="GU600"/>
      <c r="GV600"/>
      <c r="GW600"/>
      <c r="GX600"/>
      <c r="GY600"/>
      <c r="GZ600"/>
      <c r="HA600"/>
      <c r="HB600"/>
      <c r="HC600"/>
      <c r="HD600"/>
      <c r="HE600"/>
      <c r="HF600"/>
      <c r="HG600"/>
      <c r="HH600"/>
      <c r="HI600"/>
      <c r="HJ600"/>
      <c r="HK600"/>
      <c r="HL600"/>
    </row>
    <row r="601" spans="1:220" x14ac:dyDescent="0.25">
      <c r="A601"/>
      <c r="B601"/>
      <c r="C601"/>
      <c r="D601"/>
      <c r="E601"/>
      <c r="F601"/>
      <c r="G601"/>
      <c r="H601"/>
      <c r="I601"/>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c r="BY601"/>
      <c r="BZ601"/>
      <c r="CA601"/>
      <c r="CB601"/>
      <c r="CC601"/>
      <c r="CD601"/>
      <c r="CE601"/>
      <c r="CF601"/>
      <c r="CG601"/>
      <c r="CH601"/>
      <c r="CI601"/>
      <c r="CJ601"/>
      <c r="CK601"/>
      <c r="CL601"/>
      <c r="CM601"/>
      <c r="CN601"/>
      <c r="CO601"/>
      <c r="CP601"/>
      <c r="CQ601"/>
      <c r="CR601"/>
      <c r="CS601"/>
      <c r="CT601"/>
      <c r="CU601"/>
      <c r="CV601"/>
      <c r="CW601"/>
      <c r="CX601"/>
      <c r="CY601"/>
      <c r="CZ601"/>
      <c r="DA601"/>
      <c r="DB601"/>
      <c r="DC601"/>
      <c r="DD601"/>
      <c r="DE601"/>
      <c r="DF601"/>
      <c r="DG601"/>
      <c r="DH601"/>
      <c r="DI601"/>
      <c r="DJ601"/>
      <c r="DK601"/>
      <c r="DL601"/>
      <c r="DM601"/>
      <c r="DN601"/>
      <c r="DO601"/>
      <c r="DP601"/>
      <c r="DQ601"/>
      <c r="DR601"/>
      <c r="DS601"/>
      <c r="DT601"/>
      <c r="DU601"/>
      <c r="DV601"/>
      <c r="DW601"/>
      <c r="DX601"/>
      <c r="DY601"/>
      <c r="DZ601"/>
      <c r="EA601"/>
      <c r="EB601"/>
      <c r="EC601"/>
      <c r="ED601"/>
      <c r="EE601"/>
      <c r="EF601"/>
      <c r="EG601"/>
      <c r="EH601"/>
      <c r="EI601"/>
      <c r="EJ601"/>
      <c r="EK601"/>
      <c r="EL601"/>
      <c r="EM601"/>
      <c r="EN601"/>
      <c r="EO601"/>
      <c r="EP601"/>
      <c r="EQ601"/>
      <c r="ER601"/>
      <c r="ES601"/>
      <c r="ET601"/>
      <c r="EU601"/>
      <c r="EV601"/>
      <c r="EW601"/>
      <c r="EX601"/>
      <c r="EY601"/>
      <c r="EZ601"/>
      <c r="FA601"/>
      <c r="FB601"/>
      <c r="FC601"/>
      <c r="FD601"/>
      <c r="FE601"/>
      <c r="FF601"/>
      <c r="FG601"/>
      <c r="FH601"/>
      <c r="FI601"/>
      <c r="FJ601"/>
      <c r="FK601"/>
      <c r="FL601"/>
      <c r="FM601"/>
      <c r="FN601"/>
      <c r="FO601"/>
      <c r="FP601"/>
      <c r="FQ601"/>
      <c r="FR601"/>
      <c r="FS601"/>
      <c r="FT601"/>
      <c r="FU601"/>
      <c r="FV601"/>
      <c r="FW601"/>
      <c r="FX601"/>
      <c r="FY601"/>
      <c r="FZ601"/>
      <c r="GA601"/>
      <c r="GB601"/>
      <c r="GC601"/>
      <c r="GD601"/>
      <c r="GE601"/>
      <c r="GF601"/>
      <c r="GG601"/>
      <c r="GH601"/>
      <c r="GI601"/>
      <c r="GJ601"/>
      <c r="GK601"/>
      <c r="GL601"/>
      <c r="GM601"/>
      <c r="GN601"/>
      <c r="GO601"/>
      <c r="GP601"/>
      <c r="GQ601"/>
      <c r="GR601"/>
      <c r="GS601"/>
      <c r="GT601"/>
      <c r="GU601"/>
      <c r="GV601"/>
      <c r="GW601"/>
      <c r="GX601"/>
      <c r="GY601"/>
      <c r="GZ601"/>
      <c r="HA601"/>
      <c r="HB601"/>
      <c r="HC601"/>
      <c r="HD601"/>
      <c r="HE601"/>
      <c r="HF601"/>
      <c r="HG601"/>
      <c r="HH601"/>
      <c r="HI601"/>
      <c r="HJ601"/>
      <c r="HK601"/>
      <c r="HL601"/>
    </row>
    <row r="602" spans="1:220" x14ac:dyDescent="0.25">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c r="BY602"/>
      <c r="BZ602"/>
      <c r="CA602"/>
      <c r="CB602"/>
      <c r="CC602"/>
      <c r="CD602"/>
      <c r="CE602"/>
      <c r="CF602"/>
      <c r="CG602"/>
      <c r="CH602"/>
      <c r="CI602"/>
      <c r="CJ602"/>
      <c r="CK602"/>
      <c r="CL602"/>
      <c r="CM602"/>
      <c r="CN602"/>
      <c r="CO602"/>
      <c r="CP602"/>
      <c r="CQ602"/>
      <c r="CR602"/>
      <c r="CS602"/>
      <c r="CT602"/>
      <c r="CU602"/>
      <c r="CV602"/>
      <c r="CW602"/>
      <c r="CX602"/>
      <c r="CY602"/>
      <c r="CZ602"/>
      <c r="DA602"/>
      <c r="DB602"/>
      <c r="DC602"/>
      <c r="DD602"/>
      <c r="DE602"/>
      <c r="DF602"/>
      <c r="DG602"/>
      <c r="DH602"/>
      <c r="DI602"/>
      <c r="DJ602"/>
      <c r="DK602"/>
      <c r="DL602"/>
      <c r="DM602"/>
      <c r="DN602"/>
      <c r="DO602"/>
      <c r="DP602"/>
      <c r="DQ602"/>
      <c r="DR602"/>
      <c r="DS602"/>
      <c r="DT602"/>
      <c r="DU602"/>
      <c r="DV602"/>
      <c r="DW602"/>
      <c r="DX602"/>
      <c r="DY602"/>
      <c r="DZ602"/>
      <c r="EA602"/>
      <c r="EB602"/>
      <c r="EC602"/>
      <c r="ED602"/>
      <c r="EE602"/>
      <c r="EF602"/>
      <c r="EG602"/>
      <c r="EH602"/>
      <c r="EI602"/>
      <c r="EJ602"/>
      <c r="EK602"/>
      <c r="EL602"/>
      <c r="EM602"/>
      <c r="EN602"/>
      <c r="EO602"/>
      <c r="EP602"/>
      <c r="EQ602"/>
      <c r="ER602"/>
      <c r="ES602"/>
      <c r="ET602"/>
      <c r="EU602"/>
      <c r="EV602"/>
      <c r="EW602"/>
      <c r="EX602"/>
      <c r="EY602"/>
      <c r="EZ602"/>
      <c r="FA602"/>
      <c r="FB602"/>
      <c r="FC602"/>
      <c r="FD602"/>
      <c r="FE602"/>
      <c r="FF602"/>
      <c r="FG602"/>
      <c r="FH602"/>
      <c r="FI602"/>
      <c r="FJ602"/>
      <c r="FK602"/>
      <c r="FL602"/>
      <c r="FM602"/>
      <c r="FN602"/>
      <c r="FO602"/>
      <c r="FP602"/>
      <c r="FQ602"/>
      <c r="FR602"/>
      <c r="FS602"/>
      <c r="FT602"/>
      <c r="FU602"/>
      <c r="FV602"/>
      <c r="FW602"/>
      <c r="FX602"/>
      <c r="FY602"/>
      <c r="FZ602"/>
      <c r="GA602"/>
      <c r="GB602"/>
      <c r="GC602"/>
      <c r="GD602"/>
      <c r="GE602"/>
      <c r="GF602"/>
      <c r="GG602"/>
      <c r="GH602"/>
      <c r="GI602"/>
      <c r="GJ602"/>
      <c r="GK602"/>
      <c r="GL602"/>
      <c r="GM602"/>
      <c r="GN602"/>
      <c r="GO602"/>
      <c r="GP602"/>
      <c r="GQ602"/>
      <c r="GR602"/>
      <c r="GS602"/>
      <c r="GT602"/>
      <c r="GU602"/>
      <c r="GV602"/>
      <c r="GW602"/>
      <c r="GX602"/>
      <c r="GY602"/>
      <c r="GZ602"/>
      <c r="HA602"/>
      <c r="HB602"/>
      <c r="HC602"/>
      <c r="HD602"/>
      <c r="HE602"/>
      <c r="HF602"/>
      <c r="HG602"/>
      <c r="HH602"/>
      <c r="HI602"/>
      <c r="HJ602"/>
      <c r="HK602"/>
      <c r="HL602"/>
    </row>
    <row r="603" spans="1:220" x14ac:dyDescent="0.25">
      <c r="A603"/>
      <c r="B603"/>
      <c r="C603"/>
      <c r="D603"/>
      <c r="E603"/>
      <c r="F603"/>
      <c r="G603"/>
      <c r="H603"/>
      <c r="I603"/>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c r="BY603"/>
      <c r="BZ603"/>
      <c r="CA603"/>
      <c r="CB603"/>
      <c r="CC603"/>
      <c r="CD603"/>
      <c r="CE603"/>
      <c r="CF603"/>
      <c r="CG603"/>
      <c r="CH603"/>
      <c r="CI603"/>
      <c r="CJ603"/>
      <c r="CK603"/>
      <c r="CL603"/>
      <c r="CM603"/>
      <c r="CN603"/>
      <c r="CO603"/>
      <c r="CP603"/>
      <c r="CQ603"/>
      <c r="CR603"/>
      <c r="CS603"/>
      <c r="CT603"/>
      <c r="CU603"/>
      <c r="CV603"/>
      <c r="CW603"/>
      <c r="CX603"/>
      <c r="CY603"/>
      <c r="CZ603"/>
      <c r="DA603"/>
      <c r="DB603"/>
      <c r="DC603"/>
      <c r="DD603"/>
      <c r="DE603"/>
      <c r="DF603"/>
      <c r="DG603"/>
      <c r="DH603"/>
      <c r="DI603"/>
      <c r="DJ603"/>
      <c r="DK603"/>
      <c r="DL603"/>
      <c r="DM603"/>
      <c r="DN603"/>
      <c r="DO603"/>
      <c r="DP603"/>
      <c r="DQ603"/>
      <c r="DR603"/>
      <c r="DS603"/>
      <c r="DT603"/>
      <c r="DU603"/>
      <c r="DV603"/>
      <c r="DW603"/>
      <c r="DX603"/>
      <c r="DY603"/>
      <c r="DZ603"/>
      <c r="EA603"/>
      <c r="EB603"/>
      <c r="EC603"/>
      <c r="ED603"/>
      <c r="EE603"/>
      <c r="EF603"/>
      <c r="EG603"/>
      <c r="EH603"/>
      <c r="EI603"/>
      <c r="EJ603"/>
      <c r="EK603"/>
      <c r="EL603"/>
      <c r="EM603"/>
      <c r="EN603"/>
      <c r="EO603"/>
      <c r="EP603"/>
      <c r="EQ603"/>
      <c r="ER603"/>
      <c r="ES603"/>
      <c r="ET603"/>
      <c r="EU603"/>
      <c r="EV603"/>
      <c r="EW603"/>
      <c r="EX603"/>
      <c r="EY603"/>
      <c r="EZ603"/>
      <c r="FA603"/>
      <c r="FB603"/>
      <c r="FC603"/>
      <c r="FD603"/>
      <c r="FE603"/>
      <c r="FF603"/>
      <c r="FG603"/>
      <c r="FH603"/>
      <c r="FI603"/>
      <c r="FJ603"/>
      <c r="FK603"/>
      <c r="FL603"/>
      <c r="FM603"/>
      <c r="FN603"/>
      <c r="FO603"/>
      <c r="FP603"/>
      <c r="FQ603"/>
      <c r="FR603"/>
      <c r="FS603"/>
      <c r="FT603"/>
      <c r="FU603"/>
      <c r="FV603"/>
      <c r="FW603"/>
      <c r="FX603"/>
      <c r="FY603"/>
      <c r="FZ603"/>
      <c r="GA603"/>
      <c r="GB603"/>
      <c r="GC603"/>
      <c r="GD603"/>
      <c r="GE603"/>
      <c r="GF603"/>
      <c r="GG603"/>
      <c r="GH603"/>
      <c r="GI603"/>
      <c r="GJ603"/>
      <c r="GK603"/>
      <c r="GL603"/>
      <c r="GM603"/>
      <c r="GN603"/>
      <c r="GO603"/>
      <c r="GP603"/>
      <c r="GQ603"/>
      <c r="GR603"/>
      <c r="GS603"/>
      <c r="GT603"/>
      <c r="GU603"/>
      <c r="GV603"/>
      <c r="GW603"/>
      <c r="GX603"/>
      <c r="GY603"/>
      <c r="GZ603"/>
      <c r="HA603"/>
      <c r="HB603"/>
      <c r="HC603"/>
      <c r="HD603"/>
      <c r="HE603"/>
      <c r="HF603"/>
      <c r="HG603"/>
      <c r="HH603"/>
      <c r="HI603"/>
      <c r="HJ603"/>
      <c r="HK603"/>
      <c r="HL603"/>
    </row>
    <row r="604" spans="1:220" x14ac:dyDescent="0.25">
      <c r="A604"/>
      <c r="B604"/>
      <c r="C604"/>
      <c r="D604"/>
      <c r="E604"/>
      <c r="F604"/>
      <c r="G604"/>
      <c r="H604"/>
      <c r="I604"/>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c r="BY604"/>
      <c r="BZ604"/>
      <c r="CA604"/>
      <c r="CB604"/>
      <c r="CC604"/>
      <c r="CD604"/>
      <c r="CE604"/>
      <c r="CF604"/>
      <c r="CG604"/>
      <c r="CH604"/>
      <c r="CI604"/>
      <c r="CJ604"/>
      <c r="CK604"/>
      <c r="CL604"/>
      <c r="CM604"/>
      <c r="CN604"/>
      <c r="CO604"/>
      <c r="CP604"/>
      <c r="CQ604"/>
      <c r="CR604"/>
      <c r="CS604"/>
      <c r="CT604"/>
      <c r="CU604"/>
      <c r="CV604"/>
      <c r="CW604"/>
      <c r="CX604"/>
      <c r="CY604"/>
      <c r="CZ604"/>
      <c r="DA604"/>
      <c r="DB604"/>
      <c r="DC604"/>
      <c r="DD604"/>
      <c r="DE604"/>
      <c r="DF604"/>
      <c r="DG604"/>
      <c r="DH604"/>
      <c r="DI604"/>
      <c r="DJ604"/>
      <c r="DK604"/>
      <c r="DL604"/>
      <c r="DM604"/>
      <c r="DN604"/>
      <c r="DO604"/>
      <c r="DP604"/>
      <c r="DQ604"/>
      <c r="DR604"/>
      <c r="DS604"/>
      <c r="DT604"/>
      <c r="DU604"/>
      <c r="DV604"/>
      <c r="DW604"/>
      <c r="DX604"/>
      <c r="DY604"/>
      <c r="DZ604"/>
      <c r="EA604"/>
      <c r="EB604"/>
      <c r="EC604"/>
      <c r="ED604"/>
      <c r="EE604"/>
      <c r="EF604"/>
      <c r="EG604"/>
      <c r="EH604"/>
      <c r="EI604"/>
      <c r="EJ604"/>
      <c r="EK604"/>
      <c r="EL604"/>
      <c r="EM604"/>
      <c r="EN604"/>
      <c r="EO604"/>
      <c r="EP604"/>
      <c r="EQ604"/>
      <c r="ER604"/>
      <c r="ES604"/>
      <c r="ET604"/>
      <c r="EU604"/>
      <c r="EV604"/>
      <c r="EW604"/>
      <c r="EX604"/>
      <c r="EY604"/>
      <c r="EZ604"/>
      <c r="FA604"/>
      <c r="FB604"/>
      <c r="FC604"/>
      <c r="FD604"/>
      <c r="FE604"/>
      <c r="FF604"/>
      <c r="FG604"/>
      <c r="FH604"/>
      <c r="FI604"/>
      <c r="FJ604"/>
      <c r="FK604"/>
      <c r="FL604"/>
      <c r="FM604"/>
      <c r="FN604"/>
      <c r="FO604"/>
      <c r="FP604"/>
      <c r="FQ604"/>
      <c r="FR604"/>
      <c r="FS604"/>
      <c r="FT604"/>
      <c r="FU604"/>
      <c r="FV604"/>
      <c r="FW604"/>
      <c r="FX604"/>
      <c r="FY604"/>
      <c r="FZ604"/>
      <c r="GA604"/>
      <c r="GB604"/>
      <c r="GC604"/>
      <c r="GD604"/>
      <c r="GE604"/>
      <c r="GF604"/>
      <c r="GG604"/>
      <c r="GH604"/>
      <c r="GI604"/>
      <c r="GJ604"/>
      <c r="GK604"/>
      <c r="GL604"/>
      <c r="GM604"/>
      <c r="GN604"/>
      <c r="GO604"/>
      <c r="GP604"/>
      <c r="GQ604"/>
      <c r="GR604"/>
      <c r="GS604"/>
      <c r="GT604"/>
      <c r="GU604"/>
      <c r="GV604"/>
      <c r="GW604"/>
      <c r="GX604"/>
      <c r="GY604"/>
      <c r="GZ604"/>
      <c r="HA604"/>
      <c r="HB604"/>
      <c r="HC604"/>
      <c r="HD604"/>
      <c r="HE604"/>
      <c r="HF604"/>
      <c r="HG604"/>
      <c r="HH604"/>
      <c r="HI604"/>
      <c r="HJ604"/>
      <c r="HK604"/>
      <c r="HL604"/>
    </row>
    <row r="605" spans="1:220" x14ac:dyDescent="0.25">
      <c r="A605"/>
      <c r="B605"/>
      <c r="C605"/>
      <c r="D605"/>
      <c r="E605"/>
      <c r="F605"/>
      <c r="G605"/>
      <c r="H605"/>
      <c r="I605"/>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c r="BY605"/>
      <c r="BZ605"/>
      <c r="CA605"/>
      <c r="CB605"/>
      <c r="CC605"/>
      <c r="CD605"/>
      <c r="CE605"/>
      <c r="CF605"/>
      <c r="CG605"/>
      <c r="CH605"/>
      <c r="CI605"/>
      <c r="CJ605"/>
      <c r="CK605"/>
      <c r="CL605"/>
      <c r="CM605"/>
      <c r="CN605"/>
      <c r="CO605"/>
      <c r="CP605"/>
      <c r="CQ605"/>
      <c r="CR605"/>
      <c r="CS605"/>
      <c r="CT605"/>
      <c r="CU605"/>
      <c r="CV605"/>
      <c r="CW605"/>
      <c r="CX605"/>
      <c r="CY605"/>
      <c r="CZ605"/>
      <c r="DA605"/>
      <c r="DB605"/>
      <c r="DC605"/>
      <c r="DD605"/>
      <c r="DE605"/>
      <c r="DF605"/>
      <c r="DG605"/>
      <c r="DH605"/>
      <c r="DI605"/>
      <c r="DJ605"/>
      <c r="DK605"/>
      <c r="DL605"/>
      <c r="DM605"/>
      <c r="DN605"/>
      <c r="DO605"/>
      <c r="DP605"/>
      <c r="DQ605"/>
      <c r="DR605"/>
      <c r="DS605"/>
      <c r="DT605"/>
      <c r="DU605"/>
      <c r="DV605"/>
      <c r="DW605"/>
      <c r="DX605"/>
      <c r="DY605"/>
      <c r="DZ605"/>
      <c r="EA605"/>
      <c r="EB605"/>
      <c r="EC605"/>
      <c r="ED605"/>
      <c r="EE605"/>
      <c r="EF605"/>
      <c r="EG605"/>
      <c r="EH605"/>
      <c r="EI605"/>
      <c r="EJ605"/>
      <c r="EK605"/>
      <c r="EL605"/>
      <c r="EM605"/>
      <c r="EN605"/>
      <c r="EO605"/>
      <c r="EP605"/>
      <c r="EQ605"/>
      <c r="ER605"/>
      <c r="ES605"/>
      <c r="ET605"/>
      <c r="EU605"/>
      <c r="EV605"/>
      <c r="EW605"/>
      <c r="EX605"/>
      <c r="EY605"/>
      <c r="EZ605"/>
      <c r="FA605"/>
      <c r="FB605"/>
      <c r="FC605"/>
      <c r="FD605"/>
      <c r="FE605"/>
      <c r="FF605"/>
      <c r="FG605"/>
      <c r="FH605"/>
      <c r="FI605"/>
      <c r="FJ605"/>
      <c r="FK605"/>
      <c r="FL605"/>
      <c r="FM605"/>
      <c r="FN605"/>
      <c r="FO605"/>
      <c r="FP605"/>
      <c r="FQ605"/>
      <c r="FR605"/>
      <c r="FS605"/>
      <c r="FT605"/>
      <c r="FU605"/>
      <c r="FV605"/>
      <c r="FW605"/>
      <c r="FX605"/>
      <c r="FY605"/>
      <c r="FZ605"/>
      <c r="GA605"/>
      <c r="GB605"/>
      <c r="GC605"/>
      <c r="GD605"/>
      <c r="GE605"/>
      <c r="GF605"/>
      <c r="GG605"/>
      <c r="GH605"/>
      <c r="GI605"/>
      <c r="GJ605"/>
      <c r="GK605"/>
      <c r="GL605"/>
      <c r="GM605"/>
      <c r="GN605"/>
      <c r="GO605"/>
      <c r="GP605"/>
      <c r="GQ605"/>
      <c r="GR605"/>
      <c r="GS605"/>
      <c r="GT605"/>
      <c r="GU605"/>
      <c r="GV605"/>
      <c r="GW605"/>
      <c r="GX605"/>
      <c r="GY605"/>
      <c r="GZ605"/>
      <c r="HA605"/>
      <c r="HB605"/>
      <c r="HC605"/>
      <c r="HD605"/>
      <c r="HE605"/>
      <c r="HF605"/>
      <c r="HG605"/>
      <c r="HH605"/>
      <c r="HI605"/>
      <c r="HJ605"/>
      <c r="HK605"/>
      <c r="HL605"/>
    </row>
    <row r="606" spans="1:220" x14ac:dyDescent="0.25">
      <c r="A606"/>
      <c r="B606"/>
      <c r="C606"/>
      <c r="D606"/>
      <c r="E606"/>
      <c r="F606"/>
      <c r="G606"/>
      <c r="H606"/>
      <c r="I60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c r="BY606"/>
      <c r="BZ606"/>
      <c r="CA606"/>
      <c r="CB606"/>
      <c r="CC606"/>
      <c r="CD606"/>
      <c r="CE606"/>
      <c r="CF606"/>
      <c r="CG606"/>
      <c r="CH606"/>
      <c r="CI606"/>
      <c r="CJ606"/>
      <c r="CK606"/>
      <c r="CL606"/>
      <c r="CM606"/>
      <c r="CN606"/>
      <c r="CO606"/>
      <c r="CP606"/>
      <c r="CQ606"/>
      <c r="CR606"/>
      <c r="CS606"/>
      <c r="CT606"/>
      <c r="CU606"/>
      <c r="CV606"/>
      <c r="CW606"/>
      <c r="CX606"/>
      <c r="CY606"/>
      <c r="CZ606"/>
      <c r="DA606"/>
      <c r="DB606"/>
      <c r="DC606"/>
      <c r="DD606"/>
      <c r="DE606"/>
      <c r="DF606"/>
      <c r="DG606"/>
      <c r="DH606"/>
      <c r="DI606"/>
      <c r="DJ606"/>
      <c r="DK606"/>
      <c r="DL606"/>
      <c r="DM606"/>
      <c r="DN606"/>
      <c r="DO606"/>
      <c r="DP606"/>
      <c r="DQ606"/>
      <c r="DR606"/>
      <c r="DS606"/>
      <c r="DT606"/>
      <c r="DU606"/>
      <c r="DV606"/>
      <c r="DW606"/>
      <c r="DX606"/>
      <c r="DY606"/>
      <c r="DZ606"/>
      <c r="EA606"/>
      <c r="EB606"/>
      <c r="EC606"/>
      <c r="ED606"/>
      <c r="EE606"/>
      <c r="EF606"/>
      <c r="EG606"/>
      <c r="EH606"/>
      <c r="EI606"/>
      <c r="EJ606"/>
      <c r="EK606"/>
      <c r="EL606"/>
      <c r="EM606"/>
      <c r="EN606"/>
      <c r="EO606"/>
      <c r="EP606"/>
      <c r="EQ606"/>
      <c r="ER606"/>
      <c r="ES606"/>
      <c r="ET606"/>
      <c r="EU606"/>
      <c r="EV606"/>
      <c r="EW606"/>
      <c r="EX606"/>
      <c r="EY606"/>
      <c r="EZ606"/>
      <c r="FA606"/>
      <c r="FB606"/>
      <c r="FC606"/>
      <c r="FD606"/>
      <c r="FE606"/>
      <c r="FF606"/>
      <c r="FG606"/>
      <c r="FH606"/>
      <c r="FI606"/>
      <c r="FJ606"/>
      <c r="FK606"/>
      <c r="FL606"/>
      <c r="FM606"/>
      <c r="FN606"/>
      <c r="FO606"/>
      <c r="FP606"/>
      <c r="FQ606"/>
      <c r="FR606"/>
      <c r="FS606"/>
      <c r="FT606"/>
      <c r="FU606"/>
      <c r="FV606"/>
      <c r="FW606"/>
      <c r="FX606"/>
      <c r="FY606"/>
      <c r="FZ606"/>
      <c r="GA606"/>
      <c r="GB606"/>
      <c r="GC606"/>
      <c r="GD606"/>
      <c r="GE606"/>
      <c r="GF606"/>
      <c r="GG606"/>
      <c r="GH606"/>
      <c r="GI606"/>
      <c r="GJ606"/>
      <c r="GK606"/>
      <c r="GL606"/>
      <c r="GM606"/>
      <c r="GN606"/>
      <c r="GO606"/>
      <c r="GP606"/>
      <c r="GQ606"/>
      <c r="GR606"/>
      <c r="GS606"/>
      <c r="GT606"/>
      <c r="GU606"/>
      <c r="GV606"/>
      <c r="GW606"/>
      <c r="GX606"/>
      <c r="GY606"/>
      <c r="GZ606"/>
      <c r="HA606"/>
      <c r="HB606"/>
      <c r="HC606"/>
      <c r="HD606"/>
      <c r="HE606"/>
      <c r="HF606"/>
      <c r="HG606"/>
      <c r="HH606"/>
      <c r="HI606"/>
      <c r="HJ606"/>
      <c r="HK606"/>
      <c r="HL606"/>
    </row>
    <row r="607" spans="1:220" x14ac:dyDescent="0.25">
      <c r="A607"/>
      <c r="B607"/>
      <c r="C607"/>
      <c r="D607"/>
      <c r="E607"/>
      <c r="F607"/>
      <c r="G607"/>
      <c r="H607"/>
      <c r="I607"/>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c r="BY607"/>
      <c r="BZ607"/>
      <c r="CA607"/>
      <c r="CB607"/>
      <c r="CC607"/>
      <c r="CD607"/>
      <c r="CE607"/>
      <c r="CF607"/>
      <c r="CG607"/>
      <c r="CH607"/>
      <c r="CI607"/>
      <c r="CJ607"/>
      <c r="CK607"/>
      <c r="CL607"/>
      <c r="CM607"/>
      <c r="CN607"/>
      <c r="CO607"/>
      <c r="CP607"/>
      <c r="CQ607"/>
      <c r="CR607"/>
      <c r="CS607"/>
      <c r="CT607"/>
      <c r="CU607"/>
      <c r="CV607"/>
      <c r="CW607"/>
      <c r="CX607"/>
      <c r="CY607"/>
      <c r="CZ607"/>
      <c r="DA607"/>
      <c r="DB607"/>
      <c r="DC607"/>
      <c r="DD607"/>
      <c r="DE607"/>
      <c r="DF607"/>
      <c r="DG607"/>
      <c r="DH607"/>
      <c r="DI607"/>
      <c r="DJ607"/>
      <c r="DK607"/>
      <c r="DL607"/>
      <c r="DM607"/>
      <c r="DN607"/>
      <c r="DO607"/>
      <c r="DP607"/>
      <c r="DQ607"/>
      <c r="DR607"/>
      <c r="DS607"/>
      <c r="DT607"/>
      <c r="DU607"/>
      <c r="DV607"/>
      <c r="DW607"/>
      <c r="DX607"/>
      <c r="DY607"/>
      <c r="DZ607"/>
      <c r="EA607"/>
      <c r="EB607"/>
      <c r="EC607"/>
      <c r="ED607"/>
      <c r="EE607"/>
      <c r="EF607"/>
      <c r="EG607"/>
      <c r="EH607"/>
      <c r="EI607"/>
      <c r="EJ607"/>
      <c r="EK607"/>
      <c r="EL607"/>
      <c r="EM607"/>
      <c r="EN607"/>
      <c r="EO607"/>
      <c r="EP607"/>
      <c r="EQ607"/>
      <c r="ER607"/>
      <c r="ES607"/>
      <c r="ET607"/>
      <c r="EU607"/>
      <c r="EV607"/>
      <c r="EW607"/>
      <c r="EX607"/>
      <c r="EY607"/>
      <c r="EZ607"/>
      <c r="FA607"/>
      <c r="FB607"/>
      <c r="FC607"/>
      <c r="FD607"/>
      <c r="FE607"/>
      <c r="FF607"/>
      <c r="FG607"/>
      <c r="FH607"/>
      <c r="FI607"/>
      <c r="FJ607"/>
      <c r="FK607"/>
      <c r="FL607"/>
      <c r="FM607"/>
      <c r="FN607"/>
      <c r="FO607"/>
      <c r="FP607"/>
      <c r="FQ607"/>
      <c r="FR607"/>
      <c r="FS607"/>
      <c r="FT607"/>
      <c r="FU607"/>
      <c r="FV607"/>
      <c r="FW607"/>
      <c r="FX607"/>
      <c r="FY607"/>
      <c r="FZ607"/>
      <c r="GA607"/>
      <c r="GB607"/>
      <c r="GC607"/>
      <c r="GD607"/>
      <c r="GE607"/>
      <c r="GF607"/>
      <c r="GG607"/>
      <c r="GH607"/>
      <c r="GI607"/>
      <c r="GJ607"/>
      <c r="GK607"/>
      <c r="GL607"/>
      <c r="GM607"/>
      <c r="GN607"/>
      <c r="GO607"/>
      <c r="GP607"/>
      <c r="GQ607"/>
      <c r="GR607"/>
      <c r="GS607"/>
      <c r="GT607"/>
      <c r="GU607"/>
      <c r="GV607"/>
      <c r="GW607"/>
      <c r="GX607"/>
      <c r="GY607"/>
      <c r="GZ607"/>
      <c r="HA607"/>
      <c r="HB607"/>
      <c r="HC607"/>
      <c r="HD607"/>
      <c r="HE607"/>
      <c r="HF607"/>
      <c r="HG607"/>
      <c r="HH607"/>
      <c r="HI607"/>
      <c r="HJ607"/>
      <c r="HK607"/>
      <c r="HL607"/>
    </row>
    <row r="608" spans="1:220" x14ac:dyDescent="0.25">
      <c r="A608"/>
      <c r="B608"/>
      <c r="C608"/>
      <c r="D608"/>
      <c r="E608"/>
      <c r="F608"/>
      <c r="G608"/>
      <c r="H608"/>
      <c r="I608"/>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c r="BY608"/>
      <c r="BZ608"/>
      <c r="CA608"/>
      <c r="CB608"/>
      <c r="CC608"/>
      <c r="CD608"/>
      <c r="CE608"/>
      <c r="CF608"/>
      <c r="CG608"/>
      <c r="CH608"/>
      <c r="CI608"/>
      <c r="CJ608"/>
      <c r="CK608"/>
      <c r="CL608"/>
      <c r="CM608"/>
      <c r="CN608"/>
      <c r="CO608"/>
      <c r="CP608"/>
      <c r="CQ608"/>
      <c r="CR608"/>
      <c r="CS608"/>
      <c r="CT608"/>
      <c r="CU608"/>
      <c r="CV608"/>
      <c r="CW608"/>
      <c r="CX608"/>
      <c r="CY608"/>
      <c r="CZ608"/>
      <c r="DA608"/>
      <c r="DB608"/>
      <c r="DC608"/>
      <c r="DD608"/>
      <c r="DE608"/>
      <c r="DF608"/>
      <c r="DG608"/>
      <c r="DH608"/>
      <c r="DI608"/>
      <c r="DJ608"/>
      <c r="DK608"/>
      <c r="DL608"/>
      <c r="DM608"/>
      <c r="DN608"/>
      <c r="DO608"/>
      <c r="DP608"/>
      <c r="DQ608"/>
      <c r="DR608"/>
      <c r="DS608"/>
      <c r="DT608"/>
      <c r="DU608"/>
      <c r="DV608"/>
      <c r="DW608"/>
      <c r="DX608"/>
      <c r="DY608"/>
      <c r="DZ608"/>
      <c r="EA608"/>
      <c r="EB608"/>
      <c r="EC608"/>
      <c r="ED608"/>
      <c r="EE608"/>
      <c r="EF608"/>
      <c r="EG608"/>
      <c r="EH608"/>
      <c r="EI608"/>
      <c r="EJ608"/>
      <c r="EK608"/>
      <c r="EL608"/>
      <c r="EM608"/>
      <c r="EN608"/>
      <c r="EO608"/>
      <c r="EP608"/>
      <c r="EQ608"/>
      <c r="ER608"/>
      <c r="ES608"/>
      <c r="ET608"/>
      <c r="EU608"/>
      <c r="EV608"/>
      <c r="EW608"/>
      <c r="EX608"/>
      <c r="EY608"/>
      <c r="EZ608"/>
      <c r="FA608"/>
      <c r="FB608"/>
      <c r="FC608"/>
      <c r="FD608"/>
      <c r="FE608"/>
      <c r="FF608"/>
      <c r="FG608"/>
      <c r="FH608"/>
      <c r="FI608"/>
      <c r="FJ608"/>
      <c r="FK608"/>
      <c r="FL608"/>
      <c r="FM608"/>
      <c r="FN608"/>
      <c r="FO608"/>
      <c r="FP608"/>
      <c r="FQ608"/>
      <c r="FR608"/>
      <c r="FS608"/>
      <c r="FT608"/>
      <c r="FU608"/>
      <c r="FV608"/>
      <c r="FW608"/>
      <c r="FX608"/>
      <c r="FY608"/>
      <c r="FZ608"/>
      <c r="GA608"/>
      <c r="GB608"/>
      <c r="GC608"/>
      <c r="GD608"/>
      <c r="GE608"/>
      <c r="GF608"/>
      <c r="GG608"/>
      <c r="GH608"/>
      <c r="GI608"/>
      <c r="GJ608"/>
      <c r="GK608"/>
      <c r="GL608"/>
      <c r="GM608"/>
      <c r="GN608"/>
      <c r="GO608"/>
      <c r="GP608"/>
      <c r="GQ608"/>
      <c r="GR608"/>
      <c r="GS608"/>
      <c r="GT608"/>
      <c r="GU608"/>
      <c r="GV608"/>
      <c r="GW608"/>
      <c r="GX608"/>
      <c r="GY608"/>
      <c r="GZ608"/>
      <c r="HA608"/>
      <c r="HB608"/>
      <c r="HC608"/>
      <c r="HD608"/>
      <c r="HE608"/>
      <c r="HF608"/>
      <c r="HG608"/>
      <c r="HH608"/>
      <c r="HI608"/>
      <c r="HJ608"/>
      <c r="HK608"/>
      <c r="HL608"/>
    </row>
    <row r="609" spans="1:220" x14ac:dyDescent="0.25">
      <c r="A609"/>
      <c r="B609"/>
      <c r="C609"/>
      <c r="D609"/>
      <c r="E609"/>
      <c r="F609"/>
      <c r="G609"/>
      <c r="H609"/>
      <c r="I609"/>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c r="BY609"/>
      <c r="BZ609"/>
      <c r="CA609"/>
      <c r="CB609"/>
      <c r="CC609"/>
      <c r="CD609"/>
      <c r="CE609"/>
      <c r="CF609"/>
      <c r="CG609"/>
      <c r="CH609"/>
      <c r="CI609"/>
      <c r="CJ609"/>
      <c r="CK609"/>
      <c r="CL609"/>
      <c r="CM609"/>
      <c r="CN609"/>
      <c r="CO609"/>
      <c r="CP609"/>
      <c r="CQ609"/>
      <c r="CR609"/>
      <c r="CS609"/>
      <c r="CT609"/>
      <c r="CU609"/>
      <c r="CV609"/>
      <c r="CW609"/>
      <c r="CX609"/>
      <c r="CY609"/>
      <c r="CZ609"/>
      <c r="DA609"/>
      <c r="DB609"/>
      <c r="DC609"/>
      <c r="DD609"/>
      <c r="DE609"/>
      <c r="DF609"/>
      <c r="DG609"/>
      <c r="DH609"/>
      <c r="DI609"/>
      <c r="DJ609"/>
      <c r="DK609"/>
      <c r="DL609"/>
      <c r="DM609"/>
      <c r="DN609"/>
      <c r="DO609"/>
      <c r="DP609"/>
      <c r="DQ609"/>
      <c r="DR609"/>
      <c r="DS609"/>
      <c r="DT609"/>
      <c r="DU609"/>
      <c r="DV609"/>
      <c r="DW609"/>
      <c r="DX609"/>
      <c r="DY609"/>
      <c r="DZ609"/>
      <c r="EA609"/>
      <c r="EB609"/>
      <c r="EC609"/>
      <c r="ED609"/>
      <c r="EE609"/>
      <c r="EF609"/>
      <c r="EG609"/>
      <c r="EH609"/>
      <c r="EI609"/>
      <c r="EJ609"/>
      <c r="EK609"/>
      <c r="EL609"/>
      <c r="EM609"/>
      <c r="EN609"/>
      <c r="EO609"/>
      <c r="EP609"/>
      <c r="EQ609"/>
      <c r="ER609"/>
      <c r="ES609"/>
      <c r="ET609"/>
      <c r="EU609"/>
      <c r="EV609"/>
      <c r="EW609"/>
      <c r="EX609"/>
      <c r="EY609"/>
      <c r="EZ609"/>
      <c r="FA609"/>
      <c r="FB609"/>
      <c r="FC609"/>
      <c r="FD609"/>
      <c r="FE609"/>
      <c r="FF609"/>
      <c r="FG609"/>
      <c r="FH609"/>
      <c r="FI609"/>
      <c r="FJ609"/>
      <c r="FK609"/>
      <c r="FL609"/>
      <c r="FM609"/>
      <c r="FN609"/>
      <c r="FO609"/>
      <c r="FP609"/>
      <c r="FQ609"/>
      <c r="FR609"/>
      <c r="FS609"/>
      <c r="FT609"/>
      <c r="FU609"/>
      <c r="FV609"/>
      <c r="FW609"/>
      <c r="FX609"/>
      <c r="FY609"/>
      <c r="FZ609"/>
      <c r="GA609"/>
      <c r="GB609"/>
      <c r="GC609"/>
      <c r="GD609"/>
      <c r="GE609"/>
      <c r="GF609"/>
      <c r="GG609"/>
      <c r="GH609"/>
      <c r="GI609"/>
      <c r="GJ609"/>
      <c r="GK609"/>
      <c r="GL609"/>
      <c r="GM609"/>
      <c r="GN609"/>
      <c r="GO609"/>
      <c r="GP609"/>
      <c r="GQ609"/>
      <c r="GR609"/>
      <c r="GS609"/>
      <c r="GT609"/>
      <c r="GU609"/>
      <c r="GV609"/>
      <c r="GW609"/>
      <c r="GX609"/>
      <c r="GY609"/>
      <c r="GZ609"/>
      <c r="HA609"/>
      <c r="HB609"/>
      <c r="HC609"/>
      <c r="HD609"/>
      <c r="HE609"/>
      <c r="HF609"/>
      <c r="HG609"/>
      <c r="HH609"/>
      <c r="HI609"/>
      <c r="HJ609"/>
      <c r="HK609"/>
      <c r="HL609"/>
    </row>
    <row r="610" spans="1:220" x14ac:dyDescent="0.25">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c r="BY610"/>
      <c r="BZ610"/>
      <c r="CA610"/>
      <c r="CB610"/>
      <c r="CC610"/>
      <c r="CD610"/>
      <c r="CE610"/>
      <c r="CF610"/>
      <c r="CG610"/>
      <c r="CH610"/>
      <c r="CI610"/>
      <c r="CJ610"/>
      <c r="CK610"/>
      <c r="CL610"/>
      <c r="CM610"/>
      <c r="CN610"/>
      <c r="CO610"/>
      <c r="CP610"/>
      <c r="CQ610"/>
      <c r="CR610"/>
      <c r="CS610"/>
      <c r="CT610"/>
      <c r="CU610"/>
      <c r="CV610"/>
      <c r="CW610"/>
      <c r="CX610"/>
      <c r="CY610"/>
      <c r="CZ610"/>
      <c r="DA610"/>
      <c r="DB610"/>
      <c r="DC610"/>
      <c r="DD610"/>
      <c r="DE610"/>
      <c r="DF610"/>
      <c r="DG610"/>
      <c r="DH610"/>
      <c r="DI610"/>
      <c r="DJ610"/>
      <c r="DK610"/>
      <c r="DL610"/>
      <c r="DM610"/>
      <c r="DN610"/>
      <c r="DO610"/>
      <c r="DP610"/>
      <c r="DQ610"/>
      <c r="DR610"/>
      <c r="DS610"/>
      <c r="DT610"/>
      <c r="DU610"/>
      <c r="DV610"/>
      <c r="DW610"/>
      <c r="DX610"/>
      <c r="DY610"/>
      <c r="DZ610"/>
      <c r="EA610"/>
      <c r="EB610"/>
      <c r="EC610"/>
      <c r="ED610"/>
      <c r="EE610"/>
      <c r="EF610"/>
      <c r="EG610"/>
      <c r="EH610"/>
      <c r="EI610"/>
      <c r="EJ610"/>
      <c r="EK610"/>
      <c r="EL610"/>
      <c r="EM610"/>
      <c r="EN610"/>
      <c r="EO610"/>
      <c r="EP610"/>
      <c r="EQ610"/>
      <c r="ER610"/>
      <c r="ES610"/>
      <c r="ET610"/>
      <c r="EU610"/>
      <c r="EV610"/>
      <c r="EW610"/>
      <c r="EX610"/>
      <c r="EY610"/>
      <c r="EZ610"/>
      <c r="FA610"/>
      <c r="FB610"/>
      <c r="FC610"/>
      <c r="FD610"/>
      <c r="FE610"/>
      <c r="FF610"/>
      <c r="FG610"/>
      <c r="FH610"/>
      <c r="FI610"/>
      <c r="FJ610"/>
      <c r="FK610"/>
      <c r="FL610"/>
      <c r="FM610"/>
      <c r="FN610"/>
      <c r="FO610"/>
      <c r="FP610"/>
      <c r="FQ610"/>
      <c r="FR610"/>
      <c r="FS610"/>
      <c r="FT610"/>
      <c r="FU610"/>
      <c r="FV610"/>
      <c r="FW610"/>
      <c r="FX610"/>
      <c r="FY610"/>
      <c r="FZ610"/>
      <c r="GA610"/>
      <c r="GB610"/>
      <c r="GC610"/>
      <c r="GD610"/>
      <c r="GE610"/>
      <c r="GF610"/>
      <c r="GG610"/>
      <c r="GH610"/>
      <c r="GI610"/>
      <c r="GJ610"/>
      <c r="GK610"/>
      <c r="GL610"/>
      <c r="GM610"/>
      <c r="GN610"/>
      <c r="GO610"/>
      <c r="GP610"/>
      <c r="GQ610"/>
      <c r="GR610"/>
      <c r="GS610"/>
      <c r="GT610"/>
      <c r="GU610"/>
      <c r="GV610"/>
      <c r="GW610"/>
      <c r="GX610"/>
      <c r="GY610"/>
      <c r="GZ610"/>
      <c r="HA610"/>
      <c r="HB610"/>
      <c r="HC610"/>
      <c r="HD610"/>
      <c r="HE610"/>
      <c r="HF610"/>
      <c r="HG610"/>
      <c r="HH610"/>
      <c r="HI610"/>
      <c r="HJ610"/>
      <c r="HK610"/>
      <c r="HL610"/>
    </row>
    <row r="611" spans="1:220" x14ac:dyDescent="0.25">
      <c r="A611"/>
      <c r="B611"/>
      <c r="C611"/>
      <c r="D611"/>
      <c r="E611"/>
      <c r="F611"/>
      <c r="G611"/>
      <c r="H611"/>
      <c r="I611"/>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c r="BY611"/>
      <c r="BZ611"/>
      <c r="CA611"/>
      <c r="CB611"/>
      <c r="CC611"/>
      <c r="CD611"/>
      <c r="CE611"/>
      <c r="CF611"/>
      <c r="CG611"/>
      <c r="CH611"/>
      <c r="CI611"/>
      <c r="CJ611"/>
      <c r="CK611"/>
      <c r="CL611"/>
      <c r="CM611"/>
      <c r="CN611"/>
      <c r="CO611"/>
      <c r="CP611"/>
      <c r="CQ611"/>
      <c r="CR611"/>
      <c r="CS611"/>
      <c r="CT611"/>
      <c r="CU611"/>
      <c r="CV611"/>
      <c r="CW611"/>
      <c r="CX611"/>
      <c r="CY611"/>
      <c r="CZ611"/>
      <c r="DA611"/>
      <c r="DB611"/>
      <c r="DC611"/>
      <c r="DD611"/>
      <c r="DE611"/>
      <c r="DF611"/>
      <c r="DG611"/>
      <c r="DH611"/>
      <c r="DI611"/>
      <c r="DJ611"/>
      <c r="DK611"/>
      <c r="DL611"/>
      <c r="DM611"/>
      <c r="DN611"/>
      <c r="DO611"/>
      <c r="DP611"/>
      <c r="DQ611"/>
      <c r="DR611"/>
      <c r="DS611"/>
      <c r="DT611"/>
      <c r="DU611"/>
      <c r="DV611"/>
      <c r="DW611"/>
      <c r="DX611"/>
      <c r="DY611"/>
      <c r="DZ611"/>
      <c r="EA611"/>
      <c r="EB611"/>
      <c r="EC611"/>
      <c r="ED611"/>
      <c r="EE611"/>
      <c r="EF611"/>
      <c r="EG611"/>
      <c r="EH611"/>
      <c r="EI611"/>
      <c r="EJ611"/>
      <c r="EK611"/>
      <c r="EL611"/>
      <c r="EM611"/>
      <c r="EN611"/>
      <c r="EO611"/>
      <c r="EP611"/>
      <c r="EQ611"/>
      <c r="ER611"/>
      <c r="ES611"/>
      <c r="ET611"/>
      <c r="EU611"/>
      <c r="EV611"/>
      <c r="EW611"/>
      <c r="EX611"/>
      <c r="EY611"/>
      <c r="EZ611"/>
      <c r="FA611"/>
      <c r="FB611"/>
      <c r="FC611"/>
      <c r="FD611"/>
      <c r="FE611"/>
      <c r="FF611"/>
      <c r="FG611"/>
      <c r="FH611"/>
      <c r="FI611"/>
      <c r="FJ611"/>
      <c r="FK611"/>
      <c r="FL611"/>
      <c r="FM611"/>
      <c r="FN611"/>
      <c r="FO611"/>
      <c r="FP611"/>
      <c r="FQ611"/>
      <c r="FR611"/>
      <c r="FS611"/>
      <c r="FT611"/>
      <c r="FU611"/>
      <c r="FV611"/>
      <c r="FW611"/>
      <c r="FX611"/>
      <c r="FY611"/>
      <c r="FZ611"/>
      <c r="GA611"/>
      <c r="GB611"/>
      <c r="GC611"/>
      <c r="GD611"/>
      <c r="GE611"/>
      <c r="GF611"/>
      <c r="GG611"/>
      <c r="GH611"/>
      <c r="GI611"/>
      <c r="GJ611"/>
      <c r="GK611"/>
      <c r="GL611"/>
      <c r="GM611"/>
      <c r="GN611"/>
      <c r="GO611"/>
      <c r="GP611"/>
      <c r="GQ611"/>
      <c r="GR611"/>
      <c r="GS611"/>
      <c r="GT611"/>
      <c r="GU611"/>
      <c r="GV611"/>
      <c r="GW611"/>
      <c r="GX611"/>
      <c r="GY611"/>
      <c r="GZ611"/>
      <c r="HA611"/>
      <c r="HB611"/>
      <c r="HC611"/>
      <c r="HD611"/>
      <c r="HE611"/>
      <c r="HF611"/>
      <c r="HG611"/>
      <c r="HH611"/>
      <c r="HI611"/>
      <c r="HJ611"/>
      <c r="HK611"/>
      <c r="HL611"/>
    </row>
    <row r="612" spans="1:220" x14ac:dyDescent="0.25">
      <c r="A612"/>
      <c r="B612"/>
      <c r="C612"/>
      <c r="D612"/>
      <c r="E612"/>
      <c r="F612"/>
      <c r="G612"/>
      <c r="H612"/>
      <c r="I612"/>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c r="BY612"/>
      <c r="BZ612"/>
      <c r="CA612"/>
      <c r="CB612"/>
      <c r="CC612"/>
      <c r="CD612"/>
      <c r="CE612"/>
      <c r="CF612"/>
      <c r="CG612"/>
      <c r="CH612"/>
      <c r="CI612"/>
      <c r="CJ612"/>
      <c r="CK612"/>
      <c r="CL612"/>
      <c r="CM612"/>
      <c r="CN612"/>
      <c r="CO612"/>
      <c r="CP612"/>
      <c r="CQ612"/>
      <c r="CR612"/>
      <c r="CS612"/>
      <c r="CT612"/>
      <c r="CU612"/>
      <c r="CV612"/>
      <c r="CW612"/>
      <c r="CX612"/>
      <c r="CY612"/>
      <c r="CZ612"/>
      <c r="DA612"/>
      <c r="DB612"/>
      <c r="DC612"/>
      <c r="DD612"/>
      <c r="DE612"/>
      <c r="DF612"/>
      <c r="DG612"/>
      <c r="DH612"/>
      <c r="DI612"/>
      <c r="DJ612"/>
      <c r="DK612"/>
      <c r="DL612"/>
      <c r="DM612"/>
      <c r="DN612"/>
      <c r="DO612"/>
      <c r="DP612"/>
      <c r="DQ612"/>
      <c r="DR612"/>
      <c r="DS612"/>
      <c r="DT612"/>
      <c r="DU612"/>
      <c r="DV612"/>
      <c r="DW612"/>
      <c r="DX612"/>
      <c r="DY612"/>
      <c r="DZ612"/>
      <c r="EA612"/>
      <c r="EB612"/>
      <c r="EC612"/>
      <c r="ED612"/>
      <c r="EE612"/>
      <c r="EF612"/>
      <c r="EG612"/>
      <c r="EH612"/>
      <c r="EI612"/>
      <c r="EJ612"/>
      <c r="EK612"/>
      <c r="EL612"/>
      <c r="EM612"/>
      <c r="EN612"/>
      <c r="EO612"/>
      <c r="EP612"/>
      <c r="EQ612"/>
      <c r="ER612"/>
      <c r="ES612"/>
      <c r="ET612"/>
      <c r="EU612"/>
      <c r="EV612"/>
      <c r="EW612"/>
      <c r="EX612"/>
      <c r="EY612"/>
      <c r="EZ612"/>
      <c r="FA612"/>
      <c r="FB612"/>
      <c r="FC612"/>
      <c r="FD612"/>
      <c r="FE612"/>
      <c r="FF612"/>
      <c r="FG612"/>
      <c r="FH612"/>
      <c r="FI612"/>
      <c r="FJ612"/>
      <c r="FK612"/>
      <c r="FL612"/>
      <c r="FM612"/>
      <c r="FN612"/>
      <c r="FO612"/>
      <c r="FP612"/>
      <c r="FQ612"/>
      <c r="FR612"/>
      <c r="FS612"/>
      <c r="FT612"/>
      <c r="FU612"/>
      <c r="FV612"/>
      <c r="FW612"/>
      <c r="FX612"/>
      <c r="FY612"/>
      <c r="FZ612"/>
      <c r="GA612"/>
      <c r="GB612"/>
      <c r="GC612"/>
      <c r="GD612"/>
      <c r="GE612"/>
      <c r="GF612"/>
      <c r="GG612"/>
      <c r="GH612"/>
      <c r="GI612"/>
      <c r="GJ612"/>
      <c r="GK612"/>
      <c r="GL612"/>
      <c r="GM612"/>
      <c r="GN612"/>
      <c r="GO612"/>
      <c r="GP612"/>
      <c r="GQ612"/>
      <c r="GR612"/>
      <c r="GS612"/>
      <c r="GT612"/>
      <c r="GU612"/>
      <c r="GV612"/>
      <c r="GW612"/>
      <c r="GX612"/>
      <c r="GY612"/>
      <c r="GZ612"/>
      <c r="HA612"/>
      <c r="HB612"/>
      <c r="HC612"/>
      <c r="HD612"/>
      <c r="HE612"/>
      <c r="HF612"/>
      <c r="HG612"/>
      <c r="HH612"/>
      <c r="HI612"/>
      <c r="HJ612"/>
      <c r="HK612"/>
      <c r="HL612"/>
    </row>
    <row r="613" spans="1:220" x14ac:dyDescent="0.25">
      <c r="A613"/>
      <c r="B613"/>
      <c r="C613"/>
      <c r="D613"/>
      <c r="E613"/>
      <c r="F613"/>
      <c r="G613"/>
      <c r="H613"/>
      <c r="I613"/>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c r="BY613"/>
      <c r="BZ613"/>
      <c r="CA613"/>
      <c r="CB613"/>
      <c r="CC613"/>
      <c r="CD613"/>
      <c r="CE613"/>
      <c r="CF613"/>
      <c r="CG613"/>
      <c r="CH613"/>
      <c r="CI613"/>
      <c r="CJ613"/>
      <c r="CK613"/>
      <c r="CL613"/>
      <c r="CM613"/>
      <c r="CN613"/>
      <c r="CO613"/>
      <c r="CP613"/>
      <c r="CQ613"/>
      <c r="CR613"/>
      <c r="CS613"/>
      <c r="CT613"/>
      <c r="CU613"/>
      <c r="CV613"/>
      <c r="CW613"/>
      <c r="CX613"/>
      <c r="CY613"/>
      <c r="CZ613"/>
      <c r="DA613"/>
      <c r="DB613"/>
      <c r="DC613"/>
      <c r="DD613"/>
      <c r="DE613"/>
      <c r="DF613"/>
      <c r="DG613"/>
      <c r="DH613"/>
      <c r="DI613"/>
      <c r="DJ613"/>
      <c r="DK613"/>
      <c r="DL613"/>
      <c r="DM613"/>
      <c r="DN613"/>
      <c r="DO613"/>
      <c r="DP613"/>
      <c r="DQ613"/>
      <c r="DR613"/>
      <c r="DS613"/>
      <c r="DT613"/>
      <c r="DU613"/>
      <c r="DV613"/>
      <c r="DW613"/>
      <c r="DX613"/>
      <c r="DY613"/>
      <c r="DZ613"/>
      <c r="EA613"/>
      <c r="EB613"/>
      <c r="EC613"/>
      <c r="ED613"/>
      <c r="EE613"/>
      <c r="EF613"/>
      <c r="EG613"/>
      <c r="EH613"/>
      <c r="EI613"/>
      <c r="EJ613"/>
      <c r="EK613"/>
      <c r="EL613"/>
      <c r="EM613"/>
      <c r="EN613"/>
      <c r="EO613"/>
      <c r="EP613"/>
      <c r="EQ613"/>
      <c r="ER613"/>
      <c r="ES613"/>
      <c r="ET613"/>
      <c r="EU613"/>
      <c r="EV613"/>
      <c r="EW613"/>
      <c r="EX613"/>
      <c r="EY613"/>
      <c r="EZ613"/>
      <c r="FA613"/>
      <c r="FB613"/>
      <c r="FC613"/>
      <c r="FD613"/>
      <c r="FE613"/>
      <c r="FF613"/>
      <c r="FG613"/>
      <c r="FH613"/>
      <c r="FI613"/>
      <c r="FJ613"/>
      <c r="FK613"/>
      <c r="FL613"/>
      <c r="FM613"/>
      <c r="FN613"/>
      <c r="FO613"/>
      <c r="FP613"/>
      <c r="FQ613"/>
      <c r="FR613"/>
      <c r="FS613"/>
      <c r="FT613"/>
      <c r="FU613"/>
      <c r="FV613"/>
      <c r="FW613"/>
      <c r="FX613"/>
      <c r="FY613"/>
      <c r="FZ613"/>
      <c r="GA613"/>
      <c r="GB613"/>
      <c r="GC613"/>
      <c r="GD613"/>
      <c r="GE613"/>
      <c r="GF613"/>
      <c r="GG613"/>
      <c r="GH613"/>
      <c r="GI613"/>
      <c r="GJ613"/>
      <c r="GK613"/>
      <c r="GL613"/>
      <c r="GM613"/>
      <c r="GN613"/>
      <c r="GO613"/>
      <c r="GP613"/>
      <c r="GQ613"/>
      <c r="GR613"/>
      <c r="GS613"/>
      <c r="GT613"/>
      <c r="GU613"/>
      <c r="GV613"/>
      <c r="GW613"/>
      <c r="GX613"/>
      <c r="GY613"/>
      <c r="GZ613"/>
      <c r="HA613"/>
      <c r="HB613"/>
      <c r="HC613"/>
      <c r="HD613"/>
      <c r="HE613"/>
      <c r="HF613"/>
      <c r="HG613"/>
      <c r="HH613"/>
      <c r="HI613"/>
      <c r="HJ613"/>
      <c r="HK613"/>
      <c r="HL613"/>
    </row>
    <row r="614" spans="1:220" x14ac:dyDescent="0.25">
      <c r="A614"/>
      <c r="B614"/>
      <c r="C614"/>
      <c r="D614"/>
      <c r="E614"/>
      <c r="F614"/>
      <c r="G614"/>
      <c r="H614"/>
      <c r="I614"/>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c r="BY614"/>
      <c r="BZ614"/>
      <c r="CA614"/>
      <c r="CB614"/>
      <c r="CC614"/>
      <c r="CD614"/>
      <c r="CE614"/>
      <c r="CF614"/>
      <c r="CG614"/>
      <c r="CH614"/>
      <c r="CI614"/>
      <c r="CJ614"/>
      <c r="CK614"/>
      <c r="CL614"/>
      <c r="CM614"/>
      <c r="CN614"/>
      <c r="CO614"/>
      <c r="CP614"/>
      <c r="CQ614"/>
      <c r="CR614"/>
      <c r="CS614"/>
      <c r="CT614"/>
      <c r="CU614"/>
      <c r="CV614"/>
      <c r="CW614"/>
      <c r="CX614"/>
      <c r="CY614"/>
      <c r="CZ614"/>
      <c r="DA614"/>
      <c r="DB614"/>
      <c r="DC614"/>
      <c r="DD614"/>
      <c r="DE614"/>
      <c r="DF614"/>
      <c r="DG614"/>
      <c r="DH614"/>
      <c r="DI614"/>
      <c r="DJ614"/>
      <c r="DK614"/>
      <c r="DL614"/>
      <c r="DM614"/>
      <c r="DN614"/>
      <c r="DO614"/>
      <c r="DP614"/>
      <c r="DQ614"/>
      <c r="DR614"/>
      <c r="DS614"/>
      <c r="DT614"/>
      <c r="DU614"/>
      <c r="DV614"/>
      <c r="DW614"/>
      <c r="DX614"/>
      <c r="DY614"/>
      <c r="DZ614"/>
      <c r="EA614"/>
      <c r="EB614"/>
      <c r="EC614"/>
      <c r="ED614"/>
      <c r="EE614"/>
      <c r="EF614"/>
      <c r="EG614"/>
      <c r="EH614"/>
      <c r="EI614"/>
      <c r="EJ614"/>
      <c r="EK614"/>
      <c r="EL614"/>
      <c r="EM614"/>
      <c r="EN614"/>
      <c r="EO614"/>
      <c r="EP614"/>
      <c r="EQ614"/>
      <c r="ER614"/>
      <c r="ES614"/>
      <c r="ET614"/>
      <c r="EU614"/>
      <c r="EV614"/>
      <c r="EW614"/>
      <c r="EX614"/>
      <c r="EY614"/>
      <c r="EZ614"/>
      <c r="FA614"/>
      <c r="FB614"/>
      <c r="FC614"/>
      <c r="FD614"/>
      <c r="FE614"/>
      <c r="FF614"/>
      <c r="FG614"/>
      <c r="FH614"/>
      <c r="FI614"/>
      <c r="FJ614"/>
      <c r="FK614"/>
      <c r="FL614"/>
      <c r="FM614"/>
      <c r="FN614"/>
      <c r="FO614"/>
      <c r="FP614"/>
      <c r="FQ614"/>
      <c r="FR614"/>
      <c r="FS614"/>
      <c r="FT614"/>
      <c r="FU614"/>
      <c r="FV614"/>
      <c r="FW614"/>
      <c r="FX614"/>
      <c r="FY614"/>
      <c r="FZ614"/>
      <c r="GA614"/>
      <c r="GB614"/>
      <c r="GC614"/>
      <c r="GD614"/>
      <c r="GE614"/>
      <c r="GF614"/>
      <c r="GG614"/>
      <c r="GH614"/>
      <c r="GI614"/>
      <c r="GJ614"/>
      <c r="GK614"/>
      <c r="GL614"/>
      <c r="GM614"/>
      <c r="GN614"/>
      <c r="GO614"/>
      <c r="GP614"/>
      <c r="GQ614"/>
      <c r="GR614"/>
      <c r="GS614"/>
      <c r="GT614"/>
      <c r="GU614"/>
      <c r="GV614"/>
      <c r="GW614"/>
      <c r="GX614"/>
      <c r="GY614"/>
      <c r="GZ614"/>
      <c r="HA614"/>
      <c r="HB614"/>
      <c r="HC614"/>
      <c r="HD614"/>
      <c r="HE614"/>
      <c r="HF614"/>
      <c r="HG614"/>
      <c r="HH614"/>
      <c r="HI614"/>
      <c r="HJ614"/>
      <c r="HK614"/>
      <c r="HL614"/>
    </row>
    <row r="615" spans="1:220" x14ac:dyDescent="0.25">
      <c r="A615"/>
      <c r="B615"/>
      <c r="C615"/>
      <c r="D615"/>
      <c r="E615"/>
      <c r="F615"/>
      <c r="G615"/>
      <c r="H615"/>
      <c r="I615"/>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c r="BY615"/>
      <c r="BZ615"/>
      <c r="CA615"/>
      <c r="CB615"/>
      <c r="CC615"/>
      <c r="CD615"/>
      <c r="CE615"/>
      <c r="CF615"/>
      <c r="CG615"/>
      <c r="CH615"/>
      <c r="CI615"/>
      <c r="CJ615"/>
      <c r="CK615"/>
      <c r="CL615"/>
      <c r="CM615"/>
      <c r="CN615"/>
      <c r="CO615"/>
      <c r="CP615"/>
      <c r="CQ615"/>
      <c r="CR615"/>
      <c r="CS615"/>
      <c r="CT615"/>
      <c r="CU615"/>
      <c r="CV615"/>
      <c r="CW615"/>
      <c r="CX615"/>
      <c r="CY615"/>
      <c r="CZ615"/>
      <c r="DA615"/>
      <c r="DB615"/>
      <c r="DC615"/>
      <c r="DD615"/>
      <c r="DE615"/>
      <c r="DF615"/>
      <c r="DG615"/>
      <c r="DH615"/>
      <c r="DI615"/>
      <c r="DJ615"/>
      <c r="DK615"/>
      <c r="DL615"/>
      <c r="DM615"/>
      <c r="DN615"/>
      <c r="DO615"/>
      <c r="DP615"/>
      <c r="DQ615"/>
      <c r="DR615"/>
      <c r="DS615"/>
      <c r="DT615"/>
      <c r="DU615"/>
      <c r="DV615"/>
      <c r="DW615"/>
      <c r="DX615"/>
      <c r="DY615"/>
      <c r="DZ615"/>
      <c r="EA615"/>
      <c r="EB615"/>
      <c r="EC615"/>
      <c r="ED615"/>
      <c r="EE615"/>
      <c r="EF615"/>
      <c r="EG615"/>
      <c r="EH615"/>
      <c r="EI615"/>
      <c r="EJ615"/>
      <c r="EK615"/>
      <c r="EL615"/>
      <c r="EM615"/>
      <c r="EN615"/>
      <c r="EO615"/>
      <c r="EP615"/>
      <c r="EQ615"/>
      <c r="ER615"/>
      <c r="ES615"/>
      <c r="ET615"/>
      <c r="EU615"/>
      <c r="EV615"/>
      <c r="EW615"/>
      <c r="EX615"/>
      <c r="EY615"/>
      <c r="EZ615"/>
      <c r="FA615"/>
      <c r="FB615"/>
      <c r="FC615"/>
      <c r="FD615"/>
      <c r="FE615"/>
      <c r="FF615"/>
      <c r="FG615"/>
      <c r="FH615"/>
      <c r="FI615"/>
      <c r="FJ615"/>
      <c r="FK615"/>
      <c r="FL615"/>
      <c r="FM615"/>
      <c r="FN615"/>
      <c r="FO615"/>
      <c r="FP615"/>
      <c r="FQ615"/>
      <c r="FR615"/>
      <c r="FS615"/>
      <c r="FT615"/>
      <c r="FU615"/>
      <c r="FV615"/>
      <c r="FW615"/>
      <c r="FX615"/>
      <c r="FY615"/>
      <c r="FZ615"/>
      <c r="GA615"/>
      <c r="GB615"/>
      <c r="GC615"/>
      <c r="GD615"/>
      <c r="GE615"/>
      <c r="GF615"/>
      <c r="GG615"/>
      <c r="GH615"/>
      <c r="GI615"/>
      <c r="GJ615"/>
      <c r="GK615"/>
      <c r="GL615"/>
      <c r="GM615"/>
      <c r="GN615"/>
      <c r="GO615"/>
      <c r="GP615"/>
      <c r="GQ615"/>
      <c r="GR615"/>
      <c r="GS615"/>
      <c r="GT615"/>
      <c r="GU615"/>
      <c r="GV615"/>
      <c r="GW615"/>
      <c r="GX615"/>
      <c r="GY615"/>
      <c r="GZ615"/>
      <c r="HA615"/>
      <c r="HB615"/>
      <c r="HC615"/>
      <c r="HD615"/>
      <c r="HE615"/>
      <c r="HF615"/>
      <c r="HG615"/>
      <c r="HH615"/>
      <c r="HI615"/>
      <c r="HJ615"/>
      <c r="HK615"/>
      <c r="HL615"/>
    </row>
    <row r="616" spans="1:220" x14ac:dyDescent="0.25">
      <c r="A616"/>
      <c r="B616"/>
      <c r="C616"/>
      <c r="D616"/>
      <c r="E616"/>
      <c r="F616"/>
      <c r="G616"/>
      <c r="H616"/>
      <c r="I61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c r="BY616"/>
      <c r="BZ616"/>
      <c r="CA616"/>
      <c r="CB616"/>
      <c r="CC616"/>
      <c r="CD616"/>
      <c r="CE616"/>
      <c r="CF616"/>
      <c r="CG616"/>
      <c r="CH616"/>
      <c r="CI616"/>
      <c r="CJ616"/>
      <c r="CK616"/>
      <c r="CL616"/>
      <c r="CM616"/>
      <c r="CN616"/>
      <c r="CO616"/>
      <c r="CP616"/>
      <c r="CQ616"/>
      <c r="CR616"/>
      <c r="CS616"/>
      <c r="CT616"/>
      <c r="CU616"/>
      <c r="CV616"/>
      <c r="CW616"/>
      <c r="CX616"/>
      <c r="CY616"/>
      <c r="CZ616"/>
      <c r="DA616"/>
      <c r="DB616"/>
      <c r="DC616"/>
      <c r="DD616"/>
      <c r="DE616"/>
      <c r="DF616"/>
      <c r="DG616"/>
      <c r="DH616"/>
      <c r="DI616"/>
      <c r="DJ616"/>
      <c r="DK616"/>
      <c r="DL616"/>
      <c r="DM616"/>
      <c r="DN616"/>
      <c r="DO616"/>
      <c r="DP616"/>
      <c r="DQ616"/>
      <c r="DR616"/>
      <c r="DS616"/>
      <c r="DT616"/>
      <c r="DU616"/>
      <c r="DV616"/>
      <c r="DW616"/>
      <c r="DX616"/>
      <c r="DY616"/>
      <c r="DZ616"/>
      <c r="EA616"/>
      <c r="EB616"/>
      <c r="EC616"/>
      <c r="ED616"/>
      <c r="EE616"/>
      <c r="EF616"/>
      <c r="EG616"/>
      <c r="EH616"/>
      <c r="EI616"/>
      <c r="EJ616"/>
      <c r="EK616"/>
      <c r="EL616"/>
      <c r="EM616"/>
      <c r="EN616"/>
      <c r="EO616"/>
      <c r="EP616"/>
      <c r="EQ616"/>
      <c r="ER616"/>
      <c r="ES616"/>
      <c r="ET616"/>
      <c r="EU616"/>
      <c r="EV616"/>
      <c r="EW616"/>
      <c r="EX616"/>
      <c r="EY616"/>
      <c r="EZ616"/>
      <c r="FA616"/>
      <c r="FB616"/>
      <c r="FC616"/>
      <c r="FD616"/>
      <c r="FE616"/>
      <c r="FF616"/>
      <c r="FG616"/>
      <c r="FH616"/>
      <c r="FI616"/>
      <c r="FJ616"/>
      <c r="FK616"/>
      <c r="FL616"/>
      <c r="FM616"/>
      <c r="FN616"/>
      <c r="FO616"/>
      <c r="FP616"/>
      <c r="FQ616"/>
      <c r="FR616"/>
      <c r="FS616"/>
      <c r="FT616"/>
      <c r="FU616"/>
      <c r="FV616"/>
      <c r="FW616"/>
      <c r="FX616"/>
      <c r="FY616"/>
      <c r="FZ616"/>
      <c r="GA616"/>
      <c r="GB616"/>
      <c r="GC616"/>
      <c r="GD616"/>
      <c r="GE616"/>
      <c r="GF616"/>
      <c r="GG616"/>
      <c r="GH616"/>
      <c r="GI616"/>
      <c r="GJ616"/>
      <c r="GK616"/>
      <c r="GL616"/>
      <c r="GM616"/>
      <c r="GN616"/>
      <c r="GO616"/>
      <c r="GP616"/>
      <c r="GQ616"/>
      <c r="GR616"/>
      <c r="GS616"/>
      <c r="GT616"/>
      <c r="GU616"/>
      <c r="GV616"/>
      <c r="GW616"/>
      <c r="GX616"/>
      <c r="GY616"/>
      <c r="GZ616"/>
      <c r="HA616"/>
      <c r="HB616"/>
      <c r="HC616"/>
      <c r="HD616"/>
      <c r="HE616"/>
      <c r="HF616"/>
      <c r="HG616"/>
      <c r="HH616"/>
      <c r="HI616"/>
      <c r="HJ616"/>
      <c r="HK616"/>
      <c r="HL616"/>
    </row>
    <row r="617" spans="1:220" x14ac:dyDescent="0.25">
      <c r="A617"/>
      <c r="B617"/>
      <c r="C617"/>
      <c r="D617"/>
      <c r="E617"/>
      <c r="F617"/>
      <c r="G617"/>
      <c r="H617"/>
      <c r="I617"/>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c r="BY617"/>
      <c r="BZ617"/>
      <c r="CA617"/>
      <c r="CB617"/>
      <c r="CC617"/>
      <c r="CD617"/>
      <c r="CE617"/>
      <c r="CF617"/>
      <c r="CG617"/>
      <c r="CH617"/>
      <c r="CI617"/>
      <c r="CJ617"/>
      <c r="CK617"/>
      <c r="CL617"/>
      <c r="CM617"/>
      <c r="CN617"/>
      <c r="CO617"/>
      <c r="CP617"/>
      <c r="CQ617"/>
      <c r="CR617"/>
      <c r="CS617"/>
      <c r="CT617"/>
      <c r="CU617"/>
      <c r="CV617"/>
      <c r="CW617"/>
      <c r="CX617"/>
      <c r="CY617"/>
      <c r="CZ617"/>
      <c r="DA617"/>
      <c r="DB617"/>
      <c r="DC617"/>
      <c r="DD617"/>
      <c r="DE617"/>
      <c r="DF617"/>
      <c r="DG617"/>
      <c r="DH617"/>
      <c r="DI617"/>
      <c r="DJ617"/>
      <c r="DK617"/>
      <c r="DL617"/>
      <c r="DM617"/>
      <c r="DN617"/>
      <c r="DO617"/>
      <c r="DP617"/>
      <c r="DQ617"/>
      <c r="DR617"/>
      <c r="DS617"/>
      <c r="DT617"/>
      <c r="DU617"/>
      <c r="DV617"/>
      <c r="DW617"/>
      <c r="DX617"/>
      <c r="DY617"/>
      <c r="DZ617"/>
      <c r="EA617"/>
      <c r="EB617"/>
      <c r="EC617"/>
      <c r="ED617"/>
      <c r="EE617"/>
      <c r="EF617"/>
      <c r="EG617"/>
      <c r="EH617"/>
      <c r="EI617"/>
      <c r="EJ617"/>
      <c r="EK617"/>
      <c r="EL617"/>
      <c r="EM617"/>
      <c r="EN617"/>
      <c r="EO617"/>
      <c r="EP617"/>
      <c r="EQ617"/>
      <c r="ER617"/>
      <c r="ES617"/>
      <c r="ET617"/>
      <c r="EU617"/>
      <c r="EV617"/>
      <c r="EW617"/>
      <c r="EX617"/>
      <c r="EY617"/>
      <c r="EZ617"/>
      <c r="FA617"/>
      <c r="FB617"/>
      <c r="FC617"/>
      <c r="FD617"/>
      <c r="FE617"/>
      <c r="FF617"/>
      <c r="FG617"/>
      <c r="FH617"/>
      <c r="FI617"/>
      <c r="FJ617"/>
      <c r="FK617"/>
      <c r="FL617"/>
      <c r="FM617"/>
      <c r="FN617"/>
      <c r="FO617"/>
      <c r="FP617"/>
      <c r="FQ617"/>
      <c r="FR617"/>
      <c r="FS617"/>
      <c r="FT617"/>
      <c r="FU617"/>
      <c r="FV617"/>
      <c r="FW617"/>
      <c r="FX617"/>
      <c r="FY617"/>
      <c r="FZ617"/>
      <c r="GA617"/>
      <c r="GB617"/>
      <c r="GC617"/>
      <c r="GD617"/>
      <c r="GE617"/>
      <c r="GF617"/>
      <c r="GG617"/>
      <c r="GH617"/>
      <c r="GI617"/>
      <c r="GJ617"/>
      <c r="GK617"/>
      <c r="GL617"/>
      <c r="GM617"/>
      <c r="GN617"/>
      <c r="GO617"/>
      <c r="GP617"/>
      <c r="GQ617"/>
      <c r="GR617"/>
      <c r="GS617"/>
      <c r="GT617"/>
      <c r="GU617"/>
      <c r="GV617"/>
      <c r="GW617"/>
      <c r="GX617"/>
      <c r="GY617"/>
      <c r="GZ617"/>
      <c r="HA617"/>
      <c r="HB617"/>
      <c r="HC617"/>
      <c r="HD617"/>
      <c r="HE617"/>
      <c r="HF617"/>
      <c r="HG617"/>
      <c r="HH617"/>
      <c r="HI617"/>
      <c r="HJ617"/>
      <c r="HK617"/>
      <c r="HL617"/>
    </row>
    <row r="618" spans="1:220" x14ac:dyDescent="0.25">
      <c r="A618"/>
      <c r="B618"/>
      <c r="C618"/>
      <c r="D618"/>
      <c r="E618"/>
      <c r="F618"/>
      <c r="G618"/>
      <c r="H618"/>
      <c r="I618"/>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c r="BY618"/>
      <c r="BZ618"/>
      <c r="CA618"/>
      <c r="CB618"/>
      <c r="CC618"/>
      <c r="CD618"/>
      <c r="CE618"/>
      <c r="CF618"/>
      <c r="CG618"/>
      <c r="CH618"/>
      <c r="CI618"/>
      <c r="CJ618"/>
      <c r="CK618"/>
      <c r="CL618"/>
      <c r="CM618"/>
      <c r="CN618"/>
      <c r="CO618"/>
      <c r="CP618"/>
      <c r="CQ618"/>
      <c r="CR618"/>
      <c r="CS618"/>
      <c r="CT618"/>
      <c r="CU618"/>
      <c r="CV618"/>
      <c r="CW618"/>
      <c r="CX618"/>
      <c r="CY618"/>
      <c r="CZ618"/>
      <c r="DA618"/>
      <c r="DB618"/>
      <c r="DC618"/>
      <c r="DD618"/>
      <c r="DE618"/>
      <c r="DF618"/>
      <c r="DG618"/>
      <c r="DH618"/>
      <c r="DI618"/>
      <c r="DJ618"/>
      <c r="DK618"/>
      <c r="DL618"/>
      <c r="DM618"/>
      <c r="DN618"/>
      <c r="DO618"/>
      <c r="DP618"/>
      <c r="DQ618"/>
      <c r="DR618"/>
      <c r="DS618"/>
      <c r="DT618"/>
      <c r="DU618"/>
      <c r="DV618"/>
      <c r="DW618"/>
      <c r="DX618"/>
      <c r="DY618"/>
      <c r="DZ618"/>
      <c r="EA618"/>
      <c r="EB618"/>
      <c r="EC618"/>
      <c r="ED618"/>
      <c r="EE618"/>
      <c r="EF618"/>
      <c r="EG618"/>
      <c r="EH618"/>
      <c r="EI618"/>
      <c r="EJ618"/>
      <c r="EK618"/>
      <c r="EL618"/>
      <c r="EM618"/>
      <c r="EN618"/>
      <c r="EO618"/>
      <c r="EP618"/>
      <c r="EQ618"/>
      <c r="ER618"/>
      <c r="ES618"/>
      <c r="ET618"/>
      <c r="EU618"/>
      <c r="EV618"/>
      <c r="EW618"/>
      <c r="EX618"/>
      <c r="EY618"/>
      <c r="EZ618"/>
      <c r="FA618"/>
      <c r="FB618"/>
      <c r="FC618"/>
      <c r="FD618"/>
      <c r="FE618"/>
      <c r="FF618"/>
      <c r="FG618"/>
      <c r="FH618"/>
      <c r="FI618"/>
      <c r="FJ618"/>
      <c r="FK618"/>
      <c r="FL618"/>
      <c r="FM618"/>
      <c r="FN618"/>
      <c r="FO618"/>
      <c r="FP618"/>
      <c r="FQ618"/>
      <c r="FR618"/>
      <c r="FS618"/>
      <c r="FT618"/>
      <c r="FU618"/>
      <c r="FV618"/>
      <c r="FW618"/>
      <c r="FX618"/>
      <c r="FY618"/>
      <c r="FZ618"/>
      <c r="GA618"/>
      <c r="GB618"/>
      <c r="GC618"/>
      <c r="GD618"/>
      <c r="GE618"/>
      <c r="GF618"/>
      <c r="GG618"/>
      <c r="GH618"/>
      <c r="GI618"/>
      <c r="GJ618"/>
      <c r="GK618"/>
      <c r="GL618"/>
      <c r="GM618"/>
      <c r="GN618"/>
      <c r="GO618"/>
      <c r="GP618"/>
      <c r="GQ618"/>
      <c r="GR618"/>
      <c r="GS618"/>
      <c r="GT618"/>
      <c r="GU618"/>
      <c r="GV618"/>
      <c r="GW618"/>
      <c r="GX618"/>
      <c r="GY618"/>
      <c r="GZ618"/>
      <c r="HA618"/>
      <c r="HB618"/>
      <c r="HC618"/>
      <c r="HD618"/>
      <c r="HE618"/>
      <c r="HF618"/>
      <c r="HG618"/>
      <c r="HH618"/>
      <c r="HI618"/>
      <c r="HJ618"/>
      <c r="HK618"/>
      <c r="HL618"/>
    </row>
    <row r="619" spans="1:220" x14ac:dyDescent="0.25">
      <c r="A619"/>
      <c r="B619"/>
      <c r="C619"/>
      <c r="D619"/>
      <c r="E619"/>
      <c r="F619"/>
      <c r="G619"/>
      <c r="H619"/>
      <c r="I619"/>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c r="BY619"/>
      <c r="BZ619"/>
      <c r="CA619"/>
      <c r="CB619"/>
      <c r="CC619"/>
      <c r="CD619"/>
      <c r="CE619"/>
      <c r="CF619"/>
      <c r="CG619"/>
      <c r="CH619"/>
      <c r="CI619"/>
      <c r="CJ619"/>
      <c r="CK619"/>
      <c r="CL619"/>
      <c r="CM619"/>
      <c r="CN619"/>
      <c r="CO619"/>
      <c r="CP619"/>
      <c r="CQ619"/>
      <c r="CR619"/>
      <c r="CS619"/>
      <c r="CT619"/>
      <c r="CU619"/>
      <c r="CV619"/>
      <c r="CW619"/>
      <c r="CX619"/>
      <c r="CY619"/>
      <c r="CZ619"/>
      <c r="DA619"/>
      <c r="DB619"/>
      <c r="DC619"/>
      <c r="DD619"/>
      <c r="DE619"/>
      <c r="DF619"/>
      <c r="DG619"/>
      <c r="DH619"/>
      <c r="DI619"/>
      <c r="DJ619"/>
      <c r="DK619"/>
      <c r="DL619"/>
      <c r="DM619"/>
      <c r="DN619"/>
      <c r="DO619"/>
      <c r="DP619"/>
      <c r="DQ619"/>
      <c r="DR619"/>
      <c r="DS619"/>
      <c r="DT619"/>
      <c r="DU619"/>
      <c r="DV619"/>
      <c r="DW619"/>
      <c r="DX619"/>
      <c r="DY619"/>
      <c r="DZ619"/>
      <c r="EA619"/>
      <c r="EB619"/>
      <c r="EC619"/>
      <c r="ED619"/>
      <c r="EE619"/>
      <c r="EF619"/>
      <c r="EG619"/>
      <c r="EH619"/>
      <c r="EI619"/>
      <c r="EJ619"/>
      <c r="EK619"/>
      <c r="EL619"/>
      <c r="EM619"/>
      <c r="EN619"/>
      <c r="EO619"/>
      <c r="EP619"/>
      <c r="EQ619"/>
      <c r="ER619"/>
      <c r="ES619"/>
      <c r="ET619"/>
      <c r="EU619"/>
      <c r="EV619"/>
      <c r="EW619"/>
      <c r="EX619"/>
      <c r="EY619"/>
      <c r="EZ619"/>
      <c r="FA619"/>
      <c r="FB619"/>
      <c r="FC619"/>
      <c r="FD619"/>
      <c r="FE619"/>
      <c r="FF619"/>
      <c r="FG619"/>
      <c r="FH619"/>
      <c r="FI619"/>
      <c r="FJ619"/>
      <c r="FK619"/>
      <c r="FL619"/>
      <c r="FM619"/>
      <c r="FN619"/>
      <c r="FO619"/>
      <c r="FP619"/>
      <c r="FQ619"/>
      <c r="FR619"/>
      <c r="FS619"/>
      <c r="FT619"/>
      <c r="FU619"/>
      <c r="FV619"/>
      <c r="FW619"/>
      <c r="FX619"/>
      <c r="FY619"/>
      <c r="FZ619"/>
      <c r="GA619"/>
      <c r="GB619"/>
      <c r="GC619"/>
      <c r="GD619"/>
      <c r="GE619"/>
      <c r="GF619"/>
      <c r="GG619"/>
      <c r="GH619"/>
      <c r="GI619"/>
      <c r="GJ619"/>
      <c r="GK619"/>
      <c r="GL619"/>
      <c r="GM619"/>
      <c r="GN619"/>
      <c r="GO619"/>
      <c r="GP619"/>
      <c r="GQ619"/>
      <c r="GR619"/>
      <c r="GS619"/>
      <c r="GT619"/>
      <c r="GU619"/>
      <c r="GV619"/>
      <c r="GW619"/>
      <c r="GX619"/>
      <c r="GY619"/>
      <c r="GZ619"/>
      <c r="HA619"/>
      <c r="HB619"/>
      <c r="HC619"/>
      <c r="HD619"/>
      <c r="HE619"/>
      <c r="HF619"/>
      <c r="HG619"/>
      <c r="HH619"/>
      <c r="HI619"/>
      <c r="HJ619"/>
      <c r="HK619"/>
      <c r="HL619"/>
    </row>
    <row r="620" spans="1:220" x14ac:dyDescent="0.25">
      <c r="A620"/>
      <c r="B620"/>
      <c r="C620"/>
      <c r="D620"/>
      <c r="E620"/>
      <c r="F620"/>
      <c r="G620"/>
      <c r="H620"/>
      <c r="I620"/>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c r="BY620"/>
      <c r="BZ620"/>
      <c r="CA620"/>
      <c r="CB620"/>
      <c r="CC620"/>
      <c r="CD620"/>
      <c r="CE620"/>
      <c r="CF620"/>
      <c r="CG620"/>
      <c r="CH620"/>
      <c r="CI620"/>
      <c r="CJ620"/>
      <c r="CK620"/>
      <c r="CL620"/>
      <c r="CM620"/>
      <c r="CN620"/>
      <c r="CO620"/>
      <c r="CP620"/>
      <c r="CQ620"/>
      <c r="CR620"/>
      <c r="CS620"/>
      <c r="CT620"/>
      <c r="CU620"/>
      <c r="CV620"/>
      <c r="CW620"/>
      <c r="CX620"/>
      <c r="CY620"/>
      <c r="CZ620"/>
      <c r="DA620"/>
      <c r="DB620"/>
      <c r="DC620"/>
      <c r="DD620"/>
      <c r="DE620"/>
      <c r="DF620"/>
      <c r="DG620"/>
      <c r="DH620"/>
      <c r="DI620"/>
      <c r="DJ620"/>
      <c r="DK620"/>
      <c r="DL620"/>
      <c r="DM620"/>
      <c r="DN620"/>
      <c r="DO620"/>
      <c r="DP620"/>
      <c r="DQ620"/>
      <c r="DR620"/>
      <c r="DS620"/>
      <c r="DT620"/>
      <c r="DU620"/>
      <c r="DV620"/>
      <c r="DW620"/>
      <c r="DX620"/>
      <c r="DY620"/>
      <c r="DZ620"/>
      <c r="EA620"/>
      <c r="EB620"/>
      <c r="EC620"/>
      <c r="ED620"/>
      <c r="EE620"/>
      <c r="EF620"/>
      <c r="EG620"/>
      <c r="EH620"/>
      <c r="EI620"/>
      <c r="EJ620"/>
      <c r="EK620"/>
      <c r="EL620"/>
      <c r="EM620"/>
      <c r="EN620"/>
      <c r="EO620"/>
      <c r="EP620"/>
      <c r="EQ620"/>
      <c r="ER620"/>
      <c r="ES620"/>
      <c r="ET620"/>
      <c r="EU620"/>
      <c r="EV620"/>
      <c r="EW620"/>
      <c r="EX620"/>
      <c r="EY620"/>
      <c r="EZ620"/>
      <c r="FA620"/>
      <c r="FB620"/>
      <c r="FC620"/>
      <c r="FD620"/>
      <c r="FE620"/>
      <c r="FF620"/>
      <c r="FG620"/>
      <c r="FH620"/>
      <c r="FI620"/>
      <c r="FJ620"/>
      <c r="FK620"/>
      <c r="FL620"/>
      <c r="FM620"/>
      <c r="FN620"/>
      <c r="FO620"/>
      <c r="FP620"/>
      <c r="FQ620"/>
      <c r="FR620"/>
      <c r="FS620"/>
      <c r="FT620"/>
      <c r="FU620"/>
      <c r="FV620"/>
      <c r="FW620"/>
      <c r="FX620"/>
      <c r="FY620"/>
      <c r="FZ620"/>
      <c r="GA620"/>
      <c r="GB620"/>
      <c r="GC620"/>
      <c r="GD620"/>
      <c r="GE620"/>
      <c r="GF620"/>
      <c r="GG620"/>
      <c r="GH620"/>
      <c r="GI620"/>
      <c r="GJ620"/>
      <c r="GK620"/>
      <c r="GL620"/>
      <c r="GM620"/>
      <c r="GN620"/>
      <c r="GO620"/>
      <c r="GP620"/>
      <c r="GQ620"/>
      <c r="GR620"/>
      <c r="GS620"/>
      <c r="GT620"/>
      <c r="GU620"/>
      <c r="GV620"/>
      <c r="GW620"/>
      <c r="GX620"/>
      <c r="GY620"/>
      <c r="GZ620"/>
      <c r="HA620"/>
      <c r="HB620"/>
      <c r="HC620"/>
      <c r="HD620"/>
      <c r="HE620"/>
      <c r="HF620"/>
      <c r="HG620"/>
      <c r="HH620"/>
      <c r="HI620"/>
      <c r="HJ620"/>
      <c r="HK620"/>
      <c r="HL620"/>
    </row>
    <row r="621" spans="1:220" x14ac:dyDescent="0.25">
      <c r="A621"/>
      <c r="B621"/>
      <c r="C621"/>
      <c r="D621"/>
      <c r="E621"/>
      <c r="F621"/>
      <c r="G621"/>
      <c r="H621"/>
      <c r="I621"/>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c r="BY621"/>
      <c r="BZ621"/>
      <c r="CA621"/>
      <c r="CB621"/>
      <c r="CC621"/>
      <c r="CD621"/>
      <c r="CE621"/>
      <c r="CF621"/>
      <c r="CG621"/>
      <c r="CH621"/>
      <c r="CI621"/>
      <c r="CJ621"/>
      <c r="CK621"/>
      <c r="CL621"/>
      <c r="CM621"/>
      <c r="CN621"/>
      <c r="CO621"/>
      <c r="CP621"/>
      <c r="CQ621"/>
      <c r="CR621"/>
      <c r="CS621"/>
      <c r="CT621"/>
      <c r="CU621"/>
      <c r="CV621"/>
      <c r="CW621"/>
      <c r="CX621"/>
      <c r="CY621"/>
      <c r="CZ621"/>
      <c r="DA621"/>
      <c r="DB621"/>
      <c r="DC621"/>
      <c r="DD621"/>
      <c r="DE621"/>
      <c r="DF621"/>
      <c r="DG621"/>
      <c r="DH621"/>
      <c r="DI621"/>
      <c r="DJ621"/>
      <c r="DK621"/>
      <c r="DL621"/>
      <c r="DM621"/>
      <c r="DN621"/>
      <c r="DO621"/>
      <c r="DP621"/>
      <c r="DQ621"/>
      <c r="DR621"/>
      <c r="DS621"/>
      <c r="DT621"/>
      <c r="DU621"/>
      <c r="DV621"/>
      <c r="DW621"/>
      <c r="DX621"/>
      <c r="DY621"/>
      <c r="DZ621"/>
      <c r="EA621"/>
      <c r="EB621"/>
      <c r="EC621"/>
      <c r="ED621"/>
      <c r="EE621"/>
      <c r="EF621"/>
      <c r="EG621"/>
      <c r="EH621"/>
      <c r="EI621"/>
      <c r="EJ621"/>
      <c r="EK621"/>
      <c r="EL621"/>
      <c r="EM621"/>
      <c r="EN621"/>
      <c r="EO621"/>
      <c r="EP621"/>
      <c r="EQ621"/>
      <c r="ER621"/>
      <c r="ES621"/>
      <c r="ET621"/>
      <c r="EU621"/>
      <c r="EV621"/>
      <c r="EW621"/>
      <c r="EX621"/>
      <c r="EY621"/>
      <c r="EZ621"/>
      <c r="FA621"/>
      <c r="FB621"/>
      <c r="FC621"/>
      <c r="FD621"/>
      <c r="FE621"/>
      <c r="FF621"/>
      <c r="FG621"/>
      <c r="FH621"/>
      <c r="FI621"/>
      <c r="FJ621"/>
      <c r="FK621"/>
      <c r="FL621"/>
      <c r="FM621"/>
      <c r="FN621"/>
      <c r="FO621"/>
      <c r="FP621"/>
      <c r="FQ621"/>
      <c r="FR621"/>
      <c r="FS621"/>
      <c r="FT621"/>
      <c r="FU621"/>
      <c r="FV621"/>
      <c r="FW621"/>
      <c r="FX621"/>
      <c r="FY621"/>
      <c r="FZ621"/>
      <c r="GA621"/>
      <c r="GB621"/>
      <c r="GC621"/>
      <c r="GD621"/>
      <c r="GE621"/>
      <c r="GF621"/>
      <c r="GG621"/>
      <c r="GH621"/>
      <c r="GI621"/>
      <c r="GJ621"/>
      <c r="GK621"/>
      <c r="GL621"/>
      <c r="GM621"/>
      <c r="GN621"/>
      <c r="GO621"/>
      <c r="GP621"/>
      <c r="GQ621"/>
      <c r="GR621"/>
      <c r="GS621"/>
      <c r="GT621"/>
      <c r="GU621"/>
      <c r="GV621"/>
      <c r="GW621"/>
      <c r="GX621"/>
      <c r="GY621"/>
      <c r="GZ621"/>
      <c r="HA621"/>
      <c r="HB621"/>
      <c r="HC621"/>
      <c r="HD621"/>
      <c r="HE621"/>
      <c r="HF621"/>
      <c r="HG621"/>
      <c r="HH621"/>
      <c r="HI621"/>
      <c r="HJ621"/>
      <c r="HK621"/>
      <c r="HL621"/>
    </row>
    <row r="622" spans="1:220" x14ac:dyDescent="0.25">
      <c r="A622"/>
      <c r="B622"/>
      <c r="C622"/>
      <c r="D622"/>
      <c r="E622"/>
      <c r="F622"/>
      <c r="G622"/>
      <c r="H622"/>
      <c r="I622"/>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c r="BY622"/>
      <c r="BZ622"/>
      <c r="CA622"/>
      <c r="CB622"/>
      <c r="CC622"/>
      <c r="CD622"/>
      <c r="CE622"/>
      <c r="CF622"/>
      <c r="CG622"/>
      <c r="CH622"/>
      <c r="CI622"/>
      <c r="CJ622"/>
      <c r="CK622"/>
      <c r="CL622"/>
      <c r="CM622"/>
      <c r="CN622"/>
      <c r="CO622"/>
      <c r="CP622"/>
      <c r="CQ622"/>
      <c r="CR622"/>
      <c r="CS622"/>
      <c r="CT622"/>
      <c r="CU622"/>
      <c r="CV622"/>
      <c r="CW622"/>
      <c r="CX622"/>
      <c r="CY622"/>
      <c r="CZ622"/>
      <c r="DA622"/>
      <c r="DB622"/>
      <c r="DC622"/>
      <c r="DD622"/>
      <c r="DE622"/>
      <c r="DF622"/>
      <c r="DG622"/>
      <c r="DH622"/>
      <c r="DI622"/>
      <c r="DJ622"/>
      <c r="DK622"/>
      <c r="DL622"/>
      <c r="DM622"/>
      <c r="DN622"/>
      <c r="DO622"/>
      <c r="DP622"/>
      <c r="DQ622"/>
      <c r="DR622"/>
      <c r="DS622"/>
      <c r="DT622"/>
      <c r="DU622"/>
      <c r="DV622"/>
      <c r="DW622"/>
      <c r="DX622"/>
      <c r="DY622"/>
      <c r="DZ622"/>
      <c r="EA622"/>
      <c r="EB622"/>
      <c r="EC622"/>
      <c r="ED622"/>
      <c r="EE622"/>
      <c r="EF622"/>
      <c r="EG622"/>
      <c r="EH622"/>
      <c r="EI622"/>
      <c r="EJ622"/>
      <c r="EK622"/>
      <c r="EL622"/>
      <c r="EM622"/>
      <c r="EN622"/>
      <c r="EO622"/>
      <c r="EP622"/>
      <c r="EQ622"/>
      <c r="ER622"/>
      <c r="ES622"/>
      <c r="ET622"/>
      <c r="EU622"/>
      <c r="EV622"/>
      <c r="EW622"/>
      <c r="EX622"/>
      <c r="EY622"/>
      <c r="EZ622"/>
      <c r="FA622"/>
      <c r="FB622"/>
      <c r="FC622"/>
      <c r="FD622"/>
      <c r="FE622"/>
      <c r="FF622"/>
      <c r="FG622"/>
      <c r="FH622"/>
      <c r="FI622"/>
      <c r="FJ622"/>
      <c r="FK622"/>
      <c r="FL622"/>
      <c r="FM622"/>
      <c r="FN622"/>
      <c r="FO622"/>
      <c r="FP622"/>
      <c r="FQ622"/>
      <c r="FR622"/>
      <c r="FS622"/>
      <c r="FT622"/>
      <c r="FU622"/>
      <c r="FV622"/>
      <c r="FW622"/>
      <c r="FX622"/>
      <c r="FY622"/>
      <c r="FZ622"/>
      <c r="GA622"/>
      <c r="GB622"/>
      <c r="GC622"/>
      <c r="GD622"/>
      <c r="GE622"/>
      <c r="GF622"/>
      <c r="GG622"/>
      <c r="GH622"/>
      <c r="GI622"/>
      <c r="GJ622"/>
      <c r="GK622"/>
      <c r="GL622"/>
      <c r="GM622"/>
      <c r="GN622"/>
      <c r="GO622"/>
      <c r="GP622"/>
      <c r="GQ622"/>
      <c r="GR622"/>
      <c r="GS622"/>
      <c r="GT622"/>
      <c r="GU622"/>
      <c r="GV622"/>
      <c r="GW622"/>
      <c r="GX622"/>
      <c r="GY622"/>
      <c r="GZ622"/>
      <c r="HA622"/>
      <c r="HB622"/>
      <c r="HC622"/>
      <c r="HD622"/>
      <c r="HE622"/>
      <c r="HF622"/>
      <c r="HG622"/>
      <c r="HH622"/>
      <c r="HI622"/>
      <c r="HJ622"/>
      <c r="HK622"/>
      <c r="HL622"/>
    </row>
    <row r="623" spans="1:220" x14ac:dyDescent="0.25">
      <c r="A623"/>
      <c r="B623"/>
      <c r="C623"/>
      <c r="D623"/>
      <c r="E623"/>
      <c r="F623"/>
      <c r="G623"/>
      <c r="H623"/>
      <c r="I623"/>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c r="BY623"/>
      <c r="BZ623"/>
      <c r="CA623"/>
      <c r="CB623"/>
      <c r="CC623"/>
      <c r="CD623"/>
      <c r="CE623"/>
      <c r="CF623"/>
      <c r="CG623"/>
      <c r="CH623"/>
      <c r="CI623"/>
      <c r="CJ623"/>
      <c r="CK623"/>
      <c r="CL623"/>
      <c r="CM623"/>
      <c r="CN623"/>
      <c r="CO623"/>
      <c r="CP623"/>
      <c r="CQ623"/>
      <c r="CR623"/>
      <c r="CS623"/>
      <c r="CT623"/>
      <c r="CU623"/>
      <c r="CV623"/>
      <c r="CW623"/>
      <c r="CX623"/>
      <c r="CY623"/>
      <c r="CZ623"/>
      <c r="DA623"/>
      <c r="DB623"/>
      <c r="DC623"/>
      <c r="DD623"/>
      <c r="DE623"/>
      <c r="DF623"/>
      <c r="DG623"/>
      <c r="DH623"/>
      <c r="DI623"/>
      <c r="DJ623"/>
      <c r="DK623"/>
      <c r="DL623"/>
      <c r="DM623"/>
      <c r="DN623"/>
      <c r="DO623"/>
      <c r="DP623"/>
      <c r="DQ623"/>
      <c r="DR623"/>
      <c r="DS623"/>
      <c r="DT623"/>
      <c r="DU623"/>
      <c r="DV623"/>
      <c r="DW623"/>
      <c r="DX623"/>
      <c r="DY623"/>
      <c r="DZ623"/>
      <c r="EA623"/>
      <c r="EB623"/>
      <c r="EC623"/>
      <c r="ED623"/>
      <c r="EE623"/>
      <c r="EF623"/>
      <c r="EG623"/>
      <c r="EH623"/>
      <c r="EI623"/>
      <c r="EJ623"/>
      <c r="EK623"/>
      <c r="EL623"/>
      <c r="EM623"/>
      <c r="EN623"/>
      <c r="EO623"/>
      <c r="EP623"/>
      <c r="EQ623"/>
      <c r="ER623"/>
      <c r="ES623"/>
      <c r="ET623"/>
      <c r="EU623"/>
      <c r="EV623"/>
      <c r="EW623"/>
      <c r="EX623"/>
      <c r="EY623"/>
      <c r="EZ623"/>
      <c r="FA623"/>
      <c r="FB623"/>
      <c r="FC623"/>
      <c r="FD623"/>
      <c r="FE623"/>
      <c r="FF623"/>
      <c r="FG623"/>
      <c r="FH623"/>
      <c r="FI623"/>
      <c r="FJ623"/>
      <c r="FK623"/>
      <c r="FL623"/>
      <c r="FM623"/>
      <c r="FN623"/>
      <c r="FO623"/>
      <c r="FP623"/>
      <c r="FQ623"/>
      <c r="FR623"/>
      <c r="FS623"/>
      <c r="FT623"/>
      <c r="FU623"/>
      <c r="FV623"/>
      <c r="FW623"/>
      <c r="FX623"/>
      <c r="FY623"/>
      <c r="FZ623"/>
      <c r="GA623"/>
      <c r="GB623"/>
      <c r="GC623"/>
      <c r="GD623"/>
      <c r="GE623"/>
      <c r="GF623"/>
      <c r="GG623"/>
      <c r="GH623"/>
      <c r="GI623"/>
      <c r="GJ623"/>
      <c r="GK623"/>
      <c r="GL623"/>
      <c r="GM623"/>
      <c r="GN623"/>
      <c r="GO623"/>
      <c r="GP623"/>
      <c r="GQ623"/>
      <c r="GR623"/>
      <c r="GS623"/>
      <c r="GT623"/>
      <c r="GU623"/>
      <c r="GV623"/>
      <c r="GW623"/>
      <c r="GX623"/>
      <c r="GY623"/>
      <c r="GZ623"/>
      <c r="HA623"/>
      <c r="HB623"/>
      <c r="HC623"/>
      <c r="HD623"/>
      <c r="HE623"/>
      <c r="HF623"/>
      <c r="HG623"/>
      <c r="HH623"/>
      <c r="HI623"/>
      <c r="HJ623"/>
      <c r="HK623"/>
      <c r="HL623"/>
    </row>
    <row r="624" spans="1:220" x14ac:dyDescent="0.25">
      <c r="A624"/>
      <c r="B624"/>
      <c r="C624"/>
      <c r="D624"/>
      <c r="E624"/>
      <c r="F624"/>
      <c r="G624"/>
      <c r="H624"/>
      <c r="I624"/>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c r="BY624"/>
      <c r="BZ624"/>
      <c r="CA624"/>
      <c r="CB624"/>
      <c r="CC624"/>
      <c r="CD624"/>
      <c r="CE624"/>
      <c r="CF624"/>
      <c r="CG624"/>
      <c r="CH624"/>
      <c r="CI624"/>
      <c r="CJ624"/>
      <c r="CK624"/>
      <c r="CL624"/>
      <c r="CM624"/>
      <c r="CN624"/>
      <c r="CO624"/>
      <c r="CP624"/>
      <c r="CQ624"/>
      <c r="CR624"/>
      <c r="CS624"/>
      <c r="CT624"/>
      <c r="CU624"/>
      <c r="CV624"/>
      <c r="CW624"/>
      <c r="CX624"/>
      <c r="CY624"/>
      <c r="CZ624"/>
      <c r="DA624"/>
      <c r="DB624"/>
      <c r="DC624"/>
      <c r="DD624"/>
      <c r="DE624"/>
      <c r="DF624"/>
      <c r="DG624"/>
      <c r="DH624"/>
      <c r="DI624"/>
      <c r="DJ624"/>
      <c r="DK624"/>
      <c r="DL624"/>
      <c r="DM624"/>
      <c r="DN624"/>
      <c r="DO624"/>
      <c r="DP624"/>
      <c r="DQ624"/>
      <c r="DR624"/>
      <c r="DS624"/>
      <c r="DT624"/>
      <c r="DU624"/>
      <c r="DV624"/>
      <c r="DW624"/>
      <c r="DX624"/>
      <c r="DY624"/>
      <c r="DZ624"/>
      <c r="EA624"/>
      <c r="EB624"/>
      <c r="EC624"/>
      <c r="ED624"/>
      <c r="EE624"/>
      <c r="EF624"/>
      <c r="EG624"/>
      <c r="EH624"/>
      <c r="EI624"/>
      <c r="EJ624"/>
      <c r="EK624"/>
      <c r="EL624"/>
      <c r="EM624"/>
      <c r="EN624"/>
      <c r="EO624"/>
      <c r="EP624"/>
      <c r="EQ624"/>
      <c r="ER624"/>
      <c r="ES624"/>
      <c r="ET624"/>
      <c r="EU624"/>
      <c r="EV624"/>
      <c r="EW624"/>
      <c r="EX624"/>
      <c r="EY624"/>
      <c r="EZ624"/>
      <c r="FA624"/>
      <c r="FB624"/>
      <c r="FC624"/>
      <c r="FD624"/>
      <c r="FE624"/>
      <c r="FF624"/>
      <c r="FG624"/>
      <c r="FH624"/>
      <c r="FI624"/>
      <c r="FJ624"/>
      <c r="FK624"/>
      <c r="FL624"/>
      <c r="FM624"/>
      <c r="FN624"/>
      <c r="FO624"/>
      <c r="FP624"/>
      <c r="FQ624"/>
      <c r="FR624"/>
      <c r="FS624"/>
      <c r="FT624"/>
      <c r="FU624"/>
      <c r="FV624"/>
      <c r="FW624"/>
      <c r="FX624"/>
      <c r="FY624"/>
      <c r="FZ624"/>
      <c r="GA624"/>
      <c r="GB624"/>
      <c r="GC624"/>
      <c r="GD624"/>
      <c r="GE624"/>
      <c r="GF624"/>
      <c r="GG624"/>
      <c r="GH624"/>
      <c r="GI624"/>
      <c r="GJ624"/>
      <c r="GK624"/>
      <c r="GL624"/>
      <c r="GM624"/>
      <c r="GN624"/>
      <c r="GO624"/>
      <c r="GP624"/>
      <c r="GQ624"/>
      <c r="GR624"/>
      <c r="GS624"/>
      <c r="GT624"/>
      <c r="GU624"/>
      <c r="GV624"/>
      <c r="GW624"/>
      <c r="GX624"/>
      <c r="GY624"/>
      <c r="GZ624"/>
      <c r="HA624"/>
      <c r="HB624"/>
      <c r="HC624"/>
      <c r="HD624"/>
      <c r="HE624"/>
      <c r="HF624"/>
      <c r="HG624"/>
      <c r="HH624"/>
      <c r="HI624"/>
      <c r="HJ624"/>
      <c r="HK624"/>
      <c r="HL624"/>
    </row>
    <row r="625" spans="1:220" x14ac:dyDescent="0.25">
      <c r="A625"/>
      <c r="B625"/>
      <c r="C625"/>
      <c r="D625"/>
      <c r="E625"/>
      <c r="F625"/>
      <c r="G625"/>
      <c r="H625"/>
      <c r="I625"/>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c r="BY625"/>
      <c r="BZ625"/>
      <c r="CA625"/>
      <c r="CB625"/>
      <c r="CC625"/>
      <c r="CD625"/>
      <c r="CE625"/>
      <c r="CF625"/>
      <c r="CG625"/>
      <c r="CH625"/>
      <c r="CI625"/>
      <c r="CJ625"/>
      <c r="CK625"/>
      <c r="CL625"/>
      <c r="CM625"/>
      <c r="CN625"/>
      <c r="CO625"/>
      <c r="CP625"/>
      <c r="CQ625"/>
      <c r="CR625"/>
      <c r="CS625"/>
      <c r="CT625"/>
      <c r="CU625"/>
      <c r="CV625"/>
      <c r="CW625"/>
      <c r="CX625"/>
      <c r="CY625"/>
      <c r="CZ625"/>
      <c r="DA625"/>
      <c r="DB625"/>
      <c r="DC625"/>
      <c r="DD625"/>
      <c r="DE625"/>
      <c r="DF625"/>
      <c r="DG625"/>
      <c r="DH625"/>
      <c r="DI625"/>
      <c r="DJ625"/>
      <c r="DK625"/>
      <c r="DL625"/>
      <c r="DM625"/>
      <c r="DN625"/>
      <c r="DO625"/>
      <c r="DP625"/>
      <c r="DQ625"/>
      <c r="DR625"/>
      <c r="DS625"/>
      <c r="DT625"/>
      <c r="DU625"/>
      <c r="DV625"/>
      <c r="DW625"/>
      <c r="DX625"/>
      <c r="DY625"/>
      <c r="DZ625"/>
      <c r="EA625"/>
      <c r="EB625"/>
      <c r="EC625"/>
      <c r="ED625"/>
      <c r="EE625"/>
      <c r="EF625"/>
      <c r="EG625"/>
      <c r="EH625"/>
      <c r="EI625"/>
      <c r="EJ625"/>
      <c r="EK625"/>
      <c r="EL625"/>
      <c r="EM625"/>
      <c r="EN625"/>
      <c r="EO625"/>
      <c r="EP625"/>
      <c r="EQ625"/>
      <c r="ER625"/>
      <c r="ES625"/>
      <c r="ET625"/>
      <c r="EU625"/>
      <c r="EV625"/>
      <c r="EW625"/>
      <c r="EX625"/>
      <c r="EY625"/>
      <c r="EZ625"/>
      <c r="FA625"/>
      <c r="FB625"/>
      <c r="FC625"/>
      <c r="FD625"/>
      <c r="FE625"/>
      <c r="FF625"/>
      <c r="FG625"/>
      <c r="FH625"/>
      <c r="FI625"/>
      <c r="FJ625"/>
      <c r="FK625"/>
      <c r="FL625"/>
      <c r="FM625"/>
      <c r="FN625"/>
      <c r="FO625"/>
      <c r="FP625"/>
      <c r="FQ625"/>
      <c r="FR625"/>
      <c r="FS625"/>
      <c r="FT625"/>
      <c r="FU625"/>
      <c r="FV625"/>
      <c r="FW625"/>
      <c r="FX625"/>
      <c r="FY625"/>
      <c r="FZ625"/>
      <c r="GA625"/>
      <c r="GB625"/>
      <c r="GC625"/>
      <c r="GD625"/>
      <c r="GE625"/>
      <c r="GF625"/>
      <c r="GG625"/>
      <c r="GH625"/>
      <c r="GI625"/>
      <c r="GJ625"/>
      <c r="GK625"/>
      <c r="GL625"/>
      <c r="GM625"/>
      <c r="GN625"/>
      <c r="GO625"/>
      <c r="GP625"/>
      <c r="GQ625"/>
      <c r="GR625"/>
      <c r="GS625"/>
      <c r="GT625"/>
      <c r="GU625"/>
      <c r="GV625"/>
      <c r="GW625"/>
      <c r="GX625"/>
      <c r="GY625"/>
      <c r="GZ625"/>
      <c r="HA625"/>
      <c r="HB625"/>
      <c r="HC625"/>
      <c r="HD625"/>
      <c r="HE625"/>
      <c r="HF625"/>
      <c r="HG625"/>
      <c r="HH625"/>
      <c r="HI625"/>
      <c r="HJ625"/>
      <c r="HK625"/>
      <c r="HL625"/>
    </row>
    <row r="626" spans="1:220" x14ac:dyDescent="0.25">
      <c r="A626"/>
      <c r="B626"/>
      <c r="C626"/>
      <c r="D626"/>
      <c r="E626"/>
      <c r="F626"/>
      <c r="G626"/>
      <c r="H626"/>
      <c r="I62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c r="BY626"/>
      <c r="BZ626"/>
      <c r="CA626"/>
      <c r="CB626"/>
      <c r="CC626"/>
      <c r="CD626"/>
      <c r="CE626"/>
      <c r="CF626"/>
      <c r="CG626"/>
      <c r="CH626"/>
      <c r="CI626"/>
      <c r="CJ626"/>
      <c r="CK626"/>
      <c r="CL626"/>
      <c r="CM626"/>
      <c r="CN626"/>
      <c r="CO626"/>
      <c r="CP626"/>
      <c r="CQ626"/>
      <c r="CR626"/>
      <c r="CS626"/>
      <c r="CT626"/>
      <c r="CU626"/>
      <c r="CV626"/>
      <c r="CW626"/>
      <c r="CX626"/>
      <c r="CY626"/>
      <c r="CZ626"/>
      <c r="DA626"/>
      <c r="DB626"/>
      <c r="DC626"/>
      <c r="DD626"/>
      <c r="DE626"/>
      <c r="DF626"/>
      <c r="DG626"/>
      <c r="DH626"/>
      <c r="DI626"/>
      <c r="DJ626"/>
      <c r="DK626"/>
      <c r="DL626"/>
      <c r="DM626"/>
      <c r="DN626"/>
      <c r="DO626"/>
      <c r="DP626"/>
      <c r="DQ626"/>
      <c r="DR626"/>
      <c r="DS626"/>
      <c r="DT626"/>
      <c r="DU626"/>
      <c r="DV626"/>
      <c r="DW626"/>
      <c r="DX626"/>
      <c r="DY626"/>
      <c r="DZ626"/>
      <c r="EA626"/>
      <c r="EB626"/>
      <c r="EC626"/>
      <c r="ED626"/>
      <c r="EE626"/>
      <c r="EF626"/>
      <c r="EG626"/>
      <c r="EH626"/>
      <c r="EI626"/>
      <c r="EJ626"/>
      <c r="EK626"/>
      <c r="EL626"/>
      <c r="EM626"/>
      <c r="EN626"/>
      <c r="EO626"/>
      <c r="EP626"/>
      <c r="EQ626"/>
      <c r="ER626"/>
      <c r="ES626"/>
      <c r="ET626"/>
      <c r="EU626"/>
      <c r="EV626"/>
      <c r="EW626"/>
      <c r="EX626"/>
      <c r="EY626"/>
      <c r="EZ626"/>
      <c r="FA626"/>
      <c r="FB626"/>
      <c r="FC626"/>
      <c r="FD626"/>
      <c r="FE626"/>
      <c r="FF626"/>
      <c r="FG626"/>
      <c r="FH626"/>
      <c r="FI626"/>
      <c r="FJ626"/>
      <c r="FK626"/>
      <c r="FL626"/>
      <c r="FM626"/>
      <c r="FN626"/>
      <c r="FO626"/>
      <c r="FP626"/>
      <c r="FQ626"/>
      <c r="FR626"/>
      <c r="FS626"/>
      <c r="FT626"/>
      <c r="FU626"/>
      <c r="FV626"/>
      <c r="FW626"/>
      <c r="FX626"/>
      <c r="FY626"/>
      <c r="FZ626"/>
      <c r="GA626"/>
      <c r="GB626"/>
      <c r="GC626"/>
      <c r="GD626"/>
      <c r="GE626"/>
      <c r="GF626"/>
      <c r="GG626"/>
      <c r="GH626"/>
      <c r="GI626"/>
      <c r="GJ626"/>
      <c r="GK626"/>
      <c r="GL626"/>
      <c r="GM626"/>
      <c r="GN626"/>
      <c r="GO626"/>
      <c r="GP626"/>
      <c r="GQ626"/>
      <c r="GR626"/>
      <c r="GS626"/>
      <c r="GT626"/>
      <c r="GU626"/>
      <c r="GV626"/>
      <c r="GW626"/>
      <c r="GX626"/>
      <c r="GY626"/>
      <c r="GZ626"/>
      <c r="HA626"/>
      <c r="HB626"/>
      <c r="HC626"/>
      <c r="HD626"/>
      <c r="HE626"/>
      <c r="HF626"/>
      <c r="HG626"/>
      <c r="HH626"/>
      <c r="HI626"/>
      <c r="HJ626"/>
      <c r="HK626"/>
      <c r="HL626"/>
    </row>
    <row r="627" spans="1:220" x14ac:dyDescent="0.25">
      <c r="A627"/>
      <c r="B627"/>
      <c r="C627"/>
      <c r="D627"/>
      <c r="E627"/>
      <c r="F627"/>
      <c r="G627"/>
      <c r="H627"/>
      <c r="I627"/>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c r="BY627"/>
      <c r="BZ627"/>
      <c r="CA627"/>
      <c r="CB627"/>
      <c r="CC627"/>
      <c r="CD627"/>
      <c r="CE627"/>
      <c r="CF627"/>
      <c r="CG627"/>
      <c r="CH627"/>
      <c r="CI627"/>
      <c r="CJ627"/>
      <c r="CK627"/>
      <c r="CL627"/>
      <c r="CM627"/>
      <c r="CN627"/>
      <c r="CO627"/>
      <c r="CP627"/>
      <c r="CQ627"/>
      <c r="CR627"/>
      <c r="CS627"/>
      <c r="CT627"/>
      <c r="CU627"/>
      <c r="CV627"/>
      <c r="CW627"/>
      <c r="CX627"/>
      <c r="CY627"/>
      <c r="CZ627"/>
      <c r="DA627"/>
      <c r="DB627"/>
      <c r="DC627"/>
      <c r="DD627"/>
      <c r="DE627"/>
      <c r="DF627"/>
      <c r="DG627"/>
      <c r="DH627"/>
      <c r="DI627"/>
      <c r="DJ627"/>
      <c r="DK627"/>
      <c r="DL627"/>
      <c r="DM627"/>
      <c r="DN627"/>
      <c r="DO627"/>
      <c r="DP627"/>
      <c r="DQ627"/>
      <c r="DR627"/>
      <c r="DS627"/>
      <c r="DT627"/>
      <c r="DU627"/>
      <c r="DV627"/>
      <c r="DW627"/>
      <c r="DX627"/>
      <c r="DY627"/>
      <c r="DZ627"/>
      <c r="EA627"/>
      <c r="EB627"/>
      <c r="EC627"/>
      <c r="ED627"/>
      <c r="EE627"/>
      <c r="EF627"/>
      <c r="EG627"/>
      <c r="EH627"/>
      <c r="EI627"/>
      <c r="EJ627"/>
      <c r="EK627"/>
      <c r="EL627"/>
      <c r="EM627"/>
      <c r="EN627"/>
      <c r="EO627"/>
      <c r="EP627"/>
      <c r="EQ627"/>
      <c r="ER627"/>
      <c r="ES627"/>
      <c r="ET627"/>
      <c r="EU627"/>
      <c r="EV627"/>
      <c r="EW627"/>
      <c r="EX627"/>
      <c r="EY627"/>
      <c r="EZ627"/>
      <c r="FA627"/>
      <c r="FB627"/>
      <c r="FC627"/>
      <c r="FD627"/>
      <c r="FE627"/>
      <c r="FF627"/>
      <c r="FG627"/>
      <c r="FH627"/>
      <c r="FI627"/>
      <c r="FJ627"/>
      <c r="FK627"/>
      <c r="FL627"/>
      <c r="FM627"/>
      <c r="FN627"/>
      <c r="FO627"/>
      <c r="FP627"/>
      <c r="FQ627"/>
      <c r="FR627"/>
      <c r="FS627"/>
      <c r="FT627"/>
      <c r="FU627"/>
      <c r="FV627"/>
      <c r="FW627"/>
      <c r="FX627"/>
      <c r="FY627"/>
      <c r="FZ627"/>
      <c r="GA627"/>
      <c r="GB627"/>
      <c r="GC627"/>
      <c r="GD627"/>
      <c r="GE627"/>
      <c r="GF627"/>
      <c r="GG627"/>
      <c r="GH627"/>
      <c r="GI627"/>
      <c r="GJ627"/>
      <c r="GK627"/>
      <c r="GL627"/>
      <c r="GM627"/>
      <c r="GN627"/>
      <c r="GO627"/>
      <c r="GP627"/>
      <c r="GQ627"/>
      <c r="GR627"/>
      <c r="GS627"/>
      <c r="GT627"/>
      <c r="GU627"/>
      <c r="GV627"/>
      <c r="GW627"/>
      <c r="GX627"/>
      <c r="GY627"/>
      <c r="GZ627"/>
      <c r="HA627"/>
      <c r="HB627"/>
      <c r="HC627"/>
      <c r="HD627"/>
      <c r="HE627"/>
      <c r="HF627"/>
      <c r="HG627"/>
      <c r="HH627"/>
      <c r="HI627"/>
      <c r="HJ627"/>
      <c r="HK627"/>
      <c r="HL627"/>
    </row>
    <row r="628" spans="1:220" x14ac:dyDescent="0.25">
      <c r="A628"/>
      <c r="B628"/>
      <c r="C628"/>
      <c r="D628"/>
      <c r="E628"/>
      <c r="F628"/>
      <c r="G628"/>
      <c r="H628"/>
      <c r="I628"/>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c r="BY628"/>
      <c r="BZ628"/>
      <c r="CA628"/>
      <c r="CB628"/>
      <c r="CC628"/>
      <c r="CD628"/>
      <c r="CE628"/>
      <c r="CF628"/>
      <c r="CG628"/>
      <c r="CH628"/>
      <c r="CI628"/>
      <c r="CJ628"/>
      <c r="CK628"/>
      <c r="CL628"/>
      <c r="CM628"/>
      <c r="CN628"/>
      <c r="CO628"/>
      <c r="CP628"/>
      <c r="CQ628"/>
      <c r="CR628"/>
      <c r="CS628"/>
      <c r="CT628"/>
      <c r="CU628"/>
      <c r="CV628"/>
      <c r="CW628"/>
      <c r="CX628"/>
      <c r="CY628"/>
      <c r="CZ628"/>
      <c r="DA628"/>
      <c r="DB628"/>
      <c r="DC628"/>
      <c r="DD628"/>
      <c r="DE628"/>
      <c r="DF628"/>
      <c r="DG628"/>
      <c r="DH628"/>
      <c r="DI628"/>
      <c r="DJ628"/>
      <c r="DK628"/>
      <c r="DL628"/>
      <c r="DM628"/>
      <c r="DN628"/>
      <c r="DO628"/>
      <c r="DP628"/>
      <c r="DQ628"/>
      <c r="DR628"/>
      <c r="DS628"/>
      <c r="DT628"/>
      <c r="DU628"/>
      <c r="DV628"/>
      <c r="DW628"/>
      <c r="DX628"/>
      <c r="DY628"/>
      <c r="DZ628"/>
      <c r="EA628"/>
      <c r="EB628"/>
      <c r="EC628"/>
      <c r="ED628"/>
      <c r="EE628"/>
      <c r="EF628"/>
      <c r="EG628"/>
      <c r="EH628"/>
      <c r="EI628"/>
      <c r="EJ628"/>
      <c r="EK628"/>
      <c r="EL628"/>
      <c r="EM628"/>
      <c r="EN628"/>
      <c r="EO628"/>
      <c r="EP628"/>
      <c r="EQ628"/>
      <c r="ER628"/>
      <c r="ES628"/>
      <c r="ET628"/>
      <c r="EU628"/>
      <c r="EV628"/>
      <c r="EW628"/>
      <c r="EX628"/>
      <c r="EY628"/>
      <c r="EZ628"/>
      <c r="FA628"/>
      <c r="FB628"/>
      <c r="FC628"/>
      <c r="FD628"/>
      <c r="FE628"/>
      <c r="FF628"/>
      <c r="FG628"/>
      <c r="FH628"/>
      <c r="FI628"/>
      <c r="FJ628"/>
      <c r="FK628"/>
      <c r="FL628"/>
      <c r="FM628"/>
      <c r="FN628"/>
      <c r="FO628"/>
      <c r="FP628"/>
      <c r="FQ628"/>
      <c r="FR628"/>
      <c r="FS628"/>
      <c r="FT628"/>
      <c r="FU628"/>
      <c r="FV628"/>
      <c r="FW628"/>
      <c r="FX628"/>
      <c r="FY628"/>
      <c r="FZ628"/>
      <c r="GA628"/>
      <c r="GB628"/>
      <c r="GC628"/>
      <c r="GD628"/>
      <c r="GE628"/>
      <c r="GF628"/>
      <c r="GG628"/>
      <c r="GH628"/>
      <c r="GI628"/>
      <c r="GJ628"/>
      <c r="GK628"/>
      <c r="GL628"/>
      <c r="GM628"/>
      <c r="GN628"/>
      <c r="GO628"/>
      <c r="GP628"/>
      <c r="GQ628"/>
      <c r="GR628"/>
      <c r="GS628"/>
      <c r="GT628"/>
      <c r="GU628"/>
      <c r="GV628"/>
      <c r="GW628"/>
      <c r="GX628"/>
      <c r="GY628"/>
      <c r="GZ628"/>
      <c r="HA628"/>
      <c r="HB628"/>
      <c r="HC628"/>
      <c r="HD628"/>
      <c r="HE628"/>
      <c r="HF628"/>
      <c r="HG628"/>
      <c r="HH628"/>
      <c r="HI628"/>
      <c r="HJ628"/>
      <c r="HK628"/>
      <c r="HL628"/>
    </row>
    <row r="629" spans="1:220" x14ac:dyDescent="0.25">
      <c r="A629"/>
      <c r="B629"/>
      <c r="C629"/>
      <c r="D629"/>
      <c r="E629"/>
      <c r="F629"/>
      <c r="G629"/>
      <c r="H629"/>
      <c r="I629"/>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c r="BY629"/>
      <c r="BZ629"/>
      <c r="CA629"/>
      <c r="CB629"/>
      <c r="CC629"/>
      <c r="CD629"/>
      <c r="CE629"/>
      <c r="CF629"/>
      <c r="CG629"/>
      <c r="CH629"/>
      <c r="CI629"/>
      <c r="CJ629"/>
      <c r="CK629"/>
      <c r="CL629"/>
      <c r="CM629"/>
      <c r="CN629"/>
      <c r="CO629"/>
      <c r="CP629"/>
      <c r="CQ629"/>
      <c r="CR629"/>
      <c r="CS629"/>
      <c r="CT629"/>
      <c r="CU629"/>
      <c r="CV629"/>
      <c r="CW629"/>
      <c r="CX629"/>
      <c r="CY629"/>
      <c r="CZ629"/>
      <c r="DA629"/>
      <c r="DB629"/>
      <c r="DC629"/>
      <c r="DD629"/>
      <c r="DE629"/>
      <c r="DF629"/>
      <c r="DG629"/>
      <c r="DH629"/>
      <c r="DI629"/>
      <c r="DJ629"/>
      <c r="DK629"/>
      <c r="DL629"/>
      <c r="DM629"/>
      <c r="DN629"/>
      <c r="DO629"/>
      <c r="DP629"/>
      <c r="DQ629"/>
      <c r="DR629"/>
      <c r="DS629"/>
      <c r="DT629"/>
      <c r="DU629"/>
      <c r="DV629"/>
      <c r="DW629"/>
      <c r="DX629"/>
      <c r="DY629"/>
      <c r="DZ629"/>
      <c r="EA629"/>
      <c r="EB629"/>
      <c r="EC629"/>
      <c r="ED629"/>
      <c r="EE629"/>
      <c r="EF629"/>
      <c r="EG629"/>
      <c r="EH629"/>
      <c r="EI629"/>
      <c r="EJ629"/>
      <c r="EK629"/>
      <c r="EL629"/>
      <c r="EM629"/>
      <c r="EN629"/>
      <c r="EO629"/>
      <c r="EP629"/>
      <c r="EQ629"/>
      <c r="ER629"/>
      <c r="ES629"/>
      <c r="ET629"/>
      <c r="EU629"/>
      <c r="EV629"/>
      <c r="EW629"/>
      <c r="EX629"/>
      <c r="EY629"/>
      <c r="EZ629"/>
      <c r="FA629"/>
      <c r="FB629"/>
      <c r="FC629"/>
      <c r="FD629"/>
      <c r="FE629"/>
      <c r="FF629"/>
      <c r="FG629"/>
      <c r="FH629"/>
      <c r="FI629"/>
      <c r="FJ629"/>
      <c r="FK629"/>
      <c r="FL629"/>
      <c r="FM629"/>
      <c r="FN629"/>
      <c r="FO629"/>
      <c r="FP629"/>
      <c r="FQ629"/>
      <c r="FR629"/>
      <c r="FS629"/>
      <c r="FT629"/>
      <c r="FU629"/>
      <c r="FV629"/>
      <c r="FW629"/>
      <c r="FX629"/>
      <c r="FY629"/>
      <c r="FZ629"/>
      <c r="GA629"/>
      <c r="GB629"/>
      <c r="GC629"/>
      <c r="GD629"/>
      <c r="GE629"/>
      <c r="GF629"/>
      <c r="GG629"/>
      <c r="GH629"/>
      <c r="GI629"/>
      <c r="GJ629"/>
      <c r="GK629"/>
      <c r="GL629"/>
      <c r="GM629"/>
      <c r="GN629"/>
      <c r="GO629"/>
      <c r="GP629"/>
      <c r="GQ629"/>
      <c r="GR629"/>
      <c r="GS629"/>
      <c r="GT629"/>
      <c r="GU629"/>
      <c r="GV629"/>
      <c r="GW629"/>
      <c r="GX629"/>
      <c r="GY629"/>
      <c r="GZ629"/>
      <c r="HA629"/>
      <c r="HB629"/>
      <c r="HC629"/>
      <c r="HD629"/>
      <c r="HE629"/>
      <c r="HF629"/>
      <c r="HG629"/>
      <c r="HH629"/>
      <c r="HI629"/>
      <c r="HJ629"/>
      <c r="HK629"/>
      <c r="HL629"/>
    </row>
    <row r="630" spans="1:220" x14ac:dyDescent="0.25">
      <c r="A630"/>
      <c r="B630"/>
      <c r="C630"/>
      <c r="D630"/>
      <c r="E630"/>
      <c r="F630"/>
      <c r="G630"/>
      <c r="H630"/>
      <c r="I630"/>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c r="BY630"/>
      <c r="BZ630"/>
      <c r="CA630"/>
      <c r="CB630"/>
      <c r="CC630"/>
      <c r="CD630"/>
      <c r="CE630"/>
      <c r="CF630"/>
      <c r="CG630"/>
      <c r="CH630"/>
      <c r="CI630"/>
      <c r="CJ630"/>
      <c r="CK630"/>
      <c r="CL630"/>
      <c r="CM630"/>
      <c r="CN630"/>
      <c r="CO630"/>
      <c r="CP630"/>
      <c r="CQ630"/>
      <c r="CR630"/>
      <c r="CS630"/>
      <c r="CT630"/>
      <c r="CU630"/>
      <c r="CV630"/>
      <c r="CW630"/>
      <c r="CX630"/>
      <c r="CY630"/>
      <c r="CZ630"/>
      <c r="DA630"/>
      <c r="DB630"/>
      <c r="DC630"/>
      <c r="DD630"/>
      <c r="DE630"/>
      <c r="DF630"/>
      <c r="DG630"/>
      <c r="DH630"/>
      <c r="DI630"/>
      <c r="DJ630"/>
      <c r="DK630"/>
      <c r="DL630"/>
      <c r="DM630"/>
      <c r="DN630"/>
      <c r="DO630"/>
      <c r="DP630"/>
      <c r="DQ630"/>
      <c r="DR630"/>
      <c r="DS630"/>
      <c r="DT630"/>
      <c r="DU630"/>
      <c r="DV630"/>
      <c r="DW630"/>
      <c r="DX630"/>
      <c r="DY630"/>
      <c r="DZ630"/>
      <c r="EA630"/>
      <c r="EB630"/>
      <c r="EC630"/>
      <c r="ED630"/>
      <c r="EE630"/>
      <c r="EF630"/>
      <c r="EG630"/>
      <c r="EH630"/>
      <c r="EI630"/>
      <c r="EJ630"/>
      <c r="EK630"/>
      <c r="EL630"/>
      <c r="EM630"/>
      <c r="EN630"/>
      <c r="EO630"/>
      <c r="EP630"/>
      <c r="EQ630"/>
      <c r="ER630"/>
      <c r="ES630"/>
      <c r="ET630"/>
      <c r="EU630"/>
      <c r="EV630"/>
      <c r="EW630"/>
      <c r="EX630"/>
      <c r="EY630"/>
      <c r="EZ630"/>
      <c r="FA630"/>
      <c r="FB630"/>
      <c r="FC630"/>
      <c r="FD630"/>
      <c r="FE630"/>
      <c r="FF630"/>
      <c r="FG630"/>
      <c r="FH630"/>
      <c r="FI630"/>
      <c r="FJ630"/>
      <c r="FK630"/>
      <c r="FL630"/>
      <c r="FM630"/>
      <c r="FN630"/>
      <c r="FO630"/>
      <c r="FP630"/>
      <c r="FQ630"/>
      <c r="FR630"/>
      <c r="FS630"/>
      <c r="FT630"/>
      <c r="FU630"/>
      <c r="FV630"/>
      <c r="FW630"/>
      <c r="FX630"/>
      <c r="FY630"/>
      <c r="FZ630"/>
      <c r="GA630"/>
      <c r="GB630"/>
      <c r="GC630"/>
      <c r="GD630"/>
      <c r="GE630"/>
      <c r="GF630"/>
      <c r="GG630"/>
      <c r="GH630"/>
      <c r="GI630"/>
      <c r="GJ630"/>
      <c r="GK630"/>
      <c r="GL630"/>
      <c r="GM630"/>
      <c r="GN630"/>
      <c r="GO630"/>
      <c r="GP630"/>
      <c r="GQ630"/>
      <c r="GR630"/>
      <c r="GS630"/>
      <c r="GT630"/>
      <c r="GU630"/>
      <c r="GV630"/>
      <c r="GW630"/>
      <c r="GX630"/>
      <c r="GY630"/>
      <c r="GZ630"/>
      <c r="HA630"/>
      <c r="HB630"/>
      <c r="HC630"/>
      <c r="HD630"/>
      <c r="HE630"/>
      <c r="HF630"/>
      <c r="HG630"/>
      <c r="HH630"/>
      <c r="HI630"/>
      <c r="HJ630"/>
      <c r="HK630"/>
      <c r="HL630"/>
    </row>
    <row r="631" spans="1:220" x14ac:dyDescent="0.25">
      <c r="A631"/>
      <c r="B631"/>
      <c r="C631"/>
      <c r="D631"/>
      <c r="E631"/>
      <c r="F631"/>
      <c r="G631"/>
      <c r="H631"/>
      <c r="I631"/>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c r="BY631"/>
      <c r="BZ631"/>
      <c r="CA631"/>
      <c r="CB631"/>
      <c r="CC631"/>
      <c r="CD631"/>
      <c r="CE631"/>
      <c r="CF631"/>
      <c r="CG631"/>
      <c r="CH631"/>
      <c r="CI631"/>
      <c r="CJ631"/>
      <c r="CK631"/>
      <c r="CL631"/>
      <c r="CM631"/>
      <c r="CN631"/>
      <c r="CO631"/>
      <c r="CP631"/>
      <c r="CQ631"/>
      <c r="CR631"/>
      <c r="CS631"/>
      <c r="CT631"/>
      <c r="CU631"/>
      <c r="CV631"/>
      <c r="CW631"/>
      <c r="CX631"/>
      <c r="CY631"/>
      <c r="CZ631"/>
      <c r="DA631"/>
      <c r="DB631"/>
      <c r="DC631"/>
      <c r="DD631"/>
      <c r="DE631"/>
      <c r="DF631"/>
      <c r="DG631"/>
      <c r="DH631"/>
      <c r="DI631"/>
      <c r="DJ631"/>
      <c r="DK631"/>
      <c r="DL631"/>
      <c r="DM631"/>
      <c r="DN631"/>
      <c r="DO631"/>
      <c r="DP631"/>
      <c r="DQ631"/>
      <c r="DR631"/>
      <c r="DS631"/>
      <c r="DT631"/>
      <c r="DU631"/>
      <c r="DV631"/>
      <c r="DW631"/>
      <c r="DX631"/>
      <c r="DY631"/>
      <c r="DZ631"/>
      <c r="EA631"/>
      <c r="EB631"/>
      <c r="EC631"/>
      <c r="ED631"/>
      <c r="EE631"/>
      <c r="EF631"/>
      <c r="EG631"/>
      <c r="EH631"/>
      <c r="EI631"/>
      <c r="EJ631"/>
      <c r="EK631"/>
      <c r="EL631"/>
      <c r="EM631"/>
      <c r="EN631"/>
      <c r="EO631"/>
      <c r="EP631"/>
      <c r="EQ631"/>
      <c r="ER631"/>
      <c r="ES631"/>
      <c r="ET631"/>
      <c r="EU631"/>
      <c r="EV631"/>
      <c r="EW631"/>
      <c r="EX631"/>
      <c r="EY631"/>
      <c r="EZ631"/>
      <c r="FA631"/>
      <c r="FB631"/>
      <c r="FC631"/>
      <c r="FD631"/>
      <c r="FE631"/>
      <c r="FF631"/>
      <c r="FG631"/>
      <c r="FH631"/>
      <c r="FI631"/>
      <c r="FJ631"/>
      <c r="FK631"/>
      <c r="FL631"/>
      <c r="FM631"/>
      <c r="FN631"/>
      <c r="FO631"/>
      <c r="FP631"/>
      <c r="FQ631"/>
      <c r="FR631"/>
      <c r="FS631"/>
      <c r="FT631"/>
      <c r="FU631"/>
      <c r="FV631"/>
      <c r="FW631"/>
      <c r="FX631"/>
      <c r="FY631"/>
      <c r="FZ631"/>
      <c r="GA631"/>
      <c r="GB631"/>
      <c r="GC631"/>
      <c r="GD631"/>
      <c r="GE631"/>
      <c r="GF631"/>
      <c r="GG631"/>
      <c r="GH631"/>
      <c r="GI631"/>
      <c r="GJ631"/>
      <c r="GK631"/>
      <c r="GL631"/>
      <c r="GM631"/>
      <c r="GN631"/>
      <c r="GO631"/>
      <c r="GP631"/>
      <c r="GQ631"/>
      <c r="GR631"/>
      <c r="GS631"/>
      <c r="GT631"/>
      <c r="GU631"/>
      <c r="GV631"/>
      <c r="GW631"/>
      <c r="GX631"/>
      <c r="GY631"/>
      <c r="GZ631"/>
      <c r="HA631"/>
      <c r="HB631"/>
      <c r="HC631"/>
      <c r="HD631"/>
      <c r="HE631"/>
      <c r="HF631"/>
      <c r="HG631"/>
      <c r="HH631"/>
      <c r="HI631"/>
      <c r="HJ631"/>
      <c r="HK631"/>
      <c r="HL631"/>
    </row>
    <row r="632" spans="1:220" x14ac:dyDescent="0.25">
      <c r="A632"/>
      <c r="B632"/>
      <c r="C632"/>
      <c r="D632"/>
      <c r="E632"/>
      <c r="F632"/>
      <c r="G632"/>
      <c r="H632"/>
      <c r="I632"/>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c r="BY632"/>
      <c r="BZ632"/>
      <c r="CA632"/>
      <c r="CB632"/>
      <c r="CC632"/>
      <c r="CD632"/>
      <c r="CE632"/>
      <c r="CF632"/>
      <c r="CG632"/>
      <c r="CH632"/>
      <c r="CI632"/>
      <c r="CJ632"/>
      <c r="CK632"/>
      <c r="CL632"/>
      <c r="CM632"/>
      <c r="CN632"/>
      <c r="CO632"/>
      <c r="CP632"/>
      <c r="CQ632"/>
      <c r="CR632"/>
      <c r="CS632"/>
      <c r="CT632"/>
      <c r="CU632"/>
      <c r="CV632"/>
      <c r="CW632"/>
      <c r="CX632"/>
      <c r="CY632"/>
      <c r="CZ632"/>
      <c r="DA632"/>
      <c r="DB632"/>
      <c r="DC632"/>
      <c r="DD632"/>
      <c r="DE632"/>
      <c r="DF632"/>
      <c r="DG632"/>
      <c r="DH632"/>
      <c r="DI632"/>
      <c r="DJ632"/>
      <c r="DK632"/>
      <c r="DL632"/>
      <c r="DM632"/>
      <c r="DN632"/>
      <c r="DO632"/>
      <c r="DP632"/>
      <c r="DQ632"/>
      <c r="DR632"/>
      <c r="DS632"/>
      <c r="DT632"/>
      <c r="DU632"/>
      <c r="DV632"/>
      <c r="DW632"/>
      <c r="DX632"/>
      <c r="DY632"/>
      <c r="DZ632"/>
      <c r="EA632"/>
      <c r="EB632"/>
      <c r="EC632"/>
      <c r="ED632"/>
      <c r="EE632"/>
      <c r="EF632"/>
      <c r="EG632"/>
      <c r="EH632"/>
      <c r="EI632"/>
      <c r="EJ632"/>
      <c r="EK632"/>
      <c r="EL632"/>
      <c r="EM632"/>
      <c r="EN632"/>
      <c r="EO632"/>
      <c r="EP632"/>
      <c r="EQ632"/>
      <c r="ER632"/>
      <c r="ES632"/>
      <c r="ET632"/>
      <c r="EU632"/>
      <c r="EV632"/>
      <c r="EW632"/>
      <c r="EX632"/>
      <c r="EY632"/>
      <c r="EZ632"/>
      <c r="FA632"/>
      <c r="FB632"/>
      <c r="FC632"/>
      <c r="FD632"/>
      <c r="FE632"/>
      <c r="FF632"/>
      <c r="FG632"/>
      <c r="FH632"/>
      <c r="FI632"/>
      <c r="FJ632"/>
      <c r="FK632"/>
      <c r="FL632"/>
      <c r="FM632"/>
      <c r="FN632"/>
      <c r="FO632"/>
      <c r="FP632"/>
      <c r="FQ632"/>
      <c r="FR632"/>
      <c r="FS632"/>
      <c r="FT632"/>
      <c r="FU632"/>
      <c r="FV632"/>
      <c r="FW632"/>
      <c r="FX632"/>
      <c r="FY632"/>
      <c r="FZ632"/>
      <c r="GA632"/>
      <c r="GB632"/>
      <c r="GC632"/>
      <c r="GD632"/>
      <c r="GE632"/>
      <c r="GF632"/>
      <c r="GG632"/>
      <c r="GH632"/>
      <c r="GI632"/>
      <c r="GJ632"/>
      <c r="GK632"/>
      <c r="GL632"/>
      <c r="GM632"/>
      <c r="GN632"/>
      <c r="GO632"/>
      <c r="GP632"/>
      <c r="GQ632"/>
      <c r="GR632"/>
      <c r="GS632"/>
      <c r="GT632"/>
      <c r="GU632"/>
      <c r="GV632"/>
      <c r="GW632"/>
      <c r="GX632"/>
      <c r="GY632"/>
      <c r="GZ632"/>
      <c r="HA632"/>
      <c r="HB632"/>
      <c r="HC632"/>
      <c r="HD632"/>
      <c r="HE632"/>
      <c r="HF632"/>
      <c r="HG632"/>
      <c r="HH632"/>
      <c r="HI632"/>
      <c r="HJ632"/>
      <c r="HK632"/>
      <c r="HL632"/>
    </row>
    <row r="633" spans="1:220" x14ac:dyDescent="0.25">
      <c r="A633"/>
      <c r="B633"/>
      <c r="C633"/>
      <c r="D633"/>
      <c r="E633"/>
      <c r="F633"/>
      <c r="G633"/>
      <c r="H633"/>
      <c r="I633"/>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c r="BY633"/>
      <c r="BZ633"/>
      <c r="CA633"/>
      <c r="CB633"/>
      <c r="CC633"/>
      <c r="CD633"/>
      <c r="CE633"/>
      <c r="CF633"/>
      <c r="CG633"/>
      <c r="CH633"/>
      <c r="CI633"/>
      <c r="CJ633"/>
      <c r="CK633"/>
      <c r="CL633"/>
      <c r="CM633"/>
      <c r="CN633"/>
      <c r="CO633"/>
      <c r="CP633"/>
      <c r="CQ633"/>
      <c r="CR633"/>
      <c r="CS633"/>
      <c r="CT633"/>
      <c r="CU633"/>
      <c r="CV633"/>
      <c r="CW633"/>
      <c r="CX633"/>
      <c r="CY633"/>
      <c r="CZ633"/>
      <c r="DA633"/>
      <c r="DB633"/>
      <c r="DC633"/>
      <c r="DD633"/>
      <c r="DE633"/>
      <c r="DF633"/>
      <c r="DG633"/>
      <c r="DH633"/>
      <c r="DI633"/>
      <c r="DJ633"/>
      <c r="DK633"/>
      <c r="DL633"/>
      <c r="DM633"/>
      <c r="DN633"/>
      <c r="DO633"/>
      <c r="DP633"/>
      <c r="DQ633"/>
      <c r="DR633"/>
      <c r="DS633"/>
      <c r="DT633"/>
      <c r="DU633"/>
      <c r="DV633"/>
      <c r="DW633"/>
      <c r="DX633"/>
      <c r="DY633"/>
      <c r="DZ633"/>
      <c r="EA633"/>
      <c r="EB633"/>
      <c r="EC633"/>
      <c r="ED633"/>
      <c r="EE633"/>
      <c r="EF633"/>
      <c r="EG633"/>
      <c r="EH633"/>
      <c r="EI633"/>
      <c r="EJ633"/>
      <c r="EK633"/>
      <c r="EL633"/>
      <c r="EM633"/>
      <c r="EN633"/>
      <c r="EO633"/>
      <c r="EP633"/>
      <c r="EQ633"/>
      <c r="ER633"/>
      <c r="ES633"/>
      <c r="ET633"/>
      <c r="EU633"/>
      <c r="EV633"/>
      <c r="EW633"/>
      <c r="EX633"/>
      <c r="EY633"/>
      <c r="EZ633"/>
      <c r="FA633"/>
      <c r="FB633"/>
      <c r="FC633"/>
      <c r="FD633"/>
      <c r="FE633"/>
      <c r="FF633"/>
      <c r="FG633"/>
      <c r="FH633"/>
      <c r="FI633"/>
      <c r="FJ633"/>
      <c r="FK633"/>
      <c r="FL633"/>
      <c r="FM633"/>
      <c r="FN633"/>
      <c r="FO633"/>
      <c r="FP633"/>
      <c r="FQ633"/>
      <c r="FR633"/>
      <c r="FS633"/>
      <c r="FT633"/>
      <c r="FU633"/>
      <c r="FV633"/>
      <c r="FW633"/>
      <c r="FX633"/>
      <c r="FY633"/>
      <c r="FZ633"/>
      <c r="GA633"/>
      <c r="GB633"/>
      <c r="GC633"/>
      <c r="GD633"/>
      <c r="GE633"/>
      <c r="GF633"/>
      <c r="GG633"/>
      <c r="GH633"/>
      <c r="GI633"/>
      <c r="GJ633"/>
      <c r="GK633"/>
      <c r="GL633"/>
      <c r="GM633"/>
      <c r="GN633"/>
      <c r="GO633"/>
      <c r="GP633"/>
      <c r="GQ633"/>
      <c r="GR633"/>
      <c r="GS633"/>
      <c r="GT633"/>
      <c r="GU633"/>
      <c r="GV633"/>
      <c r="GW633"/>
      <c r="GX633"/>
      <c r="GY633"/>
      <c r="GZ633"/>
      <c r="HA633"/>
      <c r="HB633"/>
      <c r="HC633"/>
      <c r="HD633"/>
      <c r="HE633"/>
      <c r="HF633"/>
      <c r="HG633"/>
      <c r="HH633"/>
      <c r="HI633"/>
      <c r="HJ633"/>
      <c r="HK633"/>
      <c r="HL633"/>
    </row>
    <row r="634" spans="1:220" x14ac:dyDescent="0.25">
      <c r="A634"/>
      <c r="B634"/>
      <c r="C634"/>
      <c r="D634"/>
      <c r="E634"/>
      <c r="F634"/>
      <c r="G634"/>
      <c r="H634"/>
      <c r="I634"/>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c r="BY634"/>
      <c r="BZ634"/>
      <c r="CA634"/>
      <c r="CB634"/>
      <c r="CC634"/>
      <c r="CD634"/>
      <c r="CE634"/>
      <c r="CF634"/>
      <c r="CG634"/>
      <c r="CH634"/>
      <c r="CI634"/>
      <c r="CJ634"/>
      <c r="CK634"/>
      <c r="CL634"/>
      <c r="CM634"/>
      <c r="CN634"/>
      <c r="CO634"/>
      <c r="CP634"/>
      <c r="CQ634"/>
      <c r="CR634"/>
      <c r="CS634"/>
      <c r="CT634"/>
      <c r="CU634"/>
      <c r="CV634"/>
      <c r="CW634"/>
      <c r="CX634"/>
      <c r="CY634"/>
      <c r="CZ634"/>
      <c r="DA634"/>
      <c r="DB634"/>
      <c r="DC634"/>
      <c r="DD634"/>
      <c r="DE634"/>
      <c r="DF634"/>
      <c r="DG634"/>
      <c r="DH634"/>
      <c r="DI634"/>
      <c r="DJ634"/>
      <c r="DK634"/>
      <c r="DL634"/>
      <c r="DM634"/>
      <c r="DN634"/>
      <c r="DO634"/>
      <c r="DP634"/>
      <c r="DQ634"/>
      <c r="DR634"/>
      <c r="DS634"/>
      <c r="DT634"/>
      <c r="DU634"/>
      <c r="DV634"/>
      <c r="DW634"/>
      <c r="DX634"/>
      <c r="DY634"/>
      <c r="DZ634"/>
      <c r="EA634"/>
      <c r="EB634"/>
      <c r="EC634"/>
      <c r="ED634"/>
      <c r="EE634"/>
      <c r="EF634"/>
      <c r="EG634"/>
      <c r="EH634"/>
      <c r="EI634"/>
      <c r="EJ634"/>
      <c r="EK634"/>
      <c r="EL634"/>
      <c r="EM634"/>
      <c r="EN634"/>
      <c r="EO634"/>
      <c r="EP634"/>
      <c r="EQ634"/>
      <c r="ER634"/>
      <c r="ES634"/>
      <c r="ET634"/>
      <c r="EU634"/>
      <c r="EV634"/>
      <c r="EW634"/>
      <c r="EX634"/>
      <c r="EY634"/>
      <c r="EZ634"/>
      <c r="FA634"/>
      <c r="FB634"/>
      <c r="FC634"/>
      <c r="FD634"/>
      <c r="FE634"/>
      <c r="FF634"/>
      <c r="FG634"/>
      <c r="FH634"/>
      <c r="FI634"/>
      <c r="FJ634"/>
      <c r="FK634"/>
      <c r="FL634"/>
      <c r="FM634"/>
      <c r="FN634"/>
      <c r="FO634"/>
      <c r="FP634"/>
      <c r="FQ634"/>
      <c r="FR634"/>
      <c r="FS634"/>
      <c r="FT634"/>
      <c r="FU634"/>
      <c r="FV634"/>
      <c r="FW634"/>
      <c r="FX634"/>
      <c r="FY634"/>
      <c r="FZ634"/>
      <c r="GA634"/>
      <c r="GB634"/>
      <c r="GC634"/>
      <c r="GD634"/>
      <c r="GE634"/>
      <c r="GF634"/>
      <c r="GG634"/>
      <c r="GH634"/>
      <c r="GI634"/>
      <c r="GJ634"/>
      <c r="GK634"/>
      <c r="GL634"/>
      <c r="GM634"/>
      <c r="GN634"/>
      <c r="GO634"/>
      <c r="GP634"/>
      <c r="GQ634"/>
      <c r="GR634"/>
      <c r="GS634"/>
      <c r="GT634"/>
      <c r="GU634"/>
      <c r="GV634"/>
      <c r="GW634"/>
      <c r="GX634"/>
      <c r="GY634"/>
      <c r="GZ634"/>
      <c r="HA634"/>
      <c r="HB634"/>
      <c r="HC634"/>
      <c r="HD634"/>
      <c r="HE634"/>
      <c r="HF634"/>
      <c r="HG634"/>
      <c r="HH634"/>
      <c r="HI634"/>
      <c r="HJ634"/>
      <c r="HK634"/>
      <c r="HL634"/>
    </row>
    <row r="635" spans="1:220" x14ac:dyDescent="0.25">
      <c r="A635"/>
      <c r="B635"/>
      <c r="C635"/>
      <c r="D635"/>
      <c r="E635"/>
      <c r="F635"/>
      <c r="G635"/>
      <c r="H635"/>
      <c r="I635"/>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c r="BY635"/>
      <c r="BZ635"/>
      <c r="CA635"/>
      <c r="CB635"/>
      <c r="CC635"/>
      <c r="CD635"/>
      <c r="CE635"/>
      <c r="CF635"/>
      <c r="CG635"/>
      <c r="CH635"/>
      <c r="CI635"/>
      <c r="CJ635"/>
      <c r="CK635"/>
      <c r="CL635"/>
      <c r="CM635"/>
      <c r="CN635"/>
      <c r="CO635"/>
      <c r="CP635"/>
      <c r="CQ635"/>
      <c r="CR635"/>
      <c r="CS635"/>
      <c r="CT635"/>
      <c r="CU635"/>
      <c r="CV635"/>
      <c r="CW635"/>
      <c r="CX635"/>
      <c r="CY635"/>
      <c r="CZ635"/>
      <c r="DA635"/>
      <c r="DB635"/>
      <c r="DC635"/>
      <c r="DD635"/>
      <c r="DE635"/>
      <c r="DF635"/>
      <c r="DG635"/>
      <c r="DH635"/>
      <c r="DI635"/>
      <c r="DJ635"/>
      <c r="DK635"/>
      <c r="DL635"/>
      <c r="DM635"/>
      <c r="DN635"/>
      <c r="DO635"/>
      <c r="DP635"/>
      <c r="DQ635"/>
      <c r="DR635"/>
      <c r="DS635"/>
      <c r="DT635"/>
      <c r="DU635"/>
      <c r="DV635"/>
      <c r="DW635"/>
      <c r="DX635"/>
      <c r="DY635"/>
      <c r="DZ635"/>
      <c r="EA635"/>
      <c r="EB635"/>
      <c r="EC635"/>
      <c r="ED635"/>
      <c r="EE635"/>
      <c r="EF635"/>
      <c r="EG635"/>
      <c r="EH635"/>
      <c r="EI635"/>
      <c r="EJ635"/>
      <c r="EK635"/>
      <c r="EL635"/>
      <c r="EM635"/>
      <c r="EN635"/>
      <c r="EO635"/>
      <c r="EP635"/>
      <c r="EQ635"/>
      <c r="ER635"/>
      <c r="ES635"/>
      <c r="ET635"/>
      <c r="EU635"/>
      <c r="EV635"/>
      <c r="EW635"/>
      <c r="EX635"/>
      <c r="EY635"/>
      <c r="EZ635"/>
      <c r="FA635"/>
      <c r="FB635"/>
      <c r="FC635"/>
      <c r="FD635"/>
      <c r="FE635"/>
      <c r="FF635"/>
      <c r="FG635"/>
      <c r="FH635"/>
      <c r="FI635"/>
      <c r="FJ635"/>
      <c r="FK635"/>
      <c r="FL635"/>
      <c r="FM635"/>
      <c r="FN635"/>
      <c r="FO635"/>
      <c r="FP635"/>
      <c r="FQ635"/>
      <c r="FR635"/>
      <c r="FS635"/>
      <c r="FT635"/>
      <c r="FU635"/>
      <c r="FV635"/>
      <c r="FW635"/>
      <c r="FX635"/>
      <c r="FY635"/>
      <c r="FZ635"/>
      <c r="GA635"/>
      <c r="GB635"/>
      <c r="GC635"/>
      <c r="GD635"/>
      <c r="GE635"/>
      <c r="GF635"/>
      <c r="GG635"/>
      <c r="GH635"/>
      <c r="GI635"/>
      <c r="GJ635"/>
      <c r="GK635"/>
      <c r="GL635"/>
      <c r="GM635"/>
      <c r="GN635"/>
      <c r="GO635"/>
      <c r="GP635"/>
      <c r="GQ635"/>
      <c r="GR635"/>
      <c r="GS635"/>
      <c r="GT635"/>
      <c r="GU635"/>
      <c r="GV635"/>
      <c r="GW635"/>
      <c r="GX635"/>
      <c r="GY635"/>
      <c r="GZ635"/>
      <c r="HA635"/>
      <c r="HB635"/>
      <c r="HC635"/>
      <c r="HD635"/>
      <c r="HE635"/>
      <c r="HF635"/>
      <c r="HG635"/>
      <c r="HH635"/>
      <c r="HI635"/>
      <c r="HJ635"/>
      <c r="HK635"/>
      <c r="HL635"/>
    </row>
    <row r="636" spans="1:220" x14ac:dyDescent="0.25">
      <c r="A636"/>
      <c r="B636"/>
      <c r="C636"/>
      <c r="D636"/>
      <c r="E636"/>
      <c r="F636"/>
      <c r="G636"/>
      <c r="H636"/>
      <c r="I63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c r="BY636"/>
      <c r="BZ636"/>
      <c r="CA636"/>
      <c r="CB636"/>
      <c r="CC636"/>
      <c r="CD636"/>
      <c r="CE636"/>
      <c r="CF636"/>
      <c r="CG636"/>
      <c r="CH636"/>
      <c r="CI636"/>
      <c r="CJ636"/>
      <c r="CK636"/>
      <c r="CL636"/>
      <c r="CM636"/>
      <c r="CN636"/>
      <c r="CO636"/>
      <c r="CP636"/>
      <c r="CQ636"/>
      <c r="CR636"/>
      <c r="CS636"/>
      <c r="CT636"/>
      <c r="CU636"/>
      <c r="CV636"/>
      <c r="CW636"/>
      <c r="CX636"/>
      <c r="CY636"/>
      <c r="CZ636"/>
      <c r="DA636"/>
      <c r="DB636"/>
      <c r="DC636"/>
      <c r="DD636"/>
      <c r="DE636"/>
      <c r="DF636"/>
      <c r="DG636"/>
      <c r="DH636"/>
      <c r="DI636"/>
      <c r="DJ636"/>
      <c r="DK636"/>
      <c r="DL636"/>
      <c r="DM636"/>
      <c r="DN636"/>
      <c r="DO636"/>
      <c r="DP636"/>
      <c r="DQ636"/>
      <c r="DR636"/>
      <c r="DS636"/>
      <c r="DT636"/>
      <c r="DU636"/>
      <c r="DV636"/>
      <c r="DW636"/>
      <c r="DX636"/>
      <c r="DY636"/>
      <c r="DZ636"/>
      <c r="EA636"/>
      <c r="EB636"/>
      <c r="EC636"/>
      <c r="ED636"/>
      <c r="EE636"/>
      <c r="EF636"/>
      <c r="EG636"/>
      <c r="EH636"/>
      <c r="EI636"/>
      <c r="EJ636"/>
      <c r="EK636"/>
      <c r="EL636"/>
      <c r="EM636"/>
      <c r="EN636"/>
      <c r="EO636"/>
      <c r="EP636"/>
      <c r="EQ636"/>
      <c r="ER636"/>
      <c r="ES636"/>
      <c r="ET636"/>
      <c r="EU636"/>
      <c r="EV636"/>
      <c r="EW636"/>
      <c r="EX636"/>
      <c r="EY636"/>
      <c r="EZ636"/>
      <c r="FA636"/>
      <c r="FB636"/>
      <c r="FC636"/>
      <c r="FD636"/>
      <c r="FE636"/>
      <c r="FF636"/>
      <c r="FG636"/>
      <c r="FH636"/>
      <c r="FI636"/>
      <c r="FJ636"/>
      <c r="FK636"/>
      <c r="FL636"/>
      <c r="FM636"/>
      <c r="FN636"/>
      <c r="FO636"/>
      <c r="FP636"/>
      <c r="FQ636"/>
      <c r="FR636"/>
      <c r="FS636"/>
      <c r="FT636"/>
      <c r="FU636"/>
      <c r="FV636"/>
      <c r="FW636"/>
      <c r="FX636"/>
      <c r="FY636"/>
      <c r="FZ636"/>
      <c r="GA636"/>
      <c r="GB636"/>
      <c r="GC636"/>
      <c r="GD636"/>
      <c r="GE636"/>
      <c r="GF636"/>
      <c r="GG636"/>
      <c r="GH636"/>
      <c r="GI636"/>
      <c r="GJ636"/>
      <c r="GK636"/>
      <c r="GL636"/>
      <c r="GM636"/>
      <c r="GN636"/>
      <c r="GO636"/>
      <c r="GP636"/>
      <c r="GQ636"/>
      <c r="GR636"/>
      <c r="GS636"/>
      <c r="GT636"/>
      <c r="GU636"/>
      <c r="GV636"/>
      <c r="GW636"/>
      <c r="GX636"/>
      <c r="GY636"/>
      <c r="GZ636"/>
      <c r="HA636"/>
      <c r="HB636"/>
      <c r="HC636"/>
      <c r="HD636"/>
      <c r="HE636"/>
      <c r="HF636"/>
      <c r="HG636"/>
      <c r="HH636"/>
      <c r="HI636"/>
      <c r="HJ636"/>
      <c r="HK636"/>
      <c r="HL636"/>
    </row>
    <row r="637" spans="1:220" x14ac:dyDescent="0.25">
      <c r="A637"/>
      <c r="B637"/>
      <c r="C637"/>
      <c r="D637"/>
      <c r="E637"/>
      <c r="F637"/>
      <c r="G637"/>
      <c r="H637"/>
      <c r="I637"/>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c r="BY637"/>
      <c r="BZ637"/>
      <c r="CA637"/>
      <c r="CB637"/>
      <c r="CC637"/>
      <c r="CD637"/>
      <c r="CE637"/>
      <c r="CF637"/>
      <c r="CG637"/>
      <c r="CH637"/>
      <c r="CI637"/>
      <c r="CJ637"/>
      <c r="CK637"/>
      <c r="CL637"/>
      <c r="CM637"/>
      <c r="CN637"/>
      <c r="CO637"/>
      <c r="CP637"/>
      <c r="CQ637"/>
      <c r="CR637"/>
      <c r="CS637"/>
      <c r="CT637"/>
      <c r="CU637"/>
      <c r="CV637"/>
      <c r="CW637"/>
      <c r="CX637"/>
      <c r="CY637"/>
      <c r="CZ637"/>
      <c r="DA637"/>
      <c r="DB637"/>
      <c r="DC637"/>
      <c r="DD637"/>
      <c r="DE637"/>
      <c r="DF637"/>
      <c r="DG637"/>
      <c r="DH637"/>
      <c r="DI637"/>
      <c r="DJ637"/>
      <c r="DK637"/>
      <c r="DL637"/>
      <c r="DM637"/>
      <c r="DN637"/>
      <c r="DO637"/>
      <c r="DP637"/>
      <c r="DQ637"/>
      <c r="DR637"/>
      <c r="DS637"/>
      <c r="DT637"/>
      <c r="DU637"/>
      <c r="DV637"/>
      <c r="DW637"/>
      <c r="DX637"/>
      <c r="DY637"/>
      <c r="DZ637"/>
      <c r="EA637"/>
      <c r="EB637"/>
      <c r="EC637"/>
      <c r="ED637"/>
      <c r="EE637"/>
      <c r="EF637"/>
      <c r="EG637"/>
      <c r="EH637"/>
      <c r="EI637"/>
      <c r="EJ637"/>
      <c r="EK637"/>
      <c r="EL637"/>
      <c r="EM637"/>
      <c r="EN637"/>
      <c r="EO637"/>
      <c r="EP637"/>
      <c r="EQ637"/>
      <c r="ER637"/>
      <c r="ES637"/>
      <c r="ET637"/>
      <c r="EU637"/>
      <c r="EV637"/>
      <c r="EW637"/>
      <c r="EX637"/>
      <c r="EY637"/>
      <c r="EZ637"/>
      <c r="FA637"/>
      <c r="FB637"/>
      <c r="FC637"/>
      <c r="FD637"/>
      <c r="FE637"/>
      <c r="FF637"/>
      <c r="FG637"/>
      <c r="FH637"/>
      <c r="FI637"/>
      <c r="FJ637"/>
      <c r="FK637"/>
      <c r="FL637"/>
      <c r="FM637"/>
      <c r="FN637"/>
      <c r="FO637"/>
      <c r="FP637"/>
      <c r="FQ637"/>
      <c r="FR637"/>
      <c r="FS637"/>
      <c r="FT637"/>
      <c r="FU637"/>
      <c r="FV637"/>
      <c r="FW637"/>
      <c r="FX637"/>
      <c r="FY637"/>
      <c r="FZ637"/>
      <c r="GA637"/>
      <c r="GB637"/>
      <c r="GC637"/>
      <c r="GD637"/>
      <c r="GE637"/>
      <c r="GF637"/>
      <c r="GG637"/>
      <c r="GH637"/>
      <c r="GI637"/>
      <c r="GJ637"/>
      <c r="GK637"/>
      <c r="GL637"/>
      <c r="GM637"/>
      <c r="GN637"/>
      <c r="GO637"/>
      <c r="GP637"/>
      <c r="GQ637"/>
      <c r="GR637"/>
      <c r="GS637"/>
      <c r="GT637"/>
      <c r="GU637"/>
      <c r="GV637"/>
      <c r="GW637"/>
      <c r="GX637"/>
      <c r="GY637"/>
      <c r="GZ637"/>
      <c r="HA637"/>
      <c r="HB637"/>
      <c r="HC637"/>
      <c r="HD637"/>
      <c r="HE637"/>
      <c r="HF637"/>
      <c r="HG637"/>
      <c r="HH637"/>
      <c r="HI637"/>
      <c r="HJ637"/>
      <c r="HK637"/>
      <c r="HL637"/>
    </row>
    <row r="638" spans="1:220" x14ac:dyDescent="0.25">
      <c r="A638"/>
      <c r="B638"/>
      <c r="C638"/>
      <c r="D638"/>
      <c r="E638"/>
      <c r="F638"/>
      <c r="G638"/>
      <c r="H638"/>
      <c r="I638"/>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c r="BY638"/>
      <c r="BZ638"/>
      <c r="CA638"/>
      <c r="CB638"/>
      <c r="CC638"/>
      <c r="CD638"/>
      <c r="CE638"/>
      <c r="CF638"/>
      <c r="CG638"/>
      <c r="CH638"/>
      <c r="CI638"/>
      <c r="CJ638"/>
      <c r="CK638"/>
      <c r="CL638"/>
      <c r="CM638"/>
      <c r="CN638"/>
      <c r="CO638"/>
      <c r="CP638"/>
      <c r="CQ638"/>
      <c r="CR638"/>
      <c r="CS638"/>
      <c r="CT638"/>
      <c r="CU638"/>
      <c r="CV638"/>
      <c r="CW638"/>
      <c r="CX638"/>
      <c r="CY638"/>
      <c r="CZ638"/>
      <c r="DA638"/>
      <c r="DB638"/>
      <c r="DC638"/>
      <c r="DD638"/>
      <c r="DE638"/>
      <c r="DF638"/>
      <c r="DG638"/>
      <c r="DH638"/>
      <c r="DI638"/>
      <c r="DJ638"/>
      <c r="DK638"/>
      <c r="DL638"/>
      <c r="DM638"/>
      <c r="DN638"/>
      <c r="DO638"/>
      <c r="DP638"/>
      <c r="DQ638"/>
      <c r="DR638"/>
      <c r="DS638"/>
      <c r="DT638"/>
      <c r="DU638"/>
      <c r="DV638"/>
      <c r="DW638"/>
      <c r="DX638"/>
      <c r="DY638"/>
      <c r="DZ638"/>
      <c r="EA638"/>
      <c r="EB638"/>
      <c r="EC638"/>
      <c r="ED638"/>
      <c r="EE638"/>
      <c r="EF638"/>
      <c r="EG638"/>
      <c r="EH638"/>
      <c r="EI638"/>
      <c r="EJ638"/>
      <c r="EK638"/>
      <c r="EL638"/>
      <c r="EM638"/>
      <c r="EN638"/>
      <c r="EO638"/>
      <c r="EP638"/>
      <c r="EQ638"/>
      <c r="ER638"/>
      <c r="ES638"/>
      <c r="ET638"/>
      <c r="EU638"/>
      <c r="EV638"/>
      <c r="EW638"/>
      <c r="EX638"/>
      <c r="EY638"/>
      <c r="EZ638"/>
      <c r="FA638"/>
      <c r="FB638"/>
      <c r="FC638"/>
      <c r="FD638"/>
      <c r="FE638"/>
      <c r="FF638"/>
      <c r="FG638"/>
      <c r="FH638"/>
      <c r="FI638"/>
      <c r="FJ638"/>
      <c r="FK638"/>
      <c r="FL638"/>
      <c r="FM638"/>
      <c r="FN638"/>
      <c r="FO638"/>
      <c r="FP638"/>
      <c r="FQ638"/>
      <c r="FR638"/>
      <c r="FS638"/>
      <c r="FT638"/>
      <c r="FU638"/>
      <c r="FV638"/>
      <c r="FW638"/>
      <c r="FX638"/>
      <c r="FY638"/>
      <c r="FZ638"/>
      <c r="GA638"/>
      <c r="GB638"/>
      <c r="GC638"/>
      <c r="GD638"/>
      <c r="GE638"/>
      <c r="GF638"/>
      <c r="GG638"/>
      <c r="GH638"/>
      <c r="GI638"/>
      <c r="GJ638"/>
      <c r="GK638"/>
      <c r="GL638"/>
      <c r="GM638"/>
      <c r="GN638"/>
      <c r="GO638"/>
      <c r="GP638"/>
      <c r="GQ638"/>
      <c r="GR638"/>
      <c r="GS638"/>
      <c r="GT638"/>
      <c r="GU638"/>
      <c r="GV638"/>
      <c r="GW638"/>
      <c r="GX638"/>
      <c r="GY638"/>
      <c r="GZ638"/>
      <c r="HA638"/>
      <c r="HB638"/>
      <c r="HC638"/>
      <c r="HD638"/>
      <c r="HE638"/>
      <c r="HF638"/>
      <c r="HG638"/>
      <c r="HH638"/>
      <c r="HI638"/>
      <c r="HJ638"/>
      <c r="HK638"/>
      <c r="HL638"/>
    </row>
    <row r="639" spans="1:220" x14ac:dyDescent="0.25">
      <c r="A639"/>
      <c r="B639"/>
      <c r="C639"/>
      <c r="D639"/>
      <c r="E639"/>
      <c r="F639"/>
      <c r="G639"/>
      <c r="H639"/>
      <c r="I639"/>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c r="BY639"/>
      <c r="BZ639"/>
      <c r="CA639"/>
      <c r="CB639"/>
      <c r="CC639"/>
      <c r="CD639"/>
      <c r="CE639"/>
      <c r="CF639"/>
      <c r="CG639"/>
      <c r="CH639"/>
      <c r="CI639"/>
      <c r="CJ639"/>
      <c r="CK639"/>
      <c r="CL639"/>
      <c r="CM639"/>
      <c r="CN639"/>
      <c r="CO639"/>
      <c r="CP639"/>
      <c r="CQ639"/>
      <c r="CR639"/>
      <c r="CS639"/>
      <c r="CT639"/>
      <c r="CU639"/>
      <c r="CV639"/>
      <c r="CW639"/>
      <c r="CX639"/>
      <c r="CY639"/>
      <c r="CZ639"/>
      <c r="DA639"/>
      <c r="DB639"/>
      <c r="DC639"/>
      <c r="DD639"/>
      <c r="DE639"/>
      <c r="DF639"/>
      <c r="DG639"/>
      <c r="DH639"/>
      <c r="DI639"/>
      <c r="DJ639"/>
      <c r="DK639"/>
      <c r="DL639"/>
      <c r="DM639"/>
      <c r="DN639"/>
      <c r="DO639"/>
      <c r="DP639"/>
      <c r="DQ639"/>
      <c r="DR639"/>
      <c r="DS639"/>
      <c r="DT639"/>
      <c r="DU639"/>
      <c r="DV639"/>
      <c r="DW639"/>
      <c r="DX639"/>
      <c r="DY639"/>
      <c r="DZ639"/>
      <c r="EA639"/>
      <c r="EB639"/>
      <c r="EC639"/>
      <c r="ED639"/>
      <c r="EE639"/>
      <c r="EF639"/>
      <c r="EG639"/>
      <c r="EH639"/>
      <c r="EI639"/>
      <c r="EJ639"/>
      <c r="EK639"/>
      <c r="EL639"/>
      <c r="EM639"/>
      <c r="EN639"/>
      <c r="EO639"/>
      <c r="EP639"/>
      <c r="EQ639"/>
      <c r="ER639"/>
      <c r="ES639"/>
      <c r="ET639"/>
      <c r="EU639"/>
      <c r="EV639"/>
      <c r="EW639"/>
      <c r="EX639"/>
      <c r="EY639"/>
      <c r="EZ639"/>
      <c r="FA639"/>
      <c r="FB639"/>
      <c r="FC639"/>
      <c r="FD639"/>
      <c r="FE639"/>
      <c r="FF639"/>
      <c r="FG639"/>
      <c r="FH639"/>
      <c r="FI639"/>
      <c r="FJ639"/>
      <c r="FK639"/>
      <c r="FL639"/>
      <c r="FM639"/>
      <c r="FN639"/>
      <c r="FO639"/>
      <c r="FP639"/>
      <c r="FQ639"/>
      <c r="FR639"/>
      <c r="FS639"/>
      <c r="FT639"/>
      <c r="FU639"/>
      <c r="FV639"/>
      <c r="FW639"/>
      <c r="FX639"/>
      <c r="FY639"/>
      <c r="FZ639"/>
      <c r="GA639"/>
      <c r="GB639"/>
      <c r="GC639"/>
      <c r="GD639"/>
      <c r="GE639"/>
      <c r="GF639"/>
      <c r="GG639"/>
      <c r="GH639"/>
      <c r="GI639"/>
      <c r="GJ639"/>
      <c r="GK639"/>
      <c r="GL639"/>
      <c r="GM639"/>
      <c r="GN639"/>
      <c r="GO639"/>
      <c r="GP639"/>
      <c r="GQ639"/>
      <c r="GR639"/>
      <c r="GS639"/>
      <c r="GT639"/>
      <c r="GU639"/>
      <c r="GV639"/>
      <c r="GW639"/>
      <c r="GX639"/>
      <c r="GY639"/>
      <c r="GZ639"/>
      <c r="HA639"/>
      <c r="HB639"/>
      <c r="HC639"/>
      <c r="HD639"/>
      <c r="HE639"/>
      <c r="HF639"/>
      <c r="HG639"/>
      <c r="HH639"/>
      <c r="HI639"/>
      <c r="HJ639"/>
      <c r="HK639"/>
      <c r="HL639"/>
    </row>
    <row r="640" spans="1:220" x14ac:dyDescent="0.25">
      <c r="A640"/>
      <c r="B640"/>
      <c r="C640"/>
      <c r="D640"/>
      <c r="E640"/>
      <c r="F640"/>
      <c r="G640"/>
      <c r="H640"/>
      <c r="I640"/>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c r="BY640"/>
      <c r="BZ640"/>
      <c r="CA640"/>
      <c r="CB640"/>
      <c r="CC640"/>
      <c r="CD640"/>
      <c r="CE640"/>
      <c r="CF640"/>
      <c r="CG640"/>
      <c r="CH640"/>
      <c r="CI640"/>
      <c r="CJ640"/>
      <c r="CK640"/>
      <c r="CL640"/>
      <c r="CM640"/>
      <c r="CN640"/>
      <c r="CO640"/>
      <c r="CP640"/>
      <c r="CQ640"/>
      <c r="CR640"/>
      <c r="CS640"/>
      <c r="CT640"/>
      <c r="CU640"/>
      <c r="CV640"/>
      <c r="CW640"/>
      <c r="CX640"/>
      <c r="CY640"/>
      <c r="CZ640"/>
      <c r="DA640"/>
      <c r="DB640"/>
      <c r="DC640"/>
      <c r="DD640"/>
      <c r="DE640"/>
      <c r="DF640"/>
      <c r="DG640"/>
      <c r="DH640"/>
      <c r="DI640"/>
      <c r="DJ640"/>
      <c r="DK640"/>
      <c r="DL640"/>
      <c r="DM640"/>
      <c r="DN640"/>
      <c r="DO640"/>
      <c r="DP640"/>
      <c r="DQ640"/>
      <c r="DR640"/>
      <c r="DS640"/>
      <c r="DT640"/>
      <c r="DU640"/>
      <c r="DV640"/>
      <c r="DW640"/>
      <c r="DX640"/>
      <c r="DY640"/>
      <c r="DZ640"/>
      <c r="EA640"/>
      <c r="EB640"/>
      <c r="EC640"/>
      <c r="ED640"/>
      <c r="EE640"/>
      <c r="EF640"/>
      <c r="EG640"/>
      <c r="EH640"/>
      <c r="EI640"/>
      <c r="EJ640"/>
      <c r="EK640"/>
      <c r="EL640"/>
      <c r="EM640"/>
      <c r="EN640"/>
      <c r="EO640"/>
      <c r="EP640"/>
      <c r="EQ640"/>
      <c r="ER640"/>
      <c r="ES640"/>
      <c r="ET640"/>
      <c r="EU640"/>
      <c r="EV640"/>
      <c r="EW640"/>
      <c r="EX640"/>
      <c r="EY640"/>
      <c r="EZ640"/>
      <c r="FA640"/>
      <c r="FB640"/>
      <c r="FC640"/>
      <c r="FD640"/>
      <c r="FE640"/>
      <c r="FF640"/>
      <c r="FG640"/>
      <c r="FH640"/>
      <c r="FI640"/>
      <c r="FJ640"/>
      <c r="FK640"/>
      <c r="FL640"/>
      <c r="FM640"/>
      <c r="FN640"/>
      <c r="FO640"/>
      <c r="FP640"/>
      <c r="FQ640"/>
      <c r="FR640"/>
      <c r="FS640"/>
      <c r="FT640"/>
      <c r="FU640"/>
      <c r="FV640"/>
      <c r="FW640"/>
      <c r="FX640"/>
      <c r="FY640"/>
      <c r="FZ640"/>
      <c r="GA640"/>
      <c r="GB640"/>
      <c r="GC640"/>
      <c r="GD640"/>
      <c r="GE640"/>
      <c r="GF640"/>
      <c r="GG640"/>
      <c r="GH640"/>
      <c r="GI640"/>
      <c r="GJ640"/>
      <c r="GK640"/>
      <c r="GL640"/>
      <c r="GM640"/>
      <c r="GN640"/>
      <c r="GO640"/>
      <c r="GP640"/>
      <c r="GQ640"/>
      <c r="GR640"/>
      <c r="GS640"/>
      <c r="GT640"/>
      <c r="GU640"/>
      <c r="GV640"/>
      <c r="GW640"/>
      <c r="GX640"/>
      <c r="GY640"/>
      <c r="GZ640"/>
      <c r="HA640"/>
      <c r="HB640"/>
      <c r="HC640"/>
      <c r="HD640"/>
      <c r="HE640"/>
      <c r="HF640"/>
      <c r="HG640"/>
      <c r="HH640"/>
      <c r="HI640"/>
      <c r="HJ640"/>
      <c r="HK640"/>
      <c r="HL640"/>
    </row>
    <row r="641" spans="1:220" x14ac:dyDescent="0.25">
      <c r="A641"/>
      <c r="B641"/>
      <c r="C641"/>
      <c r="D641"/>
      <c r="E641"/>
      <c r="F641"/>
      <c r="G641"/>
      <c r="H641"/>
      <c r="I641"/>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c r="BY641"/>
      <c r="BZ641"/>
      <c r="CA641"/>
      <c r="CB641"/>
      <c r="CC641"/>
      <c r="CD641"/>
      <c r="CE641"/>
      <c r="CF641"/>
      <c r="CG641"/>
      <c r="CH641"/>
      <c r="CI641"/>
      <c r="CJ641"/>
      <c r="CK641"/>
      <c r="CL641"/>
      <c r="CM641"/>
      <c r="CN641"/>
      <c r="CO641"/>
      <c r="CP641"/>
      <c r="CQ641"/>
      <c r="CR641"/>
      <c r="CS641"/>
      <c r="CT641"/>
      <c r="CU641"/>
      <c r="CV641"/>
      <c r="CW641"/>
      <c r="CX641"/>
      <c r="CY641"/>
      <c r="CZ641"/>
      <c r="DA641"/>
      <c r="DB641"/>
      <c r="DC641"/>
      <c r="DD641"/>
      <c r="DE641"/>
      <c r="DF641"/>
      <c r="DG641"/>
      <c r="DH641"/>
      <c r="DI641"/>
      <c r="DJ641"/>
      <c r="DK641"/>
      <c r="DL641"/>
      <c r="DM641"/>
      <c r="DN641"/>
      <c r="DO641"/>
      <c r="DP641"/>
      <c r="DQ641"/>
      <c r="DR641"/>
      <c r="DS641"/>
      <c r="DT641"/>
      <c r="DU641"/>
      <c r="DV641"/>
      <c r="DW641"/>
      <c r="DX641"/>
      <c r="DY641"/>
      <c r="DZ641"/>
      <c r="EA641"/>
      <c r="EB641"/>
      <c r="EC641"/>
      <c r="ED641"/>
      <c r="EE641"/>
      <c r="EF641"/>
      <c r="EG641"/>
      <c r="EH641"/>
      <c r="EI641"/>
      <c r="EJ641"/>
      <c r="EK641"/>
      <c r="EL641"/>
      <c r="EM641"/>
      <c r="EN641"/>
      <c r="EO641"/>
      <c r="EP641"/>
      <c r="EQ641"/>
      <c r="ER641"/>
      <c r="ES641"/>
      <c r="ET641"/>
      <c r="EU641"/>
      <c r="EV641"/>
      <c r="EW641"/>
      <c r="EX641"/>
      <c r="EY641"/>
      <c r="EZ641"/>
      <c r="FA641"/>
      <c r="FB641"/>
      <c r="FC641"/>
      <c r="FD641"/>
      <c r="FE641"/>
      <c r="FF641"/>
      <c r="FG641"/>
      <c r="FH641"/>
      <c r="FI641"/>
      <c r="FJ641"/>
      <c r="FK641"/>
      <c r="FL641"/>
      <c r="FM641"/>
      <c r="FN641"/>
      <c r="FO641"/>
      <c r="FP641"/>
      <c r="FQ641"/>
      <c r="FR641"/>
      <c r="FS641"/>
      <c r="FT641"/>
      <c r="FU641"/>
      <c r="FV641"/>
      <c r="FW641"/>
      <c r="FX641"/>
      <c r="FY641"/>
      <c r="FZ641"/>
      <c r="GA641"/>
      <c r="GB641"/>
      <c r="GC641"/>
      <c r="GD641"/>
      <c r="GE641"/>
      <c r="GF641"/>
      <c r="GG641"/>
      <c r="GH641"/>
      <c r="GI641"/>
      <c r="GJ641"/>
      <c r="GK641"/>
      <c r="GL641"/>
      <c r="GM641"/>
      <c r="GN641"/>
      <c r="GO641"/>
      <c r="GP641"/>
      <c r="GQ641"/>
      <c r="GR641"/>
      <c r="GS641"/>
      <c r="GT641"/>
      <c r="GU641"/>
      <c r="GV641"/>
      <c r="GW641"/>
      <c r="GX641"/>
      <c r="GY641"/>
      <c r="GZ641"/>
      <c r="HA641"/>
      <c r="HB641"/>
      <c r="HC641"/>
      <c r="HD641"/>
      <c r="HE641"/>
      <c r="HF641"/>
      <c r="HG641"/>
      <c r="HH641"/>
      <c r="HI641"/>
      <c r="HJ641"/>
      <c r="HK641"/>
      <c r="HL641"/>
    </row>
    <row r="642" spans="1:220" x14ac:dyDescent="0.25">
      <c r="A642"/>
      <c r="B642"/>
      <c r="C642"/>
      <c r="D642"/>
      <c r="E642"/>
      <c r="F642"/>
      <c r="G642"/>
      <c r="H642"/>
      <c r="I642"/>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c r="BY642"/>
      <c r="BZ642"/>
      <c r="CA642"/>
      <c r="CB642"/>
      <c r="CC642"/>
      <c r="CD642"/>
      <c r="CE642"/>
      <c r="CF642"/>
      <c r="CG642"/>
      <c r="CH642"/>
      <c r="CI642"/>
      <c r="CJ642"/>
      <c r="CK642"/>
      <c r="CL642"/>
      <c r="CM642"/>
      <c r="CN642"/>
      <c r="CO642"/>
      <c r="CP642"/>
      <c r="CQ642"/>
      <c r="CR642"/>
      <c r="CS642"/>
      <c r="CT642"/>
      <c r="CU642"/>
      <c r="CV642"/>
      <c r="CW642"/>
      <c r="CX642"/>
      <c r="CY642"/>
      <c r="CZ642"/>
      <c r="DA642"/>
      <c r="DB642"/>
      <c r="DC642"/>
      <c r="DD642"/>
      <c r="DE642"/>
      <c r="DF642"/>
      <c r="DG642"/>
      <c r="DH642"/>
      <c r="DI642"/>
      <c r="DJ642"/>
      <c r="DK642"/>
      <c r="DL642"/>
      <c r="DM642"/>
      <c r="DN642"/>
      <c r="DO642"/>
      <c r="DP642"/>
      <c r="DQ642"/>
      <c r="DR642"/>
      <c r="DS642"/>
      <c r="DT642"/>
      <c r="DU642"/>
      <c r="DV642"/>
      <c r="DW642"/>
      <c r="DX642"/>
      <c r="DY642"/>
      <c r="DZ642"/>
      <c r="EA642"/>
      <c r="EB642"/>
      <c r="EC642"/>
      <c r="ED642"/>
      <c r="EE642"/>
      <c r="EF642"/>
      <c r="EG642"/>
      <c r="EH642"/>
      <c r="EI642"/>
      <c r="EJ642"/>
      <c r="EK642"/>
      <c r="EL642"/>
      <c r="EM642"/>
      <c r="EN642"/>
      <c r="EO642"/>
      <c r="EP642"/>
      <c r="EQ642"/>
      <c r="ER642"/>
      <c r="ES642"/>
      <c r="ET642"/>
      <c r="EU642"/>
      <c r="EV642"/>
      <c r="EW642"/>
      <c r="EX642"/>
      <c r="EY642"/>
      <c r="EZ642"/>
      <c r="FA642"/>
      <c r="FB642"/>
      <c r="FC642"/>
      <c r="FD642"/>
      <c r="FE642"/>
      <c r="FF642"/>
      <c r="FG642"/>
      <c r="FH642"/>
      <c r="FI642"/>
      <c r="FJ642"/>
      <c r="FK642"/>
      <c r="FL642"/>
      <c r="FM642"/>
      <c r="FN642"/>
      <c r="FO642"/>
      <c r="FP642"/>
      <c r="FQ642"/>
      <c r="FR642"/>
      <c r="FS642"/>
      <c r="FT642"/>
      <c r="FU642"/>
      <c r="FV642"/>
      <c r="FW642"/>
      <c r="FX642"/>
      <c r="FY642"/>
      <c r="FZ642"/>
      <c r="GA642"/>
      <c r="GB642"/>
      <c r="GC642"/>
      <c r="GD642"/>
      <c r="GE642"/>
      <c r="GF642"/>
      <c r="GG642"/>
      <c r="GH642"/>
      <c r="GI642"/>
      <c r="GJ642"/>
      <c r="GK642"/>
      <c r="GL642"/>
      <c r="GM642"/>
      <c r="GN642"/>
      <c r="GO642"/>
      <c r="GP642"/>
      <c r="GQ642"/>
      <c r="GR642"/>
      <c r="GS642"/>
      <c r="GT642"/>
      <c r="GU642"/>
      <c r="GV642"/>
      <c r="GW642"/>
      <c r="GX642"/>
      <c r="GY642"/>
      <c r="GZ642"/>
      <c r="HA642"/>
      <c r="HB642"/>
      <c r="HC642"/>
      <c r="HD642"/>
      <c r="HE642"/>
      <c r="HF642"/>
      <c r="HG642"/>
      <c r="HH642"/>
      <c r="HI642"/>
      <c r="HJ642"/>
      <c r="HK642"/>
      <c r="HL642"/>
    </row>
    <row r="643" spans="1:220" x14ac:dyDescent="0.25">
      <c r="A643"/>
      <c r="B643"/>
      <c r="C643"/>
      <c r="D643"/>
      <c r="E643"/>
      <c r="F643"/>
      <c r="G643"/>
      <c r="H643"/>
      <c r="I643"/>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c r="BY643"/>
      <c r="BZ643"/>
      <c r="CA643"/>
      <c r="CB643"/>
      <c r="CC643"/>
      <c r="CD643"/>
      <c r="CE643"/>
      <c r="CF643"/>
      <c r="CG643"/>
      <c r="CH643"/>
      <c r="CI643"/>
      <c r="CJ643"/>
      <c r="CK643"/>
      <c r="CL643"/>
      <c r="CM643"/>
      <c r="CN643"/>
      <c r="CO643"/>
      <c r="CP643"/>
      <c r="CQ643"/>
      <c r="CR643"/>
      <c r="CS643"/>
      <c r="CT643"/>
      <c r="CU643"/>
      <c r="CV643"/>
      <c r="CW643"/>
      <c r="CX643"/>
      <c r="CY643"/>
      <c r="CZ643"/>
      <c r="DA643"/>
      <c r="DB643"/>
      <c r="DC643"/>
      <c r="DD643"/>
      <c r="DE643"/>
      <c r="DF643"/>
      <c r="DG643"/>
      <c r="DH643"/>
      <c r="DI643"/>
      <c r="DJ643"/>
      <c r="DK643"/>
      <c r="DL643"/>
      <c r="DM643"/>
      <c r="DN643"/>
      <c r="DO643"/>
      <c r="DP643"/>
      <c r="DQ643"/>
      <c r="DR643"/>
      <c r="DS643"/>
      <c r="DT643"/>
      <c r="DU643"/>
      <c r="DV643"/>
      <c r="DW643"/>
      <c r="DX643"/>
      <c r="DY643"/>
      <c r="DZ643"/>
      <c r="EA643"/>
      <c r="EB643"/>
      <c r="EC643"/>
      <c r="ED643"/>
      <c r="EE643"/>
      <c r="EF643"/>
      <c r="EG643"/>
      <c r="EH643"/>
      <c r="EI643"/>
      <c r="EJ643"/>
      <c r="EK643"/>
      <c r="EL643"/>
      <c r="EM643"/>
      <c r="EN643"/>
      <c r="EO643"/>
      <c r="EP643"/>
      <c r="EQ643"/>
      <c r="ER643"/>
      <c r="ES643"/>
      <c r="ET643"/>
      <c r="EU643"/>
      <c r="EV643"/>
      <c r="EW643"/>
      <c r="EX643"/>
      <c r="EY643"/>
      <c r="EZ643"/>
      <c r="FA643"/>
      <c r="FB643"/>
      <c r="FC643"/>
      <c r="FD643"/>
      <c r="FE643"/>
      <c r="FF643"/>
      <c r="FG643"/>
      <c r="FH643"/>
      <c r="FI643"/>
      <c r="FJ643"/>
      <c r="FK643"/>
      <c r="FL643"/>
      <c r="FM643"/>
      <c r="FN643"/>
      <c r="FO643"/>
      <c r="FP643"/>
      <c r="FQ643"/>
      <c r="FR643"/>
      <c r="FS643"/>
      <c r="FT643"/>
      <c r="FU643"/>
      <c r="FV643"/>
      <c r="FW643"/>
      <c r="FX643"/>
      <c r="FY643"/>
      <c r="FZ643"/>
      <c r="GA643"/>
      <c r="GB643"/>
      <c r="GC643"/>
      <c r="GD643"/>
      <c r="GE643"/>
      <c r="GF643"/>
      <c r="GG643"/>
      <c r="GH643"/>
      <c r="GI643"/>
      <c r="GJ643"/>
      <c r="GK643"/>
      <c r="GL643"/>
      <c r="GM643"/>
      <c r="GN643"/>
      <c r="GO643"/>
      <c r="GP643"/>
      <c r="GQ643"/>
      <c r="GR643"/>
      <c r="GS643"/>
      <c r="GT643"/>
      <c r="GU643"/>
      <c r="GV643"/>
      <c r="GW643"/>
      <c r="GX643"/>
      <c r="GY643"/>
      <c r="GZ643"/>
      <c r="HA643"/>
      <c r="HB643"/>
      <c r="HC643"/>
      <c r="HD643"/>
      <c r="HE643"/>
      <c r="HF643"/>
      <c r="HG643"/>
      <c r="HH643"/>
      <c r="HI643"/>
      <c r="HJ643"/>
      <c r="HK643"/>
      <c r="HL643"/>
    </row>
    <row r="644" spans="1:220" x14ac:dyDescent="0.25">
      <c r="A644"/>
      <c r="B644"/>
      <c r="C644"/>
      <c r="D644"/>
      <c r="E644"/>
      <c r="F644"/>
      <c r="G644"/>
      <c r="H644"/>
      <c r="I644"/>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c r="BY644"/>
      <c r="BZ644"/>
      <c r="CA644"/>
      <c r="CB644"/>
      <c r="CC644"/>
      <c r="CD644"/>
      <c r="CE644"/>
      <c r="CF644"/>
      <c r="CG644"/>
      <c r="CH644"/>
      <c r="CI644"/>
      <c r="CJ644"/>
      <c r="CK644"/>
      <c r="CL644"/>
      <c r="CM644"/>
      <c r="CN644"/>
      <c r="CO644"/>
      <c r="CP644"/>
      <c r="CQ644"/>
      <c r="CR644"/>
      <c r="CS644"/>
      <c r="CT644"/>
      <c r="CU644"/>
      <c r="CV644"/>
      <c r="CW644"/>
      <c r="CX644"/>
      <c r="CY644"/>
      <c r="CZ644"/>
      <c r="DA644"/>
      <c r="DB644"/>
      <c r="DC644"/>
      <c r="DD644"/>
      <c r="DE644"/>
      <c r="DF644"/>
      <c r="DG644"/>
      <c r="DH644"/>
      <c r="DI644"/>
      <c r="DJ644"/>
      <c r="DK644"/>
      <c r="DL644"/>
      <c r="DM644"/>
      <c r="DN644"/>
      <c r="DO644"/>
      <c r="DP644"/>
      <c r="DQ644"/>
      <c r="DR644"/>
      <c r="DS644"/>
      <c r="DT644"/>
      <c r="DU644"/>
      <c r="DV644"/>
      <c r="DW644"/>
      <c r="DX644"/>
      <c r="DY644"/>
      <c r="DZ644"/>
      <c r="EA644"/>
      <c r="EB644"/>
      <c r="EC644"/>
      <c r="ED644"/>
      <c r="EE644"/>
      <c r="EF644"/>
      <c r="EG644"/>
      <c r="EH644"/>
      <c r="EI644"/>
      <c r="EJ644"/>
      <c r="EK644"/>
      <c r="EL644"/>
      <c r="EM644"/>
      <c r="EN644"/>
      <c r="EO644"/>
      <c r="EP644"/>
      <c r="EQ644"/>
      <c r="ER644"/>
      <c r="ES644"/>
      <c r="ET644"/>
      <c r="EU644"/>
      <c r="EV644"/>
      <c r="EW644"/>
      <c r="EX644"/>
      <c r="EY644"/>
      <c r="EZ644"/>
      <c r="FA644"/>
      <c r="FB644"/>
      <c r="FC644"/>
      <c r="FD644"/>
      <c r="FE644"/>
      <c r="FF644"/>
      <c r="FG644"/>
      <c r="FH644"/>
      <c r="FI644"/>
      <c r="FJ644"/>
      <c r="FK644"/>
      <c r="FL644"/>
      <c r="FM644"/>
      <c r="FN644"/>
      <c r="FO644"/>
      <c r="FP644"/>
      <c r="FQ644"/>
      <c r="FR644"/>
      <c r="FS644"/>
      <c r="FT644"/>
      <c r="FU644"/>
      <c r="FV644"/>
      <c r="FW644"/>
      <c r="FX644"/>
      <c r="FY644"/>
      <c r="FZ644"/>
      <c r="GA644"/>
      <c r="GB644"/>
      <c r="GC644"/>
      <c r="GD644"/>
      <c r="GE644"/>
      <c r="GF644"/>
      <c r="GG644"/>
      <c r="GH644"/>
      <c r="GI644"/>
      <c r="GJ644"/>
      <c r="GK644"/>
      <c r="GL644"/>
      <c r="GM644"/>
      <c r="GN644"/>
      <c r="GO644"/>
      <c r="GP644"/>
      <c r="GQ644"/>
      <c r="GR644"/>
      <c r="GS644"/>
      <c r="GT644"/>
      <c r="GU644"/>
      <c r="GV644"/>
      <c r="GW644"/>
      <c r="GX644"/>
      <c r="GY644"/>
      <c r="GZ644"/>
      <c r="HA644"/>
      <c r="HB644"/>
      <c r="HC644"/>
      <c r="HD644"/>
      <c r="HE644"/>
      <c r="HF644"/>
      <c r="HG644"/>
      <c r="HH644"/>
      <c r="HI644"/>
      <c r="HJ644"/>
      <c r="HK644"/>
      <c r="HL644"/>
    </row>
    <row r="645" spans="1:220" x14ac:dyDescent="0.25">
      <c r="A645"/>
      <c r="B645"/>
      <c r="C645"/>
      <c r="D645"/>
      <c r="E645"/>
      <c r="F645"/>
      <c r="G645"/>
      <c r="H645"/>
      <c r="I645"/>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c r="BY645"/>
      <c r="BZ645"/>
      <c r="CA645"/>
      <c r="CB645"/>
      <c r="CC645"/>
      <c r="CD645"/>
      <c r="CE645"/>
      <c r="CF645"/>
      <c r="CG645"/>
      <c r="CH645"/>
      <c r="CI645"/>
      <c r="CJ645"/>
      <c r="CK645"/>
      <c r="CL645"/>
      <c r="CM645"/>
      <c r="CN645"/>
      <c r="CO645"/>
      <c r="CP645"/>
      <c r="CQ645"/>
      <c r="CR645"/>
      <c r="CS645"/>
      <c r="CT645"/>
      <c r="CU645"/>
      <c r="CV645"/>
      <c r="CW645"/>
      <c r="CX645"/>
      <c r="CY645"/>
      <c r="CZ645"/>
      <c r="DA645"/>
      <c r="DB645"/>
      <c r="DC645"/>
      <c r="DD645"/>
      <c r="DE645"/>
      <c r="DF645"/>
      <c r="DG645"/>
      <c r="DH645"/>
      <c r="DI645"/>
      <c r="DJ645"/>
      <c r="DK645"/>
      <c r="DL645"/>
      <c r="DM645"/>
      <c r="DN645"/>
      <c r="DO645"/>
      <c r="DP645"/>
      <c r="DQ645"/>
      <c r="DR645"/>
      <c r="DS645"/>
      <c r="DT645"/>
      <c r="DU645"/>
      <c r="DV645"/>
      <c r="DW645"/>
      <c r="DX645"/>
      <c r="DY645"/>
      <c r="DZ645"/>
      <c r="EA645"/>
      <c r="EB645"/>
      <c r="EC645"/>
      <c r="ED645"/>
      <c r="EE645"/>
      <c r="EF645"/>
      <c r="EG645"/>
      <c r="EH645"/>
      <c r="EI645"/>
      <c r="EJ645"/>
      <c r="EK645"/>
      <c r="EL645"/>
      <c r="EM645"/>
      <c r="EN645"/>
      <c r="EO645"/>
      <c r="EP645"/>
      <c r="EQ645"/>
      <c r="ER645"/>
      <c r="ES645"/>
      <c r="ET645"/>
      <c r="EU645"/>
      <c r="EV645"/>
      <c r="EW645"/>
      <c r="EX645"/>
      <c r="EY645"/>
      <c r="EZ645"/>
      <c r="FA645"/>
      <c r="FB645"/>
      <c r="FC645"/>
      <c r="FD645"/>
      <c r="FE645"/>
      <c r="FF645"/>
      <c r="FG645"/>
      <c r="FH645"/>
      <c r="FI645"/>
      <c r="FJ645"/>
      <c r="FK645"/>
      <c r="FL645"/>
      <c r="FM645"/>
      <c r="FN645"/>
      <c r="FO645"/>
      <c r="FP645"/>
      <c r="FQ645"/>
      <c r="FR645"/>
      <c r="FS645"/>
      <c r="FT645"/>
      <c r="FU645"/>
      <c r="FV645"/>
      <c r="FW645"/>
      <c r="FX645"/>
      <c r="FY645"/>
      <c r="FZ645"/>
      <c r="GA645"/>
      <c r="GB645"/>
      <c r="GC645"/>
      <c r="GD645"/>
      <c r="GE645"/>
      <c r="GF645"/>
      <c r="GG645"/>
      <c r="GH645"/>
      <c r="GI645"/>
      <c r="GJ645"/>
      <c r="GK645"/>
      <c r="GL645"/>
      <c r="GM645"/>
      <c r="GN645"/>
      <c r="GO645"/>
      <c r="GP645"/>
      <c r="GQ645"/>
      <c r="GR645"/>
      <c r="GS645"/>
      <c r="GT645"/>
      <c r="GU645"/>
      <c r="GV645"/>
      <c r="GW645"/>
      <c r="GX645"/>
      <c r="GY645"/>
      <c r="GZ645"/>
      <c r="HA645"/>
      <c r="HB645"/>
      <c r="HC645"/>
      <c r="HD645"/>
      <c r="HE645"/>
      <c r="HF645"/>
      <c r="HG645"/>
      <c r="HH645"/>
      <c r="HI645"/>
      <c r="HJ645"/>
      <c r="HK645"/>
      <c r="HL645"/>
    </row>
    <row r="646" spans="1:220" x14ac:dyDescent="0.25">
      <c r="A646"/>
      <c r="B646"/>
      <c r="C646"/>
      <c r="D646"/>
      <c r="E646"/>
      <c r="F646"/>
      <c r="G646"/>
      <c r="H646"/>
      <c r="I64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c r="BY646"/>
      <c r="BZ646"/>
      <c r="CA646"/>
      <c r="CB646"/>
      <c r="CC646"/>
      <c r="CD646"/>
      <c r="CE646"/>
      <c r="CF646"/>
      <c r="CG646"/>
      <c r="CH646"/>
      <c r="CI646"/>
      <c r="CJ646"/>
      <c r="CK646"/>
      <c r="CL646"/>
      <c r="CM646"/>
      <c r="CN646"/>
      <c r="CO646"/>
      <c r="CP646"/>
      <c r="CQ646"/>
      <c r="CR646"/>
      <c r="CS646"/>
      <c r="CT646"/>
      <c r="CU646"/>
      <c r="CV646"/>
      <c r="CW646"/>
      <c r="CX646"/>
      <c r="CY646"/>
      <c r="CZ646"/>
      <c r="DA646"/>
      <c r="DB646"/>
      <c r="DC646"/>
      <c r="DD646"/>
      <c r="DE646"/>
      <c r="DF646"/>
      <c r="DG646"/>
      <c r="DH646"/>
      <c r="DI646"/>
      <c r="DJ646"/>
      <c r="DK646"/>
      <c r="DL646"/>
      <c r="DM646"/>
      <c r="DN646"/>
      <c r="DO646"/>
      <c r="DP646"/>
      <c r="DQ646"/>
      <c r="DR646"/>
      <c r="DS646"/>
      <c r="DT646"/>
      <c r="DU646"/>
      <c r="DV646"/>
      <c r="DW646"/>
      <c r="DX646"/>
      <c r="DY646"/>
      <c r="DZ646"/>
      <c r="EA646"/>
      <c r="EB646"/>
      <c r="EC646"/>
      <c r="ED646"/>
      <c r="EE646"/>
      <c r="EF646"/>
      <c r="EG646"/>
      <c r="EH646"/>
      <c r="EI646"/>
      <c r="EJ646"/>
      <c r="EK646"/>
      <c r="EL646"/>
      <c r="EM646"/>
      <c r="EN646"/>
      <c r="EO646"/>
      <c r="EP646"/>
      <c r="EQ646"/>
      <c r="ER646"/>
      <c r="ES646"/>
      <c r="ET646"/>
      <c r="EU646"/>
      <c r="EV646"/>
      <c r="EW646"/>
      <c r="EX646"/>
      <c r="EY646"/>
      <c r="EZ646"/>
      <c r="FA646"/>
      <c r="FB646"/>
      <c r="FC646"/>
      <c r="FD646"/>
      <c r="FE646"/>
      <c r="FF646"/>
      <c r="FG646"/>
      <c r="FH646"/>
      <c r="FI646"/>
      <c r="FJ646"/>
      <c r="FK646"/>
      <c r="FL646"/>
      <c r="FM646"/>
      <c r="FN646"/>
      <c r="FO646"/>
      <c r="FP646"/>
      <c r="FQ646"/>
      <c r="FR646"/>
      <c r="FS646"/>
      <c r="FT646"/>
      <c r="FU646"/>
      <c r="FV646"/>
      <c r="FW646"/>
      <c r="FX646"/>
      <c r="FY646"/>
      <c r="FZ646"/>
      <c r="GA646"/>
      <c r="GB646"/>
      <c r="GC646"/>
      <c r="GD646"/>
      <c r="GE646"/>
      <c r="GF646"/>
      <c r="GG646"/>
      <c r="GH646"/>
      <c r="GI646"/>
      <c r="GJ646"/>
      <c r="GK646"/>
      <c r="GL646"/>
      <c r="GM646"/>
      <c r="GN646"/>
      <c r="GO646"/>
      <c r="GP646"/>
      <c r="GQ646"/>
      <c r="GR646"/>
      <c r="GS646"/>
      <c r="GT646"/>
      <c r="GU646"/>
      <c r="GV646"/>
      <c r="GW646"/>
      <c r="GX646"/>
      <c r="GY646"/>
      <c r="GZ646"/>
      <c r="HA646"/>
      <c r="HB646"/>
      <c r="HC646"/>
      <c r="HD646"/>
      <c r="HE646"/>
      <c r="HF646"/>
      <c r="HG646"/>
      <c r="HH646"/>
      <c r="HI646"/>
      <c r="HJ646"/>
      <c r="HK646"/>
      <c r="HL646"/>
    </row>
    <row r="647" spans="1:220" x14ac:dyDescent="0.25">
      <c r="A647"/>
      <c r="B647"/>
      <c r="C647"/>
      <c r="D647"/>
      <c r="E647"/>
      <c r="F647"/>
      <c r="G647"/>
      <c r="H647"/>
      <c r="I647"/>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c r="BY647"/>
      <c r="BZ647"/>
      <c r="CA647"/>
      <c r="CB647"/>
      <c r="CC647"/>
      <c r="CD647"/>
      <c r="CE647"/>
      <c r="CF647"/>
      <c r="CG647"/>
      <c r="CH647"/>
      <c r="CI647"/>
      <c r="CJ647"/>
      <c r="CK647"/>
      <c r="CL647"/>
      <c r="CM647"/>
      <c r="CN647"/>
      <c r="CO647"/>
      <c r="CP647"/>
      <c r="CQ647"/>
      <c r="CR647"/>
      <c r="CS647"/>
      <c r="CT647"/>
      <c r="CU647"/>
      <c r="CV647"/>
      <c r="CW647"/>
      <c r="CX647"/>
      <c r="CY647"/>
      <c r="CZ647"/>
      <c r="DA647"/>
      <c r="DB647"/>
      <c r="DC647"/>
      <c r="DD647"/>
      <c r="DE647"/>
      <c r="DF647"/>
      <c r="DG647"/>
      <c r="DH647"/>
      <c r="DI647"/>
      <c r="DJ647"/>
      <c r="DK647"/>
      <c r="DL647"/>
      <c r="DM647"/>
      <c r="DN647"/>
      <c r="DO647"/>
      <c r="DP647"/>
      <c r="DQ647"/>
      <c r="DR647"/>
      <c r="DS647"/>
      <c r="DT647"/>
      <c r="DU647"/>
      <c r="DV647"/>
      <c r="DW647"/>
      <c r="DX647"/>
      <c r="DY647"/>
      <c r="DZ647"/>
      <c r="EA647"/>
      <c r="EB647"/>
      <c r="EC647"/>
      <c r="ED647"/>
      <c r="EE647"/>
      <c r="EF647"/>
      <c r="EG647"/>
      <c r="EH647"/>
      <c r="EI647"/>
      <c r="EJ647"/>
      <c r="EK647"/>
      <c r="EL647"/>
      <c r="EM647"/>
      <c r="EN647"/>
      <c r="EO647"/>
      <c r="EP647"/>
      <c r="EQ647"/>
      <c r="ER647"/>
      <c r="ES647"/>
      <c r="ET647"/>
      <c r="EU647"/>
      <c r="EV647"/>
      <c r="EW647"/>
      <c r="EX647"/>
      <c r="EY647"/>
      <c r="EZ647"/>
      <c r="FA647"/>
      <c r="FB647"/>
      <c r="FC647"/>
      <c r="FD647"/>
      <c r="FE647"/>
      <c r="FF647"/>
      <c r="FG647"/>
      <c r="FH647"/>
      <c r="FI647"/>
      <c r="FJ647"/>
      <c r="FK647"/>
      <c r="FL647"/>
      <c r="FM647"/>
      <c r="FN647"/>
      <c r="FO647"/>
      <c r="FP647"/>
      <c r="FQ647"/>
      <c r="FR647"/>
      <c r="FS647"/>
      <c r="FT647"/>
      <c r="FU647"/>
      <c r="FV647"/>
      <c r="FW647"/>
      <c r="FX647"/>
      <c r="FY647"/>
      <c r="FZ647"/>
      <c r="GA647"/>
      <c r="GB647"/>
      <c r="GC647"/>
      <c r="GD647"/>
      <c r="GE647"/>
      <c r="GF647"/>
      <c r="GG647"/>
      <c r="GH647"/>
      <c r="GI647"/>
      <c r="GJ647"/>
      <c r="GK647"/>
      <c r="GL647"/>
      <c r="GM647"/>
      <c r="GN647"/>
      <c r="GO647"/>
      <c r="GP647"/>
      <c r="GQ647"/>
      <c r="GR647"/>
      <c r="GS647"/>
      <c r="GT647"/>
      <c r="GU647"/>
      <c r="GV647"/>
      <c r="GW647"/>
      <c r="GX647"/>
      <c r="GY647"/>
      <c r="GZ647"/>
      <c r="HA647"/>
      <c r="HB647"/>
      <c r="HC647"/>
      <c r="HD647"/>
      <c r="HE647"/>
      <c r="HF647"/>
      <c r="HG647"/>
      <c r="HH647"/>
      <c r="HI647"/>
      <c r="HJ647"/>
      <c r="HK647"/>
      <c r="HL647"/>
    </row>
    <row r="648" spans="1:220" x14ac:dyDescent="0.25">
      <c r="A648"/>
      <c r="B648"/>
      <c r="C648"/>
      <c r="D648"/>
      <c r="E648"/>
      <c r="F648"/>
      <c r="G648"/>
      <c r="H648"/>
      <c r="I648"/>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c r="BY648"/>
      <c r="BZ648"/>
      <c r="CA648"/>
      <c r="CB648"/>
      <c r="CC648"/>
      <c r="CD648"/>
      <c r="CE648"/>
      <c r="CF648"/>
      <c r="CG648"/>
      <c r="CH648"/>
      <c r="CI648"/>
      <c r="CJ648"/>
      <c r="CK648"/>
      <c r="CL648"/>
      <c r="CM648"/>
      <c r="CN648"/>
      <c r="CO648"/>
      <c r="CP648"/>
      <c r="CQ648"/>
      <c r="CR648"/>
      <c r="CS648"/>
      <c r="CT648"/>
      <c r="CU648"/>
      <c r="CV648"/>
      <c r="CW648"/>
      <c r="CX648"/>
      <c r="CY648"/>
      <c r="CZ648"/>
      <c r="DA648"/>
      <c r="DB648"/>
      <c r="DC648"/>
      <c r="DD648"/>
      <c r="DE648"/>
      <c r="DF648"/>
      <c r="DG648"/>
      <c r="DH648"/>
      <c r="DI648"/>
      <c r="DJ648"/>
      <c r="DK648"/>
      <c r="DL648"/>
      <c r="DM648"/>
      <c r="DN648"/>
      <c r="DO648"/>
      <c r="DP648"/>
      <c r="DQ648"/>
      <c r="DR648"/>
      <c r="DS648"/>
      <c r="DT648"/>
      <c r="DU648"/>
      <c r="DV648"/>
      <c r="DW648"/>
      <c r="DX648"/>
      <c r="DY648"/>
      <c r="DZ648"/>
      <c r="EA648"/>
      <c r="EB648"/>
      <c r="EC648"/>
      <c r="ED648"/>
      <c r="EE648"/>
      <c r="EF648"/>
      <c r="EG648"/>
      <c r="EH648"/>
      <c r="EI648"/>
      <c r="EJ648"/>
      <c r="EK648"/>
      <c r="EL648"/>
      <c r="EM648"/>
      <c r="EN648"/>
      <c r="EO648"/>
      <c r="EP648"/>
      <c r="EQ648"/>
      <c r="ER648"/>
      <c r="ES648"/>
      <c r="ET648"/>
      <c r="EU648"/>
      <c r="EV648"/>
      <c r="EW648"/>
      <c r="EX648"/>
      <c r="EY648"/>
      <c r="EZ648"/>
      <c r="FA648"/>
      <c r="FB648"/>
      <c r="FC648"/>
      <c r="FD648"/>
      <c r="FE648"/>
      <c r="FF648"/>
      <c r="FG648"/>
      <c r="FH648"/>
      <c r="FI648"/>
      <c r="FJ648"/>
      <c r="FK648"/>
      <c r="FL648"/>
      <c r="FM648"/>
      <c r="FN648"/>
      <c r="FO648"/>
      <c r="FP648"/>
      <c r="FQ648"/>
      <c r="FR648"/>
      <c r="FS648"/>
      <c r="FT648"/>
      <c r="FU648"/>
      <c r="FV648"/>
      <c r="FW648"/>
      <c r="FX648"/>
      <c r="FY648"/>
      <c r="FZ648"/>
      <c r="GA648"/>
      <c r="GB648"/>
      <c r="GC648"/>
      <c r="GD648"/>
      <c r="GE648"/>
      <c r="GF648"/>
      <c r="GG648"/>
      <c r="GH648"/>
      <c r="GI648"/>
      <c r="GJ648"/>
      <c r="GK648"/>
      <c r="GL648"/>
      <c r="GM648"/>
      <c r="GN648"/>
      <c r="GO648"/>
      <c r="GP648"/>
      <c r="GQ648"/>
      <c r="GR648"/>
      <c r="GS648"/>
      <c r="GT648"/>
      <c r="GU648"/>
      <c r="GV648"/>
      <c r="GW648"/>
      <c r="GX648"/>
      <c r="GY648"/>
      <c r="GZ648"/>
      <c r="HA648"/>
      <c r="HB648"/>
      <c r="HC648"/>
      <c r="HD648"/>
      <c r="HE648"/>
      <c r="HF648"/>
      <c r="HG648"/>
      <c r="HH648"/>
      <c r="HI648"/>
      <c r="HJ648"/>
      <c r="HK648"/>
      <c r="HL648"/>
    </row>
    <row r="649" spans="1:220" x14ac:dyDescent="0.25">
      <c r="A649"/>
      <c r="B649"/>
      <c r="C649"/>
      <c r="D649"/>
      <c r="E649"/>
      <c r="F649"/>
      <c r="G649"/>
      <c r="H649"/>
      <c r="I649"/>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c r="BY649"/>
      <c r="BZ649"/>
      <c r="CA649"/>
      <c r="CB649"/>
      <c r="CC649"/>
      <c r="CD649"/>
      <c r="CE649"/>
      <c r="CF649"/>
      <c r="CG649"/>
      <c r="CH649"/>
      <c r="CI649"/>
      <c r="CJ649"/>
      <c r="CK649"/>
      <c r="CL649"/>
      <c r="CM649"/>
      <c r="CN649"/>
      <c r="CO649"/>
      <c r="CP649"/>
      <c r="CQ649"/>
      <c r="CR649"/>
      <c r="CS649"/>
      <c r="CT649"/>
      <c r="CU649"/>
      <c r="CV649"/>
      <c r="CW649"/>
      <c r="CX649"/>
      <c r="CY649"/>
      <c r="CZ649"/>
      <c r="DA649"/>
      <c r="DB649"/>
      <c r="DC649"/>
      <c r="DD649"/>
      <c r="DE649"/>
      <c r="DF649"/>
      <c r="DG649"/>
      <c r="DH649"/>
      <c r="DI649"/>
      <c r="DJ649"/>
      <c r="DK649"/>
      <c r="DL649"/>
      <c r="DM649"/>
      <c r="DN649"/>
      <c r="DO649"/>
      <c r="DP649"/>
      <c r="DQ649"/>
      <c r="DR649"/>
      <c r="DS649"/>
      <c r="DT649"/>
      <c r="DU649"/>
      <c r="DV649"/>
      <c r="DW649"/>
      <c r="DX649"/>
      <c r="DY649"/>
      <c r="DZ649"/>
      <c r="EA649"/>
      <c r="EB649"/>
      <c r="EC649"/>
      <c r="ED649"/>
      <c r="EE649"/>
      <c r="EF649"/>
      <c r="EG649"/>
      <c r="EH649"/>
      <c r="EI649"/>
      <c r="EJ649"/>
      <c r="EK649"/>
      <c r="EL649"/>
      <c r="EM649"/>
      <c r="EN649"/>
      <c r="EO649"/>
      <c r="EP649"/>
      <c r="EQ649"/>
      <c r="ER649"/>
      <c r="ES649"/>
      <c r="ET649"/>
      <c r="EU649"/>
      <c r="EV649"/>
      <c r="EW649"/>
      <c r="EX649"/>
      <c r="EY649"/>
      <c r="EZ649"/>
      <c r="FA649"/>
      <c r="FB649"/>
      <c r="FC649"/>
      <c r="FD649"/>
      <c r="FE649"/>
      <c r="FF649"/>
      <c r="FG649"/>
      <c r="FH649"/>
      <c r="FI649"/>
      <c r="FJ649"/>
      <c r="FK649"/>
      <c r="FL649"/>
      <c r="FM649"/>
      <c r="FN649"/>
      <c r="FO649"/>
      <c r="FP649"/>
      <c r="FQ649"/>
      <c r="FR649"/>
      <c r="FS649"/>
      <c r="FT649"/>
      <c r="FU649"/>
      <c r="FV649"/>
      <c r="FW649"/>
      <c r="FX649"/>
      <c r="FY649"/>
      <c r="FZ649"/>
      <c r="GA649"/>
      <c r="GB649"/>
      <c r="GC649"/>
      <c r="GD649"/>
      <c r="GE649"/>
      <c r="GF649"/>
      <c r="GG649"/>
      <c r="GH649"/>
      <c r="GI649"/>
      <c r="GJ649"/>
      <c r="GK649"/>
      <c r="GL649"/>
      <c r="GM649"/>
      <c r="GN649"/>
      <c r="GO649"/>
      <c r="GP649"/>
      <c r="GQ649"/>
      <c r="GR649"/>
      <c r="GS649"/>
      <c r="GT649"/>
      <c r="GU649"/>
      <c r="GV649"/>
      <c r="GW649"/>
      <c r="GX649"/>
      <c r="GY649"/>
      <c r="GZ649"/>
      <c r="HA649"/>
      <c r="HB649"/>
      <c r="HC649"/>
      <c r="HD649"/>
      <c r="HE649"/>
      <c r="HF649"/>
      <c r="HG649"/>
      <c r="HH649"/>
      <c r="HI649"/>
      <c r="HJ649"/>
      <c r="HK649"/>
      <c r="HL649"/>
    </row>
    <row r="650" spans="1:220" x14ac:dyDescent="0.25">
      <c r="A650"/>
      <c r="B650"/>
      <c r="C650"/>
      <c r="D650"/>
      <c r="E650"/>
      <c r="F650"/>
      <c r="G650"/>
      <c r="H650"/>
      <c r="I650"/>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c r="BY650"/>
      <c r="BZ650"/>
      <c r="CA650"/>
      <c r="CB650"/>
      <c r="CC650"/>
      <c r="CD650"/>
      <c r="CE650"/>
      <c r="CF650"/>
      <c r="CG650"/>
      <c r="CH650"/>
      <c r="CI650"/>
      <c r="CJ650"/>
      <c r="CK650"/>
      <c r="CL650"/>
      <c r="CM650"/>
      <c r="CN650"/>
      <c r="CO650"/>
      <c r="CP650"/>
      <c r="CQ650"/>
      <c r="CR650"/>
      <c r="CS650"/>
      <c r="CT650"/>
      <c r="CU650"/>
      <c r="CV650"/>
      <c r="CW650"/>
      <c r="CX650"/>
      <c r="CY650"/>
      <c r="CZ650"/>
      <c r="DA650"/>
      <c r="DB650"/>
      <c r="DC650"/>
      <c r="DD650"/>
      <c r="DE650"/>
      <c r="DF650"/>
      <c r="DG650"/>
      <c r="DH650"/>
      <c r="DI650"/>
      <c r="DJ650"/>
      <c r="DK650"/>
      <c r="DL650"/>
      <c r="DM650"/>
      <c r="DN650"/>
      <c r="DO650"/>
      <c r="DP650"/>
      <c r="DQ650"/>
      <c r="DR650"/>
      <c r="DS650"/>
      <c r="DT650"/>
      <c r="DU650"/>
      <c r="DV650"/>
      <c r="DW650"/>
      <c r="DX650"/>
      <c r="DY650"/>
      <c r="DZ650"/>
      <c r="EA650"/>
      <c r="EB650"/>
      <c r="EC650"/>
      <c r="ED650"/>
      <c r="EE650"/>
      <c r="EF650"/>
      <c r="EG650"/>
      <c r="EH650"/>
      <c r="EI650"/>
      <c r="EJ650"/>
      <c r="EK650"/>
      <c r="EL650"/>
      <c r="EM650"/>
      <c r="EN650"/>
      <c r="EO650"/>
      <c r="EP650"/>
      <c r="EQ650"/>
      <c r="ER650"/>
      <c r="ES650"/>
      <c r="ET650"/>
      <c r="EU650"/>
      <c r="EV650"/>
      <c r="EW650"/>
      <c r="EX650"/>
      <c r="EY650"/>
      <c r="EZ650"/>
      <c r="FA650"/>
      <c r="FB650"/>
      <c r="FC650"/>
      <c r="FD650"/>
      <c r="FE650"/>
      <c r="FF650"/>
      <c r="FG650"/>
      <c r="FH650"/>
      <c r="FI650"/>
      <c r="FJ650"/>
      <c r="FK650"/>
      <c r="FL650"/>
      <c r="FM650"/>
      <c r="FN650"/>
      <c r="FO650"/>
      <c r="FP650"/>
      <c r="FQ650"/>
      <c r="FR650"/>
      <c r="FS650"/>
      <c r="FT650"/>
      <c r="FU650"/>
      <c r="FV650"/>
      <c r="FW650"/>
      <c r="FX650"/>
      <c r="FY650"/>
      <c r="FZ650"/>
      <c r="GA650"/>
      <c r="GB650"/>
      <c r="GC650"/>
      <c r="GD650"/>
      <c r="GE650"/>
      <c r="GF650"/>
      <c r="GG650"/>
      <c r="GH650"/>
      <c r="GI650"/>
      <c r="GJ650"/>
      <c r="GK650"/>
      <c r="GL650"/>
      <c r="GM650"/>
      <c r="GN650"/>
      <c r="GO650"/>
      <c r="GP650"/>
      <c r="GQ650"/>
      <c r="GR650"/>
      <c r="GS650"/>
      <c r="GT650"/>
      <c r="GU650"/>
      <c r="GV650"/>
      <c r="GW650"/>
      <c r="GX650"/>
      <c r="GY650"/>
      <c r="GZ650"/>
      <c r="HA650"/>
      <c r="HB650"/>
      <c r="HC650"/>
      <c r="HD650"/>
      <c r="HE650"/>
      <c r="HF650"/>
      <c r="HG650"/>
      <c r="HH650"/>
      <c r="HI650"/>
      <c r="HJ650"/>
      <c r="HK650"/>
      <c r="HL650"/>
    </row>
    <row r="651" spans="1:220" x14ac:dyDescent="0.25">
      <c r="A651"/>
      <c r="B651"/>
      <c r="C651"/>
      <c r="D651"/>
      <c r="E651"/>
      <c r="F651"/>
      <c r="G651"/>
      <c r="H651"/>
      <c r="I651"/>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c r="BY651"/>
      <c r="BZ651"/>
      <c r="CA651"/>
      <c r="CB651"/>
      <c r="CC651"/>
      <c r="CD651"/>
      <c r="CE651"/>
      <c r="CF651"/>
      <c r="CG651"/>
      <c r="CH651"/>
      <c r="CI651"/>
      <c r="CJ651"/>
      <c r="CK651"/>
      <c r="CL651"/>
      <c r="CM651"/>
      <c r="CN651"/>
      <c r="CO651"/>
      <c r="CP651"/>
      <c r="CQ651"/>
      <c r="CR651"/>
      <c r="CS651"/>
      <c r="CT651"/>
      <c r="CU651"/>
      <c r="CV651"/>
      <c r="CW651"/>
      <c r="CX651"/>
      <c r="CY651"/>
      <c r="CZ651"/>
      <c r="DA651"/>
      <c r="DB651"/>
      <c r="DC651"/>
      <c r="DD651"/>
      <c r="DE651"/>
      <c r="DF651"/>
      <c r="DG651"/>
      <c r="DH651"/>
      <c r="DI651"/>
      <c r="DJ651"/>
      <c r="DK651"/>
      <c r="DL651"/>
      <c r="DM651"/>
      <c r="DN651"/>
      <c r="DO651"/>
      <c r="DP651"/>
      <c r="DQ651"/>
      <c r="DR651"/>
      <c r="DS651"/>
      <c r="DT651"/>
      <c r="DU651"/>
      <c r="DV651"/>
      <c r="DW651"/>
      <c r="DX651"/>
      <c r="DY651"/>
      <c r="DZ651"/>
      <c r="EA651"/>
      <c r="EB651"/>
      <c r="EC651"/>
      <c r="ED651"/>
      <c r="EE651"/>
      <c r="EF651"/>
      <c r="EG651"/>
      <c r="EH651"/>
      <c r="EI651"/>
      <c r="EJ651"/>
      <c r="EK651"/>
      <c r="EL651"/>
      <c r="EM651"/>
      <c r="EN651"/>
      <c r="EO651"/>
      <c r="EP651"/>
      <c r="EQ651"/>
      <c r="ER651"/>
      <c r="ES651"/>
      <c r="ET651"/>
      <c r="EU651"/>
      <c r="EV651"/>
      <c r="EW651"/>
      <c r="EX651"/>
      <c r="EY651"/>
      <c r="EZ651"/>
      <c r="FA651"/>
      <c r="FB651"/>
      <c r="FC651"/>
      <c r="FD651"/>
      <c r="FE651"/>
      <c r="FF651"/>
      <c r="FG651"/>
      <c r="FH651"/>
      <c r="FI651"/>
      <c r="FJ651"/>
      <c r="FK651"/>
      <c r="FL651"/>
      <c r="FM651"/>
      <c r="FN651"/>
      <c r="FO651"/>
      <c r="FP651"/>
      <c r="FQ651"/>
      <c r="FR651"/>
      <c r="FS651"/>
      <c r="FT651"/>
      <c r="FU651"/>
      <c r="FV651"/>
      <c r="FW651"/>
      <c r="FX651"/>
      <c r="FY651"/>
      <c r="FZ651"/>
      <c r="GA651"/>
      <c r="GB651"/>
      <c r="GC651"/>
      <c r="GD651"/>
      <c r="GE651"/>
      <c r="GF651"/>
      <c r="GG651"/>
      <c r="GH651"/>
      <c r="GI651"/>
      <c r="GJ651"/>
      <c r="GK651"/>
      <c r="GL651"/>
      <c r="GM651"/>
      <c r="GN651"/>
      <c r="GO651"/>
      <c r="GP651"/>
      <c r="GQ651"/>
      <c r="GR651"/>
      <c r="GS651"/>
      <c r="GT651"/>
      <c r="GU651"/>
      <c r="GV651"/>
      <c r="GW651"/>
      <c r="GX651"/>
      <c r="GY651"/>
      <c r="GZ651"/>
      <c r="HA651"/>
      <c r="HB651"/>
      <c r="HC651"/>
      <c r="HD651"/>
      <c r="HE651"/>
      <c r="HF651"/>
      <c r="HG651"/>
      <c r="HH651"/>
      <c r="HI651"/>
      <c r="HJ651"/>
      <c r="HK651"/>
      <c r="HL651"/>
    </row>
    <row r="652" spans="1:220" x14ac:dyDescent="0.25">
      <c r="A652"/>
      <c r="B652"/>
      <c r="C652"/>
      <c r="D652"/>
      <c r="E652"/>
      <c r="F652"/>
      <c r="G652"/>
      <c r="H652"/>
      <c r="I652"/>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c r="BY652"/>
      <c r="BZ652"/>
      <c r="CA652"/>
      <c r="CB652"/>
      <c r="CC652"/>
      <c r="CD652"/>
      <c r="CE652"/>
      <c r="CF652"/>
      <c r="CG652"/>
      <c r="CH652"/>
      <c r="CI652"/>
      <c r="CJ652"/>
      <c r="CK652"/>
      <c r="CL652"/>
      <c r="CM652"/>
      <c r="CN652"/>
      <c r="CO652"/>
      <c r="CP652"/>
      <c r="CQ652"/>
      <c r="CR652"/>
      <c r="CS652"/>
      <c r="CT652"/>
      <c r="CU652"/>
      <c r="CV652"/>
      <c r="CW652"/>
      <c r="CX652"/>
      <c r="CY652"/>
      <c r="CZ652"/>
      <c r="DA652"/>
      <c r="DB652"/>
      <c r="DC652"/>
      <c r="DD652"/>
      <c r="DE652"/>
      <c r="DF652"/>
      <c r="DG652"/>
      <c r="DH652"/>
      <c r="DI652"/>
      <c r="DJ652"/>
      <c r="DK652"/>
      <c r="DL652"/>
      <c r="DM652"/>
      <c r="DN652"/>
      <c r="DO652"/>
      <c r="DP652"/>
      <c r="DQ652"/>
      <c r="DR652"/>
      <c r="DS652"/>
      <c r="DT652"/>
      <c r="DU652"/>
      <c r="DV652"/>
      <c r="DW652"/>
      <c r="DX652"/>
      <c r="DY652"/>
      <c r="DZ652"/>
      <c r="EA652"/>
      <c r="EB652"/>
      <c r="EC652"/>
      <c r="ED652"/>
      <c r="EE652"/>
      <c r="EF652"/>
      <c r="EG652"/>
      <c r="EH652"/>
      <c r="EI652"/>
      <c r="EJ652"/>
      <c r="EK652"/>
      <c r="EL652"/>
      <c r="EM652"/>
      <c r="EN652"/>
      <c r="EO652"/>
      <c r="EP652"/>
      <c r="EQ652"/>
      <c r="ER652"/>
      <c r="ES652"/>
      <c r="ET652"/>
      <c r="EU652"/>
      <c r="EV652"/>
      <c r="EW652"/>
      <c r="EX652"/>
      <c r="EY652"/>
      <c r="EZ652"/>
      <c r="FA652"/>
      <c r="FB652"/>
      <c r="FC652"/>
      <c r="FD652"/>
      <c r="FE652"/>
      <c r="FF652"/>
      <c r="FG652"/>
      <c r="FH652"/>
      <c r="FI652"/>
      <c r="FJ652"/>
      <c r="FK652"/>
      <c r="FL652"/>
      <c r="FM652"/>
      <c r="FN652"/>
      <c r="FO652"/>
      <c r="FP652"/>
      <c r="FQ652"/>
      <c r="FR652"/>
      <c r="FS652"/>
      <c r="FT652"/>
      <c r="FU652"/>
      <c r="FV652"/>
      <c r="FW652"/>
      <c r="FX652"/>
      <c r="FY652"/>
      <c r="FZ652"/>
      <c r="GA652"/>
      <c r="GB652"/>
      <c r="GC652"/>
      <c r="GD652"/>
      <c r="GE652"/>
      <c r="GF652"/>
      <c r="GG652"/>
      <c r="GH652"/>
      <c r="GI652"/>
      <c r="GJ652"/>
      <c r="GK652"/>
      <c r="GL652"/>
      <c r="GM652"/>
      <c r="GN652"/>
      <c r="GO652"/>
      <c r="GP652"/>
      <c r="GQ652"/>
      <c r="GR652"/>
      <c r="GS652"/>
      <c r="GT652"/>
      <c r="GU652"/>
      <c r="GV652"/>
      <c r="GW652"/>
      <c r="GX652"/>
      <c r="GY652"/>
      <c r="GZ652"/>
      <c r="HA652"/>
      <c r="HB652"/>
      <c r="HC652"/>
      <c r="HD652"/>
      <c r="HE652"/>
      <c r="HF652"/>
      <c r="HG652"/>
      <c r="HH652"/>
      <c r="HI652"/>
      <c r="HJ652"/>
      <c r="HK652"/>
      <c r="HL652"/>
    </row>
    <row r="653" spans="1:220" x14ac:dyDescent="0.25">
      <c r="A653"/>
      <c r="B653"/>
      <c r="C653"/>
      <c r="D653"/>
      <c r="E653"/>
      <c r="F653"/>
      <c r="G653"/>
      <c r="H653"/>
      <c r="I653"/>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c r="BY653"/>
      <c r="BZ653"/>
      <c r="CA653"/>
      <c r="CB653"/>
      <c r="CC653"/>
      <c r="CD653"/>
      <c r="CE653"/>
      <c r="CF653"/>
      <c r="CG653"/>
      <c r="CH653"/>
      <c r="CI653"/>
      <c r="CJ653"/>
      <c r="CK653"/>
      <c r="CL653"/>
      <c r="CM653"/>
      <c r="CN653"/>
      <c r="CO653"/>
      <c r="CP653"/>
      <c r="CQ653"/>
      <c r="CR653"/>
      <c r="CS653"/>
      <c r="CT653"/>
      <c r="CU653"/>
      <c r="CV653"/>
      <c r="CW653"/>
      <c r="CX653"/>
      <c r="CY653"/>
      <c r="CZ653"/>
      <c r="DA653"/>
      <c r="DB653"/>
      <c r="DC653"/>
      <c r="DD653"/>
      <c r="DE653"/>
      <c r="DF653"/>
      <c r="DG653"/>
      <c r="DH653"/>
      <c r="DI653"/>
      <c r="DJ653"/>
      <c r="DK653"/>
      <c r="DL653"/>
      <c r="DM653"/>
      <c r="DN653"/>
      <c r="DO653"/>
      <c r="DP653"/>
      <c r="DQ653"/>
      <c r="DR653"/>
      <c r="DS653"/>
      <c r="DT653"/>
      <c r="DU653"/>
      <c r="DV653"/>
      <c r="DW653"/>
      <c r="DX653"/>
      <c r="DY653"/>
      <c r="DZ653"/>
      <c r="EA653"/>
      <c r="EB653"/>
      <c r="EC653"/>
      <c r="ED653"/>
      <c r="EE653"/>
      <c r="EF653"/>
      <c r="EG653"/>
      <c r="EH653"/>
      <c r="EI653"/>
      <c r="EJ653"/>
      <c r="EK653"/>
      <c r="EL653"/>
      <c r="EM653"/>
      <c r="EN653"/>
      <c r="EO653"/>
      <c r="EP653"/>
      <c r="EQ653"/>
      <c r="ER653"/>
      <c r="ES653"/>
      <c r="ET653"/>
      <c r="EU653"/>
      <c r="EV653"/>
      <c r="EW653"/>
      <c r="EX653"/>
      <c r="EY653"/>
      <c r="EZ653"/>
      <c r="FA653"/>
      <c r="FB653"/>
      <c r="FC653"/>
      <c r="FD653"/>
      <c r="FE653"/>
      <c r="FF653"/>
      <c r="FG653"/>
      <c r="FH653"/>
      <c r="FI653"/>
      <c r="FJ653"/>
      <c r="FK653"/>
      <c r="FL653"/>
      <c r="FM653"/>
      <c r="FN653"/>
      <c r="FO653"/>
      <c r="FP653"/>
      <c r="FQ653"/>
      <c r="FR653"/>
      <c r="FS653"/>
      <c r="FT653"/>
      <c r="FU653"/>
      <c r="FV653"/>
      <c r="FW653"/>
      <c r="FX653"/>
      <c r="FY653"/>
      <c r="FZ653"/>
      <c r="GA653"/>
      <c r="GB653"/>
      <c r="GC653"/>
      <c r="GD653"/>
      <c r="GE653"/>
      <c r="GF653"/>
      <c r="GG653"/>
      <c r="GH653"/>
      <c r="GI653"/>
      <c r="GJ653"/>
      <c r="GK653"/>
      <c r="GL653"/>
      <c r="GM653"/>
      <c r="GN653"/>
      <c r="GO653"/>
      <c r="GP653"/>
      <c r="GQ653"/>
      <c r="GR653"/>
      <c r="GS653"/>
      <c r="GT653"/>
      <c r="GU653"/>
      <c r="GV653"/>
      <c r="GW653"/>
      <c r="GX653"/>
      <c r="GY653"/>
      <c r="GZ653"/>
      <c r="HA653"/>
      <c r="HB653"/>
      <c r="HC653"/>
      <c r="HD653"/>
      <c r="HE653"/>
      <c r="HF653"/>
      <c r="HG653"/>
      <c r="HH653"/>
      <c r="HI653"/>
      <c r="HJ653"/>
      <c r="HK653"/>
      <c r="HL653"/>
    </row>
    <row r="654" spans="1:220" x14ac:dyDescent="0.25">
      <c r="A654"/>
      <c r="B654"/>
      <c r="C654"/>
      <c r="D654"/>
      <c r="E654"/>
      <c r="F654"/>
      <c r="G654"/>
      <c r="H654"/>
      <c r="I654"/>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c r="BY654"/>
      <c r="BZ654"/>
      <c r="CA654"/>
      <c r="CB654"/>
      <c r="CC654"/>
      <c r="CD654"/>
      <c r="CE654"/>
      <c r="CF654"/>
      <c r="CG654"/>
      <c r="CH654"/>
      <c r="CI654"/>
      <c r="CJ654"/>
      <c r="CK654"/>
      <c r="CL654"/>
      <c r="CM654"/>
      <c r="CN654"/>
      <c r="CO654"/>
      <c r="CP654"/>
      <c r="CQ654"/>
      <c r="CR654"/>
      <c r="CS654"/>
      <c r="CT654"/>
      <c r="CU654"/>
      <c r="CV654"/>
      <c r="CW654"/>
      <c r="CX654"/>
      <c r="CY654"/>
      <c r="CZ654"/>
      <c r="DA654"/>
      <c r="DB654"/>
      <c r="DC654"/>
      <c r="DD654"/>
      <c r="DE654"/>
      <c r="DF654"/>
      <c r="DG654"/>
      <c r="DH654"/>
      <c r="DI654"/>
      <c r="DJ654"/>
      <c r="DK654"/>
      <c r="DL654"/>
      <c r="DM654"/>
      <c r="DN654"/>
      <c r="DO654"/>
      <c r="DP654"/>
      <c r="DQ654"/>
      <c r="DR654"/>
      <c r="DS654"/>
      <c r="DT654"/>
      <c r="DU654"/>
      <c r="DV654"/>
      <c r="DW654"/>
      <c r="DX654"/>
      <c r="DY654"/>
      <c r="DZ654"/>
      <c r="EA654"/>
      <c r="EB654"/>
      <c r="EC654"/>
      <c r="ED654"/>
      <c r="EE654"/>
      <c r="EF654"/>
      <c r="EG654"/>
      <c r="EH654"/>
      <c r="EI654"/>
      <c r="EJ654"/>
      <c r="EK654"/>
      <c r="EL654"/>
      <c r="EM654"/>
      <c r="EN654"/>
      <c r="EO654"/>
      <c r="EP654"/>
      <c r="EQ654"/>
      <c r="ER654"/>
      <c r="ES654"/>
      <c r="ET654"/>
      <c r="EU654"/>
      <c r="EV654"/>
      <c r="EW654"/>
      <c r="EX654"/>
      <c r="EY654"/>
      <c r="EZ654"/>
      <c r="FA654"/>
      <c r="FB654"/>
      <c r="FC654"/>
      <c r="FD654"/>
      <c r="FE654"/>
      <c r="FF654"/>
      <c r="FG654"/>
      <c r="FH654"/>
      <c r="FI654"/>
      <c r="FJ654"/>
      <c r="FK654"/>
      <c r="FL654"/>
      <c r="FM654"/>
      <c r="FN654"/>
      <c r="FO654"/>
      <c r="FP654"/>
      <c r="FQ654"/>
      <c r="FR654"/>
      <c r="FS654"/>
      <c r="FT654"/>
      <c r="FU654"/>
      <c r="FV654"/>
      <c r="FW654"/>
      <c r="FX654"/>
      <c r="FY654"/>
      <c r="FZ654"/>
      <c r="GA654"/>
      <c r="GB654"/>
      <c r="GC654"/>
      <c r="GD654"/>
      <c r="GE654"/>
      <c r="GF654"/>
      <c r="GG654"/>
      <c r="GH654"/>
      <c r="GI654"/>
      <c r="GJ654"/>
      <c r="GK654"/>
      <c r="GL654"/>
      <c r="GM654"/>
      <c r="GN654"/>
      <c r="GO654"/>
      <c r="GP654"/>
      <c r="GQ654"/>
      <c r="GR654"/>
      <c r="GS654"/>
      <c r="GT654"/>
      <c r="GU654"/>
      <c r="GV654"/>
      <c r="GW654"/>
      <c r="GX654"/>
      <c r="GY654"/>
      <c r="GZ654"/>
      <c r="HA654"/>
      <c r="HB654"/>
      <c r="HC654"/>
      <c r="HD654"/>
      <c r="HE654"/>
      <c r="HF654"/>
      <c r="HG654"/>
      <c r="HH654"/>
      <c r="HI654"/>
      <c r="HJ654"/>
      <c r="HK654"/>
      <c r="HL654"/>
    </row>
    <row r="655" spans="1:220" x14ac:dyDescent="0.25">
      <c r="A655"/>
      <c r="B655"/>
      <c r="C655"/>
      <c r="D655"/>
      <c r="E655"/>
      <c r="F655"/>
      <c r="G655"/>
      <c r="H655"/>
      <c r="I655"/>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c r="BY655"/>
      <c r="BZ655"/>
      <c r="CA655"/>
      <c r="CB655"/>
      <c r="CC655"/>
      <c r="CD655"/>
      <c r="CE655"/>
      <c r="CF655"/>
      <c r="CG655"/>
      <c r="CH655"/>
      <c r="CI655"/>
      <c r="CJ655"/>
      <c r="CK655"/>
      <c r="CL655"/>
      <c r="CM655"/>
      <c r="CN655"/>
      <c r="CO655"/>
      <c r="CP655"/>
      <c r="CQ655"/>
      <c r="CR655"/>
      <c r="CS655"/>
      <c r="CT655"/>
      <c r="CU655"/>
      <c r="CV655"/>
      <c r="CW655"/>
      <c r="CX655"/>
      <c r="CY655"/>
      <c r="CZ655"/>
      <c r="DA655"/>
      <c r="DB655"/>
      <c r="DC655"/>
      <c r="DD655"/>
      <c r="DE655"/>
      <c r="DF655"/>
      <c r="DG655"/>
      <c r="DH655"/>
      <c r="DI655"/>
      <c r="DJ655"/>
      <c r="DK655"/>
      <c r="DL655"/>
      <c r="DM655"/>
      <c r="DN655"/>
      <c r="DO655"/>
      <c r="DP655"/>
      <c r="DQ655"/>
      <c r="DR655"/>
      <c r="DS655"/>
      <c r="DT655"/>
      <c r="DU655"/>
      <c r="DV655"/>
      <c r="DW655"/>
      <c r="DX655"/>
      <c r="DY655"/>
      <c r="DZ655"/>
      <c r="EA655"/>
      <c r="EB655"/>
      <c r="EC655"/>
      <c r="ED655"/>
      <c r="EE655"/>
      <c r="EF655"/>
      <c r="EG655"/>
      <c r="EH655"/>
      <c r="EI655"/>
      <c r="EJ655"/>
      <c r="EK655"/>
      <c r="EL655"/>
      <c r="EM655"/>
      <c r="EN655"/>
      <c r="EO655"/>
      <c r="EP655"/>
      <c r="EQ655"/>
      <c r="ER655"/>
      <c r="ES655"/>
      <c r="ET655"/>
      <c r="EU655"/>
      <c r="EV655"/>
      <c r="EW655"/>
      <c r="EX655"/>
      <c r="EY655"/>
      <c r="EZ655"/>
      <c r="FA655"/>
      <c r="FB655"/>
      <c r="FC655"/>
      <c r="FD655"/>
      <c r="FE655"/>
      <c r="FF655"/>
      <c r="FG655"/>
      <c r="FH655"/>
      <c r="FI655"/>
      <c r="FJ655"/>
      <c r="FK655"/>
      <c r="FL655"/>
      <c r="FM655"/>
      <c r="FN655"/>
      <c r="FO655"/>
      <c r="FP655"/>
      <c r="FQ655"/>
      <c r="FR655"/>
      <c r="FS655"/>
      <c r="FT655"/>
      <c r="FU655"/>
      <c r="FV655"/>
      <c r="FW655"/>
      <c r="FX655"/>
      <c r="FY655"/>
      <c r="FZ655"/>
      <c r="GA655"/>
      <c r="GB655"/>
      <c r="GC655"/>
      <c r="GD655"/>
      <c r="GE655"/>
      <c r="GF655"/>
      <c r="GG655"/>
      <c r="GH655"/>
      <c r="GI655"/>
      <c r="GJ655"/>
      <c r="GK655"/>
      <c r="GL655"/>
      <c r="GM655"/>
      <c r="GN655"/>
      <c r="GO655"/>
      <c r="GP655"/>
      <c r="GQ655"/>
      <c r="GR655"/>
      <c r="GS655"/>
      <c r="GT655"/>
      <c r="GU655"/>
      <c r="GV655"/>
      <c r="GW655"/>
      <c r="GX655"/>
      <c r="GY655"/>
      <c r="GZ655"/>
      <c r="HA655"/>
      <c r="HB655"/>
      <c r="HC655"/>
      <c r="HD655"/>
      <c r="HE655"/>
      <c r="HF655"/>
      <c r="HG655"/>
      <c r="HH655"/>
      <c r="HI655"/>
      <c r="HJ655"/>
      <c r="HK655"/>
      <c r="HL655"/>
    </row>
    <row r="656" spans="1:220" x14ac:dyDescent="0.25">
      <c r="A656"/>
      <c r="B656"/>
      <c r="C656"/>
      <c r="D656"/>
      <c r="E656"/>
      <c r="F656"/>
      <c r="G656"/>
      <c r="H656"/>
      <c r="I65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c r="BY656"/>
      <c r="BZ656"/>
      <c r="CA656"/>
      <c r="CB656"/>
      <c r="CC656"/>
      <c r="CD656"/>
      <c r="CE656"/>
      <c r="CF656"/>
      <c r="CG656"/>
      <c r="CH656"/>
      <c r="CI656"/>
      <c r="CJ656"/>
      <c r="CK656"/>
      <c r="CL656"/>
      <c r="CM656"/>
      <c r="CN656"/>
      <c r="CO656"/>
      <c r="CP656"/>
      <c r="CQ656"/>
      <c r="CR656"/>
      <c r="CS656"/>
      <c r="CT656"/>
      <c r="CU656"/>
      <c r="CV656"/>
      <c r="CW656"/>
      <c r="CX656"/>
      <c r="CY656"/>
      <c r="CZ656"/>
      <c r="DA656"/>
      <c r="DB656"/>
      <c r="DC656"/>
      <c r="DD656"/>
      <c r="DE656"/>
      <c r="DF656"/>
      <c r="DG656"/>
      <c r="DH656"/>
      <c r="DI656"/>
      <c r="DJ656"/>
      <c r="DK656"/>
      <c r="DL656"/>
      <c r="DM656"/>
      <c r="DN656"/>
      <c r="DO656"/>
      <c r="DP656"/>
      <c r="DQ656"/>
      <c r="DR656"/>
      <c r="DS656"/>
      <c r="DT656"/>
      <c r="DU656"/>
      <c r="DV656"/>
      <c r="DW656"/>
      <c r="DX656"/>
      <c r="DY656"/>
      <c r="DZ656"/>
      <c r="EA656"/>
      <c r="EB656"/>
      <c r="EC656"/>
      <c r="ED656"/>
      <c r="EE656"/>
      <c r="EF656"/>
      <c r="EG656"/>
      <c r="EH656"/>
      <c r="EI656"/>
      <c r="EJ656"/>
      <c r="EK656"/>
      <c r="EL656"/>
      <c r="EM656"/>
      <c r="EN656"/>
      <c r="EO656"/>
      <c r="EP656"/>
      <c r="EQ656"/>
      <c r="ER656"/>
      <c r="ES656"/>
      <c r="ET656"/>
      <c r="EU656"/>
      <c r="EV656"/>
      <c r="EW656"/>
      <c r="EX656"/>
      <c r="EY656"/>
      <c r="EZ656"/>
      <c r="FA656"/>
      <c r="FB656"/>
      <c r="FC656"/>
      <c r="FD656"/>
      <c r="FE656"/>
      <c r="FF656"/>
      <c r="FG656"/>
      <c r="FH656"/>
      <c r="FI656"/>
      <c r="FJ656"/>
      <c r="FK656"/>
      <c r="FL656"/>
      <c r="FM656"/>
      <c r="FN656"/>
      <c r="FO656"/>
      <c r="FP656"/>
      <c r="FQ656"/>
      <c r="FR656"/>
      <c r="FS656"/>
      <c r="FT656"/>
      <c r="FU656"/>
      <c r="FV656"/>
      <c r="FW656"/>
      <c r="FX656"/>
      <c r="FY656"/>
      <c r="FZ656"/>
      <c r="GA656"/>
      <c r="GB656"/>
      <c r="GC656"/>
      <c r="GD656"/>
      <c r="GE656"/>
      <c r="GF656"/>
      <c r="GG656"/>
      <c r="GH656"/>
      <c r="GI656"/>
      <c r="GJ656"/>
      <c r="GK656"/>
      <c r="GL656"/>
      <c r="GM656"/>
      <c r="GN656"/>
      <c r="GO656"/>
      <c r="GP656"/>
      <c r="GQ656"/>
      <c r="GR656"/>
      <c r="GS656"/>
      <c r="GT656"/>
      <c r="GU656"/>
      <c r="GV656"/>
      <c r="GW656"/>
      <c r="GX656"/>
      <c r="GY656"/>
      <c r="GZ656"/>
      <c r="HA656"/>
      <c r="HB656"/>
      <c r="HC656"/>
      <c r="HD656"/>
      <c r="HE656"/>
      <c r="HF656"/>
      <c r="HG656"/>
      <c r="HH656"/>
      <c r="HI656"/>
      <c r="HJ656"/>
      <c r="HK656"/>
      <c r="HL656"/>
    </row>
    <row r="657" spans="1:220" x14ac:dyDescent="0.25">
      <c r="A657"/>
      <c r="B657"/>
      <c r="C657"/>
      <c r="D657"/>
      <c r="E657"/>
      <c r="F657"/>
      <c r="G657"/>
      <c r="H657"/>
      <c r="I657"/>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c r="BY657"/>
      <c r="BZ657"/>
      <c r="CA657"/>
      <c r="CB657"/>
      <c r="CC657"/>
      <c r="CD657"/>
      <c r="CE657"/>
      <c r="CF657"/>
      <c r="CG657"/>
      <c r="CH657"/>
      <c r="CI657"/>
      <c r="CJ657"/>
      <c r="CK657"/>
      <c r="CL657"/>
      <c r="CM657"/>
      <c r="CN657"/>
      <c r="CO657"/>
      <c r="CP657"/>
      <c r="CQ657"/>
      <c r="CR657"/>
      <c r="CS657"/>
      <c r="CT657"/>
      <c r="CU657"/>
      <c r="CV657"/>
      <c r="CW657"/>
      <c r="CX657"/>
      <c r="CY657"/>
      <c r="CZ657"/>
      <c r="DA657"/>
      <c r="DB657"/>
      <c r="DC657"/>
      <c r="DD657"/>
      <c r="DE657"/>
      <c r="DF657"/>
      <c r="DG657"/>
      <c r="DH657"/>
      <c r="DI657"/>
      <c r="DJ657"/>
      <c r="DK657"/>
      <c r="DL657"/>
      <c r="DM657"/>
      <c r="DN657"/>
      <c r="DO657"/>
      <c r="DP657"/>
      <c r="DQ657"/>
      <c r="DR657"/>
      <c r="DS657"/>
      <c r="DT657"/>
      <c r="DU657"/>
      <c r="DV657"/>
      <c r="DW657"/>
      <c r="DX657"/>
      <c r="DY657"/>
      <c r="DZ657"/>
      <c r="EA657"/>
      <c r="EB657"/>
      <c r="EC657"/>
      <c r="ED657"/>
      <c r="EE657"/>
      <c r="EF657"/>
      <c r="EG657"/>
      <c r="EH657"/>
      <c r="EI657"/>
      <c r="EJ657"/>
      <c r="EK657"/>
      <c r="EL657"/>
      <c r="EM657"/>
      <c r="EN657"/>
      <c r="EO657"/>
      <c r="EP657"/>
      <c r="EQ657"/>
      <c r="ER657"/>
      <c r="ES657"/>
      <c r="ET657"/>
      <c r="EU657"/>
      <c r="EV657"/>
      <c r="EW657"/>
      <c r="EX657"/>
      <c r="EY657"/>
      <c r="EZ657"/>
      <c r="FA657"/>
      <c r="FB657"/>
      <c r="FC657"/>
      <c r="FD657"/>
      <c r="FE657"/>
      <c r="FF657"/>
      <c r="FG657"/>
      <c r="FH657"/>
      <c r="FI657"/>
      <c r="FJ657"/>
      <c r="FK657"/>
      <c r="FL657"/>
      <c r="FM657"/>
      <c r="FN657"/>
      <c r="FO657"/>
      <c r="FP657"/>
      <c r="FQ657"/>
      <c r="FR657"/>
      <c r="FS657"/>
      <c r="FT657"/>
      <c r="FU657"/>
      <c r="FV657"/>
      <c r="FW657"/>
      <c r="FX657"/>
      <c r="FY657"/>
      <c r="FZ657"/>
      <c r="GA657"/>
      <c r="GB657"/>
      <c r="GC657"/>
      <c r="GD657"/>
      <c r="GE657"/>
      <c r="GF657"/>
      <c r="GG657"/>
      <c r="GH657"/>
      <c r="GI657"/>
      <c r="GJ657"/>
      <c r="GK657"/>
      <c r="GL657"/>
      <c r="GM657"/>
      <c r="GN657"/>
      <c r="GO657"/>
      <c r="GP657"/>
      <c r="GQ657"/>
      <c r="GR657"/>
      <c r="GS657"/>
      <c r="GT657"/>
      <c r="GU657"/>
      <c r="GV657"/>
      <c r="GW657"/>
      <c r="GX657"/>
      <c r="GY657"/>
      <c r="GZ657"/>
      <c r="HA657"/>
      <c r="HB657"/>
      <c r="HC657"/>
      <c r="HD657"/>
      <c r="HE657"/>
      <c r="HF657"/>
      <c r="HG657"/>
      <c r="HH657"/>
      <c r="HI657"/>
      <c r="HJ657"/>
      <c r="HK657"/>
      <c r="HL657"/>
    </row>
    <row r="658" spans="1:220" x14ac:dyDescent="0.25">
      <c r="A658"/>
      <c r="B658"/>
      <c r="C658"/>
      <c r="D658"/>
      <c r="E658"/>
      <c r="F658"/>
      <c r="G658"/>
      <c r="H658"/>
      <c r="I658"/>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c r="BY658"/>
      <c r="BZ658"/>
      <c r="CA658"/>
      <c r="CB658"/>
      <c r="CC658"/>
      <c r="CD658"/>
      <c r="CE658"/>
      <c r="CF658"/>
      <c r="CG658"/>
      <c r="CH658"/>
      <c r="CI658"/>
      <c r="CJ658"/>
      <c r="CK658"/>
      <c r="CL658"/>
      <c r="CM658"/>
      <c r="CN658"/>
      <c r="CO658"/>
      <c r="CP658"/>
      <c r="CQ658"/>
      <c r="CR658"/>
      <c r="CS658"/>
      <c r="CT658"/>
      <c r="CU658"/>
      <c r="CV658"/>
      <c r="CW658"/>
      <c r="CX658"/>
      <c r="CY658"/>
      <c r="CZ658"/>
      <c r="DA658"/>
      <c r="DB658"/>
      <c r="DC658"/>
      <c r="DD658"/>
      <c r="DE658"/>
      <c r="DF658"/>
      <c r="DG658"/>
      <c r="DH658"/>
      <c r="DI658"/>
      <c r="DJ658"/>
      <c r="DK658"/>
      <c r="DL658"/>
      <c r="DM658"/>
      <c r="DN658"/>
      <c r="DO658"/>
      <c r="DP658"/>
      <c r="DQ658"/>
      <c r="DR658"/>
      <c r="DS658"/>
      <c r="DT658"/>
      <c r="DU658"/>
      <c r="DV658"/>
      <c r="DW658"/>
      <c r="DX658"/>
      <c r="DY658"/>
      <c r="DZ658"/>
      <c r="EA658"/>
      <c r="EB658"/>
      <c r="EC658"/>
      <c r="ED658"/>
      <c r="EE658"/>
      <c r="EF658"/>
      <c r="EG658"/>
      <c r="EH658"/>
      <c r="EI658"/>
      <c r="EJ658"/>
      <c r="EK658"/>
      <c r="EL658"/>
      <c r="EM658"/>
      <c r="EN658"/>
      <c r="EO658"/>
      <c r="EP658"/>
      <c r="EQ658"/>
      <c r="ER658"/>
      <c r="ES658"/>
      <c r="ET658"/>
      <c r="EU658"/>
      <c r="EV658"/>
      <c r="EW658"/>
      <c r="EX658"/>
      <c r="EY658"/>
      <c r="EZ658"/>
      <c r="FA658"/>
      <c r="FB658"/>
      <c r="FC658"/>
      <c r="FD658"/>
      <c r="FE658"/>
      <c r="FF658"/>
      <c r="FG658"/>
      <c r="FH658"/>
      <c r="FI658"/>
      <c r="FJ658"/>
      <c r="FK658"/>
      <c r="FL658"/>
      <c r="FM658"/>
      <c r="FN658"/>
      <c r="FO658"/>
      <c r="FP658"/>
      <c r="FQ658"/>
      <c r="FR658"/>
      <c r="FS658"/>
      <c r="FT658"/>
      <c r="FU658"/>
      <c r="FV658"/>
      <c r="FW658"/>
      <c r="FX658"/>
      <c r="FY658"/>
      <c r="FZ658"/>
      <c r="GA658"/>
      <c r="GB658"/>
      <c r="GC658"/>
      <c r="GD658"/>
      <c r="GE658"/>
      <c r="GF658"/>
      <c r="GG658"/>
      <c r="GH658"/>
      <c r="GI658"/>
      <c r="GJ658"/>
      <c r="GK658"/>
      <c r="GL658"/>
      <c r="GM658"/>
      <c r="GN658"/>
      <c r="GO658"/>
      <c r="GP658"/>
      <c r="GQ658"/>
      <c r="GR658"/>
      <c r="GS658"/>
      <c r="GT658"/>
      <c r="GU658"/>
      <c r="GV658"/>
      <c r="GW658"/>
      <c r="GX658"/>
      <c r="GY658"/>
      <c r="GZ658"/>
      <c r="HA658"/>
      <c r="HB658"/>
      <c r="HC658"/>
      <c r="HD658"/>
      <c r="HE658"/>
      <c r="HF658"/>
      <c r="HG658"/>
      <c r="HH658"/>
      <c r="HI658"/>
      <c r="HJ658"/>
      <c r="HK658"/>
      <c r="HL658"/>
    </row>
    <row r="659" spans="1:220" x14ac:dyDescent="0.25">
      <c r="A659"/>
      <c r="B659"/>
      <c r="C659"/>
      <c r="D659"/>
      <c r="E659"/>
      <c r="F659"/>
      <c r="G659"/>
      <c r="H659"/>
      <c r="I659"/>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c r="BY659"/>
      <c r="BZ659"/>
      <c r="CA659"/>
      <c r="CB659"/>
      <c r="CC659"/>
      <c r="CD659"/>
      <c r="CE659"/>
      <c r="CF659"/>
      <c r="CG659"/>
      <c r="CH659"/>
      <c r="CI659"/>
      <c r="CJ659"/>
      <c r="CK659"/>
      <c r="CL659"/>
      <c r="CM659"/>
      <c r="CN659"/>
      <c r="CO659"/>
      <c r="CP659"/>
      <c r="CQ659"/>
      <c r="CR659"/>
      <c r="CS659"/>
      <c r="CT659"/>
      <c r="CU659"/>
      <c r="CV659"/>
      <c r="CW659"/>
      <c r="CX659"/>
      <c r="CY659"/>
      <c r="CZ659"/>
      <c r="DA659"/>
      <c r="DB659"/>
      <c r="DC659"/>
      <c r="DD659"/>
      <c r="DE659"/>
      <c r="DF659"/>
      <c r="DG659"/>
      <c r="DH659"/>
      <c r="DI659"/>
      <c r="DJ659"/>
      <c r="DK659"/>
      <c r="DL659"/>
      <c r="DM659"/>
      <c r="DN659"/>
      <c r="DO659"/>
      <c r="DP659"/>
      <c r="DQ659"/>
      <c r="DR659"/>
      <c r="DS659"/>
      <c r="DT659"/>
      <c r="DU659"/>
      <c r="DV659"/>
      <c r="DW659"/>
      <c r="DX659"/>
      <c r="DY659"/>
      <c r="DZ659"/>
      <c r="EA659"/>
      <c r="EB659"/>
      <c r="EC659"/>
      <c r="ED659"/>
      <c r="EE659"/>
      <c r="EF659"/>
      <c r="EG659"/>
      <c r="EH659"/>
      <c r="EI659"/>
      <c r="EJ659"/>
      <c r="EK659"/>
      <c r="EL659"/>
      <c r="EM659"/>
      <c r="EN659"/>
      <c r="EO659"/>
      <c r="EP659"/>
      <c r="EQ659"/>
      <c r="ER659"/>
      <c r="ES659"/>
      <c r="ET659"/>
      <c r="EU659"/>
      <c r="EV659"/>
      <c r="EW659"/>
      <c r="EX659"/>
      <c r="EY659"/>
      <c r="EZ659"/>
      <c r="FA659"/>
      <c r="FB659"/>
      <c r="FC659"/>
      <c r="FD659"/>
      <c r="FE659"/>
      <c r="FF659"/>
      <c r="FG659"/>
      <c r="FH659"/>
      <c r="FI659"/>
      <c r="FJ659"/>
      <c r="FK659"/>
      <c r="FL659"/>
      <c r="FM659"/>
      <c r="FN659"/>
      <c r="FO659"/>
      <c r="FP659"/>
      <c r="FQ659"/>
      <c r="FR659"/>
      <c r="FS659"/>
      <c r="FT659"/>
      <c r="FU659"/>
      <c r="FV659"/>
      <c r="FW659"/>
      <c r="FX659"/>
      <c r="FY659"/>
      <c r="FZ659"/>
      <c r="GA659"/>
      <c r="GB659"/>
      <c r="GC659"/>
      <c r="GD659"/>
      <c r="GE659"/>
      <c r="GF659"/>
      <c r="GG659"/>
      <c r="GH659"/>
      <c r="GI659"/>
      <c r="GJ659"/>
      <c r="GK659"/>
      <c r="GL659"/>
      <c r="GM659"/>
      <c r="GN659"/>
      <c r="GO659"/>
      <c r="GP659"/>
      <c r="GQ659"/>
      <c r="GR659"/>
      <c r="GS659"/>
      <c r="GT659"/>
      <c r="GU659"/>
      <c r="GV659"/>
      <c r="GW659"/>
      <c r="GX659"/>
      <c r="GY659"/>
      <c r="GZ659"/>
      <c r="HA659"/>
      <c r="HB659"/>
      <c r="HC659"/>
      <c r="HD659"/>
      <c r="HE659"/>
      <c r="HF659"/>
      <c r="HG659"/>
      <c r="HH659"/>
      <c r="HI659"/>
      <c r="HJ659"/>
      <c r="HK659"/>
      <c r="HL659"/>
    </row>
    <row r="660" spans="1:220" x14ac:dyDescent="0.25">
      <c r="A660"/>
      <c r="B660"/>
      <c r="C660"/>
      <c r="D660"/>
      <c r="E660"/>
      <c r="F660"/>
      <c r="G660"/>
      <c r="H660"/>
      <c r="I660"/>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c r="BY660"/>
      <c r="BZ660"/>
      <c r="CA660"/>
      <c r="CB660"/>
      <c r="CC660"/>
      <c r="CD660"/>
      <c r="CE660"/>
      <c r="CF660"/>
      <c r="CG660"/>
      <c r="CH660"/>
      <c r="CI660"/>
      <c r="CJ660"/>
      <c r="CK660"/>
      <c r="CL660"/>
      <c r="CM660"/>
      <c r="CN660"/>
      <c r="CO660"/>
      <c r="CP660"/>
      <c r="CQ660"/>
      <c r="CR660"/>
      <c r="CS660"/>
      <c r="CT660"/>
      <c r="CU660"/>
      <c r="CV660"/>
      <c r="CW660"/>
      <c r="CX660"/>
      <c r="CY660"/>
      <c r="CZ660"/>
      <c r="DA660"/>
      <c r="DB660"/>
      <c r="DC660"/>
      <c r="DD660"/>
      <c r="DE660"/>
      <c r="DF660"/>
      <c r="DG660"/>
      <c r="DH660"/>
      <c r="DI660"/>
      <c r="DJ660"/>
      <c r="DK660"/>
      <c r="DL660"/>
      <c r="DM660"/>
      <c r="DN660"/>
      <c r="DO660"/>
      <c r="DP660"/>
      <c r="DQ660"/>
      <c r="DR660"/>
      <c r="DS660"/>
      <c r="DT660"/>
      <c r="DU660"/>
      <c r="DV660"/>
      <c r="DW660"/>
      <c r="DX660"/>
      <c r="DY660"/>
      <c r="DZ660"/>
      <c r="EA660"/>
      <c r="EB660"/>
      <c r="EC660"/>
      <c r="ED660"/>
      <c r="EE660"/>
      <c r="EF660"/>
      <c r="EG660"/>
      <c r="EH660"/>
      <c r="EI660"/>
      <c r="EJ660"/>
      <c r="EK660"/>
      <c r="EL660"/>
      <c r="EM660"/>
      <c r="EN660"/>
      <c r="EO660"/>
      <c r="EP660"/>
      <c r="EQ660"/>
      <c r="ER660"/>
      <c r="ES660"/>
      <c r="ET660"/>
      <c r="EU660"/>
      <c r="EV660"/>
      <c r="EW660"/>
      <c r="EX660"/>
      <c r="EY660"/>
      <c r="EZ660"/>
      <c r="FA660"/>
      <c r="FB660"/>
      <c r="FC660"/>
      <c r="FD660"/>
      <c r="FE660"/>
      <c r="FF660"/>
      <c r="FG660"/>
      <c r="FH660"/>
      <c r="FI660"/>
      <c r="FJ660"/>
      <c r="FK660"/>
      <c r="FL660"/>
      <c r="FM660"/>
      <c r="FN660"/>
      <c r="FO660"/>
      <c r="FP660"/>
      <c r="FQ660"/>
      <c r="FR660"/>
      <c r="FS660"/>
      <c r="FT660"/>
      <c r="FU660"/>
      <c r="FV660"/>
      <c r="FW660"/>
      <c r="FX660"/>
      <c r="FY660"/>
      <c r="FZ660"/>
      <c r="GA660"/>
      <c r="GB660"/>
      <c r="GC660"/>
      <c r="GD660"/>
      <c r="GE660"/>
      <c r="GF660"/>
      <c r="GG660"/>
      <c r="GH660"/>
      <c r="GI660"/>
      <c r="GJ660"/>
      <c r="GK660"/>
      <c r="GL660"/>
      <c r="GM660"/>
      <c r="GN660"/>
      <c r="GO660"/>
      <c r="GP660"/>
      <c r="GQ660"/>
      <c r="GR660"/>
      <c r="GS660"/>
      <c r="GT660"/>
      <c r="GU660"/>
      <c r="GV660"/>
      <c r="GW660"/>
      <c r="GX660"/>
      <c r="GY660"/>
      <c r="GZ660"/>
      <c r="HA660"/>
      <c r="HB660"/>
      <c r="HC660"/>
      <c r="HD660"/>
      <c r="HE660"/>
      <c r="HF660"/>
      <c r="HG660"/>
      <c r="HH660"/>
      <c r="HI660"/>
      <c r="HJ660"/>
      <c r="HK660"/>
      <c r="HL660"/>
    </row>
    <row r="661" spans="1:220" x14ac:dyDescent="0.25">
      <c r="A661"/>
      <c r="B661"/>
      <c r="C661"/>
      <c r="D661"/>
      <c r="E661"/>
      <c r="F661"/>
      <c r="G661"/>
      <c r="H661"/>
      <c r="I661"/>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c r="BY661"/>
      <c r="BZ661"/>
      <c r="CA661"/>
      <c r="CB661"/>
      <c r="CC661"/>
      <c r="CD661"/>
      <c r="CE661"/>
      <c r="CF661"/>
      <c r="CG661"/>
      <c r="CH661"/>
      <c r="CI661"/>
      <c r="CJ661"/>
      <c r="CK661"/>
      <c r="CL661"/>
      <c r="CM661"/>
      <c r="CN661"/>
      <c r="CO661"/>
      <c r="CP661"/>
      <c r="CQ661"/>
      <c r="CR661"/>
      <c r="CS661"/>
      <c r="CT661"/>
      <c r="CU661"/>
      <c r="CV661"/>
      <c r="CW661"/>
      <c r="CX661"/>
      <c r="CY661"/>
      <c r="CZ661"/>
      <c r="DA661"/>
      <c r="DB661"/>
      <c r="DC661"/>
      <c r="DD661"/>
      <c r="DE661"/>
      <c r="DF661"/>
      <c r="DG661"/>
      <c r="DH661"/>
      <c r="DI661"/>
      <c r="DJ661"/>
      <c r="DK661"/>
      <c r="DL661"/>
      <c r="DM661"/>
      <c r="DN661"/>
      <c r="DO661"/>
      <c r="DP661"/>
      <c r="DQ661"/>
      <c r="DR661"/>
      <c r="DS661"/>
      <c r="DT661"/>
      <c r="DU661"/>
      <c r="DV661"/>
      <c r="DW661"/>
      <c r="DX661"/>
      <c r="DY661"/>
      <c r="DZ661"/>
      <c r="EA661"/>
      <c r="EB661"/>
      <c r="EC661"/>
      <c r="ED661"/>
      <c r="EE661"/>
      <c r="EF661"/>
      <c r="EG661"/>
      <c r="EH661"/>
      <c r="EI661"/>
      <c r="EJ661"/>
      <c r="EK661"/>
      <c r="EL661"/>
      <c r="EM661"/>
      <c r="EN661"/>
      <c r="EO661"/>
      <c r="EP661"/>
      <c r="EQ661"/>
      <c r="ER661"/>
      <c r="ES661"/>
      <c r="ET661"/>
      <c r="EU661"/>
      <c r="EV661"/>
      <c r="EW661"/>
      <c r="EX661"/>
      <c r="EY661"/>
      <c r="EZ661"/>
      <c r="FA661"/>
      <c r="FB661"/>
      <c r="FC661"/>
      <c r="FD661"/>
      <c r="FE661"/>
      <c r="FF661"/>
      <c r="FG661"/>
      <c r="FH661"/>
      <c r="FI661"/>
      <c r="FJ661"/>
      <c r="FK661"/>
      <c r="FL661"/>
      <c r="FM661"/>
      <c r="FN661"/>
      <c r="FO661"/>
      <c r="FP661"/>
      <c r="FQ661"/>
      <c r="FR661"/>
      <c r="FS661"/>
      <c r="FT661"/>
      <c r="FU661"/>
      <c r="FV661"/>
      <c r="FW661"/>
      <c r="FX661"/>
      <c r="FY661"/>
      <c r="FZ661"/>
      <c r="GA661"/>
      <c r="GB661"/>
      <c r="GC661"/>
      <c r="GD661"/>
      <c r="GE661"/>
      <c r="GF661"/>
      <c r="GG661"/>
      <c r="GH661"/>
      <c r="GI661"/>
      <c r="GJ661"/>
      <c r="GK661"/>
      <c r="GL661"/>
      <c r="GM661"/>
      <c r="GN661"/>
      <c r="GO661"/>
      <c r="GP661"/>
      <c r="GQ661"/>
      <c r="GR661"/>
      <c r="GS661"/>
      <c r="GT661"/>
      <c r="GU661"/>
      <c r="GV661"/>
      <c r="GW661"/>
      <c r="GX661"/>
      <c r="GY661"/>
      <c r="GZ661"/>
      <c r="HA661"/>
      <c r="HB661"/>
      <c r="HC661"/>
      <c r="HD661"/>
      <c r="HE661"/>
      <c r="HF661"/>
      <c r="HG661"/>
      <c r="HH661"/>
      <c r="HI661"/>
      <c r="HJ661"/>
      <c r="HK661"/>
      <c r="HL661"/>
    </row>
    <row r="662" spans="1:220" x14ac:dyDescent="0.25">
      <c r="A662"/>
      <c r="B662"/>
      <c r="C662"/>
      <c r="D662"/>
      <c r="E662"/>
      <c r="F662"/>
      <c r="G662"/>
      <c r="H662"/>
      <c r="I662"/>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c r="BY662"/>
      <c r="BZ662"/>
      <c r="CA662"/>
      <c r="CB662"/>
      <c r="CC662"/>
      <c r="CD662"/>
      <c r="CE662"/>
      <c r="CF662"/>
      <c r="CG662"/>
      <c r="CH662"/>
      <c r="CI662"/>
      <c r="CJ662"/>
      <c r="CK662"/>
      <c r="CL662"/>
      <c r="CM662"/>
      <c r="CN662"/>
      <c r="CO662"/>
      <c r="CP662"/>
      <c r="CQ662"/>
      <c r="CR662"/>
      <c r="CS662"/>
      <c r="CT662"/>
      <c r="CU662"/>
      <c r="CV662"/>
      <c r="CW662"/>
      <c r="CX662"/>
      <c r="CY662"/>
      <c r="CZ662"/>
      <c r="DA662"/>
      <c r="DB662"/>
      <c r="DC662"/>
      <c r="DD662"/>
      <c r="DE662"/>
      <c r="DF662"/>
      <c r="DG662"/>
      <c r="DH662"/>
      <c r="DI662"/>
      <c r="DJ662"/>
      <c r="DK662"/>
      <c r="DL662"/>
      <c r="DM662"/>
      <c r="DN662"/>
      <c r="DO662"/>
      <c r="DP662"/>
      <c r="DQ662"/>
      <c r="DR662"/>
      <c r="DS662"/>
      <c r="DT662"/>
      <c r="DU662"/>
      <c r="DV662"/>
      <c r="DW662"/>
      <c r="DX662"/>
      <c r="DY662"/>
      <c r="DZ662"/>
      <c r="EA662"/>
      <c r="EB662"/>
      <c r="EC662"/>
      <c r="ED662"/>
      <c r="EE662"/>
      <c r="EF662"/>
      <c r="EG662"/>
      <c r="EH662"/>
      <c r="EI662"/>
      <c r="EJ662"/>
      <c r="EK662"/>
      <c r="EL662"/>
      <c r="EM662"/>
      <c r="EN662"/>
      <c r="EO662"/>
      <c r="EP662"/>
      <c r="EQ662"/>
      <c r="ER662"/>
      <c r="ES662"/>
      <c r="ET662"/>
      <c r="EU662"/>
      <c r="EV662"/>
      <c r="EW662"/>
      <c r="EX662"/>
      <c r="EY662"/>
      <c r="EZ662"/>
      <c r="FA662"/>
      <c r="FB662"/>
      <c r="FC662"/>
      <c r="FD662"/>
      <c r="FE662"/>
      <c r="FF662"/>
      <c r="FG662"/>
      <c r="FH662"/>
      <c r="FI662"/>
      <c r="FJ662"/>
      <c r="FK662"/>
      <c r="FL662"/>
      <c r="FM662"/>
      <c r="FN662"/>
      <c r="FO662"/>
      <c r="FP662"/>
      <c r="FQ662"/>
      <c r="FR662"/>
      <c r="FS662"/>
      <c r="FT662"/>
      <c r="FU662"/>
      <c r="FV662"/>
      <c r="FW662"/>
      <c r="FX662"/>
      <c r="FY662"/>
      <c r="FZ662"/>
      <c r="GA662"/>
      <c r="GB662"/>
      <c r="GC662"/>
      <c r="GD662"/>
      <c r="GE662"/>
      <c r="GF662"/>
      <c r="GG662"/>
      <c r="GH662"/>
      <c r="GI662"/>
      <c r="GJ662"/>
      <c r="GK662"/>
      <c r="GL662"/>
      <c r="GM662"/>
      <c r="GN662"/>
      <c r="GO662"/>
      <c r="GP662"/>
      <c r="GQ662"/>
      <c r="GR662"/>
      <c r="GS662"/>
      <c r="GT662"/>
      <c r="GU662"/>
      <c r="GV662"/>
      <c r="GW662"/>
      <c r="GX662"/>
      <c r="GY662"/>
      <c r="GZ662"/>
      <c r="HA662"/>
      <c r="HB662"/>
      <c r="HC662"/>
      <c r="HD662"/>
      <c r="HE662"/>
      <c r="HF662"/>
      <c r="HG662"/>
      <c r="HH662"/>
      <c r="HI662"/>
      <c r="HJ662"/>
      <c r="HK662"/>
      <c r="HL662"/>
    </row>
    <row r="663" spans="1:220" x14ac:dyDescent="0.25">
      <c r="A663"/>
      <c r="B663"/>
      <c r="C663"/>
      <c r="D663"/>
      <c r="E663"/>
      <c r="F663"/>
      <c r="G663"/>
      <c r="H663"/>
      <c r="I663"/>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c r="BY663"/>
      <c r="BZ663"/>
      <c r="CA663"/>
      <c r="CB663"/>
      <c r="CC663"/>
      <c r="CD663"/>
      <c r="CE663"/>
      <c r="CF663"/>
      <c r="CG663"/>
      <c r="CH663"/>
      <c r="CI663"/>
      <c r="CJ663"/>
      <c r="CK663"/>
      <c r="CL663"/>
      <c r="CM663"/>
      <c r="CN663"/>
      <c r="CO663"/>
      <c r="CP663"/>
      <c r="CQ663"/>
      <c r="CR663"/>
      <c r="CS663"/>
      <c r="CT663"/>
      <c r="CU663"/>
      <c r="CV663"/>
      <c r="CW663"/>
      <c r="CX663"/>
      <c r="CY663"/>
      <c r="CZ663"/>
      <c r="DA663"/>
      <c r="DB663"/>
      <c r="DC663"/>
      <c r="DD663"/>
      <c r="DE663"/>
      <c r="DF663"/>
      <c r="DG663"/>
      <c r="DH663"/>
      <c r="DI663"/>
      <c r="DJ663"/>
      <c r="DK663"/>
      <c r="DL663"/>
      <c r="DM663"/>
      <c r="DN663"/>
      <c r="DO663"/>
      <c r="DP663"/>
      <c r="DQ663"/>
      <c r="DR663"/>
      <c r="DS663"/>
      <c r="DT663"/>
      <c r="DU663"/>
      <c r="DV663"/>
      <c r="DW663"/>
      <c r="DX663"/>
      <c r="DY663"/>
      <c r="DZ663"/>
      <c r="EA663"/>
      <c r="EB663"/>
      <c r="EC663"/>
      <c r="ED663"/>
      <c r="EE663"/>
      <c r="EF663"/>
      <c r="EG663"/>
      <c r="EH663"/>
      <c r="EI663"/>
      <c r="EJ663"/>
      <c r="EK663"/>
      <c r="EL663"/>
      <c r="EM663"/>
      <c r="EN663"/>
      <c r="EO663"/>
      <c r="EP663"/>
      <c r="EQ663"/>
      <c r="ER663"/>
      <c r="ES663"/>
      <c r="ET663"/>
      <c r="EU663"/>
      <c r="EV663"/>
      <c r="EW663"/>
      <c r="EX663"/>
      <c r="EY663"/>
      <c r="EZ663"/>
      <c r="FA663"/>
      <c r="FB663"/>
      <c r="FC663"/>
      <c r="FD663"/>
      <c r="FE663"/>
      <c r="FF663"/>
      <c r="FG663"/>
      <c r="FH663"/>
      <c r="FI663"/>
      <c r="FJ663"/>
      <c r="FK663"/>
      <c r="FL663"/>
      <c r="FM663"/>
      <c r="FN663"/>
      <c r="FO663"/>
      <c r="FP663"/>
      <c r="FQ663"/>
      <c r="FR663"/>
      <c r="FS663"/>
      <c r="FT663"/>
      <c r="FU663"/>
      <c r="FV663"/>
      <c r="FW663"/>
      <c r="FX663"/>
      <c r="FY663"/>
      <c r="FZ663"/>
      <c r="GA663"/>
      <c r="GB663"/>
      <c r="GC663"/>
      <c r="GD663"/>
      <c r="GE663"/>
      <c r="GF663"/>
      <c r="GG663"/>
      <c r="GH663"/>
      <c r="GI663"/>
      <c r="GJ663"/>
      <c r="GK663"/>
      <c r="GL663"/>
      <c r="GM663"/>
      <c r="GN663"/>
      <c r="GO663"/>
      <c r="GP663"/>
      <c r="GQ663"/>
      <c r="GR663"/>
      <c r="GS663"/>
      <c r="GT663"/>
      <c r="GU663"/>
      <c r="GV663"/>
      <c r="GW663"/>
      <c r="GX663"/>
      <c r="GY663"/>
      <c r="GZ663"/>
      <c r="HA663"/>
      <c r="HB663"/>
      <c r="HC663"/>
      <c r="HD663"/>
      <c r="HE663"/>
      <c r="HF663"/>
      <c r="HG663"/>
      <c r="HH663"/>
      <c r="HI663"/>
      <c r="HJ663"/>
      <c r="HK663"/>
      <c r="HL663"/>
    </row>
    <row r="664" spans="1:220" x14ac:dyDescent="0.25">
      <c r="A664"/>
      <c r="B664"/>
      <c r="C664"/>
      <c r="D664"/>
      <c r="E664"/>
      <c r="F664"/>
      <c r="G664"/>
      <c r="H664"/>
      <c r="I664"/>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c r="BY664"/>
      <c r="BZ664"/>
      <c r="CA664"/>
      <c r="CB664"/>
      <c r="CC664"/>
      <c r="CD664"/>
      <c r="CE664"/>
      <c r="CF664"/>
      <c r="CG664"/>
      <c r="CH664"/>
      <c r="CI664"/>
      <c r="CJ664"/>
      <c r="CK664"/>
      <c r="CL664"/>
      <c r="CM664"/>
      <c r="CN664"/>
      <c r="CO664"/>
      <c r="CP664"/>
      <c r="CQ664"/>
      <c r="CR664"/>
      <c r="CS664"/>
      <c r="CT664"/>
      <c r="CU664"/>
      <c r="CV664"/>
      <c r="CW664"/>
      <c r="CX664"/>
      <c r="CY664"/>
      <c r="CZ664"/>
      <c r="DA664"/>
      <c r="DB664"/>
      <c r="DC664"/>
      <c r="DD664"/>
      <c r="DE664"/>
      <c r="DF664"/>
      <c r="DG664"/>
      <c r="DH664"/>
      <c r="DI664"/>
      <c r="DJ664"/>
      <c r="DK664"/>
      <c r="DL664"/>
      <c r="DM664"/>
      <c r="DN664"/>
      <c r="DO664"/>
      <c r="DP664"/>
      <c r="DQ664"/>
      <c r="DR664"/>
      <c r="DS664"/>
      <c r="DT664"/>
      <c r="DU664"/>
      <c r="DV664"/>
      <c r="DW664"/>
      <c r="DX664"/>
      <c r="DY664"/>
      <c r="DZ664"/>
      <c r="EA664"/>
      <c r="EB664"/>
      <c r="EC664"/>
      <c r="ED664"/>
      <c r="EE664"/>
      <c r="EF664"/>
      <c r="EG664"/>
      <c r="EH664"/>
      <c r="EI664"/>
      <c r="EJ664"/>
      <c r="EK664"/>
      <c r="EL664"/>
      <c r="EM664"/>
      <c r="EN664"/>
      <c r="EO664"/>
      <c r="EP664"/>
      <c r="EQ664"/>
      <c r="ER664"/>
      <c r="ES664"/>
      <c r="ET664"/>
      <c r="EU664"/>
      <c r="EV664"/>
      <c r="EW664"/>
      <c r="EX664"/>
      <c r="EY664"/>
      <c r="EZ664"/>
      <c r="FA664"/>
      <c r="FB664"/>
      <c r="FC664"/>
      <c r="FD664"/>
      <c r="FE664"/>
      <c r="FF664"/>
      <c r="FG664"/>
      <c r="FH664"/>
      <c r="FI664"/>
      <c r="FJ664"/>
      <c r="FK664"/>
      <c r="FL664"/>
      <c r="FM664"/>
      <c r="FN664"/>
      <c r="FO664"/>
      <c r="FP664"/>
      <c r="FQ664"/>
      <c r="FR664"/>
      <c r="FS664"/>
      <c r="FT664"/>
      <c r="FU664"/>
      <c r="FV664"/>
      <c r="FW664"/>
      <c r="FX664"/>
      <c r="FY664"/>
      <c r="FZ664"/>
      <c r="GA664"/>
      <c r="GB664"/>
      <c r="GC664"/>
      <c r="GD664"/>
      <c r="GE664"/>
      <c r="GF664"/>
      <c r="GG664"/>
      <c r="GH664"/>
      <c r="GI664"/>
      <c r="GJ664"/>
      <c r="GK664"/>
      <c r="GL664"/>
      <c r="GM664"/>
      <c r="GN664"/>
      <c r="GO664"/>
      <c r="GP664"/>
      <c r="GQ664"/>
      <c r="GR664"/>
      <c r="GS664"/>
      <c r="GT664"/>
      <c r="GU664"/>
      <c r="GV664"/>
      <c r="GW664"/>
      <c r="GX664"/>
      <c r="GY664"/>
      <c r="GZ664"/>
      <c r="HA664"/>
      <c r="HB664"/>
      <c r="HC664"/>
      <c r="HD664"/>
      <c r="HE664"/>
      <c r="HF664"/>
      <c r="HG664"/>
      <c r="HH664"/>
      <c r="HI664"/>
      <c r="HJ664"/>
      <c r="HK664"/>
      <c r="HL664"/>
    </row>
    <row r="665" spans="1:220" x14ac:dyDescent="0.25">
      <c r="A665"/>
      <c r="B665"/>
      <c r="C665"/>
      <c r="D665"/>
      <c r="E665"/>
      <c r="F665"/>
      <c r="G665"/>
      <c r="H665"/>
      <c r="I665"/>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c r="BY665"/>
      <c r="BZ665"/>
      <c r="CA665"/>
      <c r="CB665"/>
      <c r="CC665"/>
      <c r="CD665"/>
      <c r="CE665"/>
      <c r="CF665"/>
      <c r="CG665"/>
      <c r="CH665"/>
      <c r="CI665"/>
      <c r="CJ665"/>
      <c r="CK665"/>
      <c r="CL665"/>
      <c r="CM665"/>
      <c r="CN665"/>
      <c r="CO665"/>
      <c r="CP665"/>
      <c r="CQ665"/>
      <c r="CR665"/>
      <c r="CS665"/>
      <c r="CT665"/>
      <c r="CU665"/>
      <c r="CV665"/>
      <c r="CW665"/>
      <c r="CX665"/>
      <c r="CY665"/>
      <c r="CZ665"/>
      <c r="DA665"/>
      <c r="DB665"/>
      <c r="DC665"/>
      <c r="DD665"/>
      <c r="DE665"/>
      <c r="DF665"/>
      <c r="DG665"/>
      <c r="DH665"/>
      <c r="DI665"/>
      <c r="DJ665"/>
      <c r="DK665"/>
      <c r="DL665"/>
      <c r="DM665"/>
      <c r="DN665"/>
      <c r="DO665"/>
      <c r="DP665"/>
      <c r="DQ665"/>
      <c r="DR665"/>
      <c r="DS665"/>
      <c r="DT665"/>
      <c r="DU665"/>
      <c r="DV665"/>
      <c r="DW665"/>
      <c r="DX665"/>
      <c r="DY665"/>
      <c r="DZ665"/>
      <c r="EA665"/>
      <c r="EB665"/>
      <c r="EC665"/>
      <c r="ED665"/>
      <c r="EE665"/>
      <c r="EF665"/>
      <c r="EG665"/>
      <c r="EH665"/>
      <c r="EI665"/>
      <c r="EJ665"/>
      <c r="EK665"/>
      <c r="EL665"/>
      <c r="EM665"/>
      <c r="EN665"/>
      <c r="EO665"/>
      <c r="EP665"/>
      <c r="EQ665"/>
      <c r="ER665"/>
      <c r="ES665"/>
      <c r="ET665"/>
      <c r="EU665"/>
      <c r="EV665"/>
      <c r="EW665"/>
      <c r="EX665"/>
      <c r="EY665"/>
      <c r="EZ665"/>
      <c r="FA665"/>
      <c r="FB665"/>
      <c r="FC665"/>
      <c r="FD665"/>
      <c r="FE665"/>
      <c r="FF665"/>
      <c r="FG665"/>
      <c r="FH665"/>
      <c r="FI665"/>
      <c r="FJ665"/>
      <c r="FK665"/>
      <c r="FL665"/>
      <c r="FM665"/>
      <c r="FN665"/>
      <c r="FO665"/>
      <c r="FP665"/>
      <c r="FQ665"/>
      <c r="FR665"/>
      <c r="FS665"/>
      <c r="FT665"/>
      <c r="FU665"/>
      <c r="FV665"/>
      <c r="FW665"/>
      <c r="FX665"/>
      <c r="FY665"/>
      <c r="FZ665"/>
      <c r="GA665"/>
      <c r="GB665"/>
      <c r="GC665"/>
      <c r="GD665"/>
      <c r="GE665"/>
      <c r="GF665"/>
      <c r="GG665"/>
      <c r="GH665"/>
      <c r="GI665"/>
      <c r="GJ665"/>
      <c r="GK665"/>
      <c r="GL665"/>
      <c r="GM665"/>
      <c r="GN665"/>
      <c r="GO665"/>
      <c r="GP665"/>
      <c r="GQ665"/>
      <c r="GR665"/>
      <c r="GS665"/>
      <c r="GT665"/>
      <c r="GU665"/>
      <c r="GV665"/>
      <c r="GW665"/>
      <c r="GX665"/>
      <c r="GY665"/>
      <c r="GZ665"/>
      <c r="HA665"/>
      <c r="HB665"/>
      <c r="HC665"/>
      <c r="HD665"/>
      <c r="HE665"/>
      <c r="HF665"/>
      <c r="HG665"/>
      <c r="HH665"/>
      <c r="HI665"/>
      <c r="HJ665"/>
      <c r="HK665"/>
      <c r="HL665"/>
    </row>
    <row r="666" spans="1:220" x14ac:dyDescent="0.25">
      <c r="A666"/>
      <c r="B666"/>
      <c r="C666"/>
      <c r="D666"/>
      <c r="E666"/>
      <c r="F666"/>
      <c r="G666"/>
      <c r="H666"/>
      <c r="I66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c r="BY666"/>
      <c r="BZ666"/>
      <c r="CA666"/>
      <c r="CB666"/>
      <c r="CC666"/>
      <c r="CD666"/>
      <c r="CE666"/>
      <c r="CF666"/>
      <c r="CG666"/>
      <c r="CH666"/>
      <c r="CI666"/>
      <c r="CJ666"/>
      <c r="CK666"/>
      <c r="CL666"/>
      <c r="CM666"/>
      <c r="CN666"/>
      <c r="CO666"/>
      <c r="CP666"/>
      <c r="CQ666"/>
      <c r="CR666"/>
      <c r="CS666"/>
      <c r="CT666"/>
      <c r="CU666"/>
      <c r="CV666"/>
      <c r="CW666"/>
      <c r="CX666"/>
      <c r="CY666"/>
      <c r="CZ666"/>
      <c r="DA666"/>
      <c r="DB666"/>
      <c r="DC666"/>
      <c r="DD666"/>
      <c r="DE666"/>
      <c r="DF666"/>
      <c r="DG666"/>
      <c r="DH666"/>
      <c r="DI666"/>
      <c r="DJ666"/>
      <c r="DK666"/>
      <c r="DL666"/>
      <c r="DM666"/>
      <c r="DN666"/>
      <c r="DO666"/>
      <c r="DP666"/>
      <c r="DQ666"/>
      <c r="DR666"/>
      <c r="DS666"/>
      <c r="DT666"/>
      <c r="DU666"/>
      <c r="DV666"/>
      <c r="DW666"/>
      <c r="DX666"/>
      <c r="DY666"/>
      <c r="DZ666"/>
      <c r="EA666"/>
      <c r="EB666"/>
      <c r="EC666"/>
      <c r="ED666"/>
      <c r="EE666"/>
      <c r="EF666"/>
      <c r="EG666"/>
      <c r="EH666"/>
      <c r="EI666"/>
      <c r="EJ666"/>
      <c r="EK666"/>
      <c r="EL666"/>
      <c r="EM666"/>
      <c r="EN666"/>
      <c r="EO666"/>
      <c r="EP666"/>
      <c r="EQ666"/>
      <c r="ER666"/>
      <c r="ES666"/>
      <c r="ET666"/>
      <c r="EU666"/>
      <c r="EV666"/>
      <c r="EW666"/>
      <c r="EX666"/>
      <c r="EY666"/>
      <c r="EZ666"/>
      <c r="FA666"/>
      <c r="FB666"/>
      <c r="FC666"/>
      <c r="FD666"/>
      <c r="FE666"/>
      <c r="FF666"/>
      <c r="FG666"/>
      <c r="FH666"/>
      <c r="FI666"/>
      <c r="FJ666"/>
      <c r="FK666"/>
      <c r="FL666"/>
      <c r="FM666"/>
      <c r="FN666"/>
      <c r="FO666"/>
      <c r="FP666"/>
      <c r="FQ666"/>
      <c r="FR666"/>
      <c r="FS666"/>
      <c r="FT666"/>
      <c r="FU666"/>
      <c r="FV666"/>
      <c r="FW666"/>
      <c r="FX666"/>
      <c r="FY666"/>
      <c r="FZ666"/>
      <c r="GA666"/>
      <c r="GB666"/>
      <c r="GC666"/>
      <c r="GD666"/>
      <c r="GE666"/>
      <c r="GF666"/>
      <c r="GG666"/>
      <c r="GH666"/>
      <c r="GI666"/>
      <c r="GJ666"/>
      <c r="GK666"/>
      <c r="GL666"/>
      <c r="GM666"/>
      <c r="GN666"/>
      <c r="GO666"/>
      <c r="GP666"/>
      <c r="GQ666"/>
      <c r="GR666"/>
      <c r="GS666"/>
      <c r="GT666"/>
      <c r="GU666"/>
      <c r="GV666"/>
      <c r="GW666"/>
      <c r="GX666"/>
      <c r="GY666"/>
      <c r="GZ666"/>
      <c r="HA666"/>
      <c r="HB666"/>
      <c r="HC666"/>
      <c r="HD666"/>
      <c r="HE666"/>
      <c r="HF666"/>
      <c r="HG666"/>
      <c r="HH666"/>
      <c r="HI666"/>
      <c r="HJ666"/>
      <c r="HK666"/>
      <c r="HL666"/>
    </row>
    <row r="667" spans="1:220" x14ac:dyDescent="0.25">
      <c r="A667"/>
      <c r="B667"/>
      <c r="C667"/>
      <c r="D667"/>
      <c r="E667"/>
      <c r="F667"/>
      <c r="G667"/>
      <c r="H667"/>
      <c r="I667"/>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c r="BY667"/>
      <c r="BZ667"/>
      <c r="CA667"/>
      <c r="CB667"/>
      <c r="CC667"/>
      <c r="CD667"/>
      <c r="CE667"/>
      <c r="CF667"/>
      <c r="CG667"/>
      <c r="CH667"/>
      <c r="CI667"/>
      <c r="CJ667"/>
      <c r="CK667"/>
      <c r="CL667"/>
      <c r="CM667"/>
      <c r="CN667"/>
      <c r="CO667"/>
      <c r="CP667"/>
      <c r="CQ667"/>
      <c r="CR667"/>
      <c r="CS667"/>
      <c r="CT667"/>
      <c r="CU667"/>
      <c r="CV667"/>
      <c r="CW667"/>
      <c r="CX667"/>
      <c r="CY667"/>
      <c r="CZ667"/>
      <c r="DA667"/>
      <c r="DB667"/>
      <c r="DC667"/>
      <c r="DD667"/>
      <c r="DE667"/>
      <c r="DF667"/>
      <c r="DG667"/>
      <c r="DH667"/>
      <c r="DI667"/>
      <c r="DJ667"/>
      <c r="DK667"/>
      <c r="DL667"/>
      <c r="DM667"/>
      <c r="DN667"/>
      <c r="DO667"/>
      <c r="DP667"/>
      <c r="DQ667"/>
      <c r="DR667"/>
      <c r="DS667"/>
      <c r="DT667"/>
      <c r="DU667"/>
      <c r="DV667"/>
      <c r="DW667"/>
      <c r="DX667"/>
      <c r="DY667"/>
      <c r="DZ667"/>
      <c r="EA667"/>
      <c r="EB667"/>
      <c r="EC667"/>
      <c r="ED667"/>
      <c r="EE667"/>
      <c r="EF667"/>
      <c r="EG667"/>
      <c r="EH667"/>
      <c r="EI667"/>
      <c r="EJ667"/>
      <c r="EK667"/>
      <c r="EL667"/>
      <c r="EM667"/>
      <c r="EN667"/>
      <c r="EO667"/>
      <c r="EP667"/>
      <c r="EQ667"/>
      <c r="ER667"/>
      <c r="ES667"/>
      <c r="ET667"/>
      <c r="EU667"/>
      <c r="EV667"/>
      <c r="EW667"/>
      <c r="EX667"/>
      <c r="EY667"/>
      <c r="EZ667"/>
      <c r="FA667"/>
      <c r="FB667"/>
      <c r="FC667"/>
      <c r="FD667"/>
      <c r="FE667"/>
      <c r="FF667"/>
      <c r="FG667"/>
      <c r="FH667"/>
      <c r="FI667"/>
      <c r="FJ667"/>
      <c r="FK667"/>
      <c r="FL667"/>
      <c r="FM667"/>
      <c r="FN667"/>
      <c r="FO667"/>
      <c r="FP667"/>
      <c r="FQ667"/>
      <c r="FR667"/>
      <c r="FS667"/>
      <c r="FT667"/>
      <c r="FU667"/>
      <c r="FV667"/>
      <c r="FW667"/>
      <c r="FX667"/>
      <c r="FY667"/>
      <c r="FZ667"/>
      <c r="GA667"/>
      <c r="GB667"/>
      <c r="GC667"/>
      <c r="GD667"/>
      <c r="GE667"/>
      <c r="GF667"/>
      <c r="GG667"/>
      <c r="GH667"/>
      <c r="GI667"/>
      <c r="GJ667"/>
      <c r="GK667"/>
      <c r="GL667"/>
      <c r="GM667"/>
      <c r="GN667"/>
      <c r="GO667"/>
      <c r="GP667"/>
      <c r="GQ667"/>
      <c r="GR667"/>
      <c r="GS667"/>
      <c r="GT667"/>
      <c r="GU667"/>
      <c r="GV667"/>
      <c r="GW667"/>
      <c r="GX667"/>
      <c r="GY667"/>
      <c r="GZ667"/>
      <c r="HA667"/>
      <c r="HB667"/>
      <c r="HC667"/>
      <c r="HD667"/>
      <c r="HE667"/>
      <c r="HF667"/>
      <c r="HG667"/>
      <c r="HH667"/>
      <c r="HI667"/>
      <c r="HJ667"/>
      <c r="HK667"/>
      <c r="HL667"/>
    </row>
    <row r="668" spans="1:220" x14ac:dyDescent="0.25">
      <c r="A668"/>
      <c r="B668"/>
      <c r="C668"/>
      <c r="D668"/>
      <c r="E668"/>
      <c r="F668"/>
      <c r="G668"/>
      <c r="H668"/>
      <c r="I668"/>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c r="BY668"/>
      <c r="BZ668"/>
      <c r="CA668"/>
      <c r="CB668"/>
      <c r="CC668"/>
      <c r="CD668"/>
      <c r="CE668"/>
      <c r="CF668"/>
      <c r="CG668"/>
      <c r="CH668"/>
      <c r="CI668"/>
      <c r="CJ668"/>
      <c r="CK668"/>
      <c r="CL668"/>
      <c r="CM668"/>
      <c r="CN668"/>
      <c r="CO668"/>
      <c r="CP668"/>
      <c r="CQ668"/>
      <c r="CR668"/>
      <c r="CS668"/>
      <c r="CT668"/>
      <c r="CU668"/>
      <c r="CV668"/>
      <c r="CW668"/>
      <c r="CX668"/>
      <c r="CY668"/>
      <c r="CZ668"/>
      <c r="DA668"/>
      <c r="DB668"/>
      <c r="DC668"/>
      <c r="DD668"/>
      <c r="DE668"/>
      <c r="DF668"/>
      <c r="DG668"/>
      <c r="DH668"/>
      <c r="DI668"/>
      <c r="DJ668"/>
      <c r="DK668"/>
      <c r="DL668"/>
      <c r="DM668"/>
      <c r="DN668"/>
      <c r="DO668"/>
      <c r="DP668"/>
      <c r="DQ668"/>
      <c r="DR668"/>
      <c r="DS668"/>
      <c r="DT668"/>
      <c r="DU668"/>
      <c r="DV668"/>
      <c r="DW668"/>
      <c r="DX668"/>
      <c r="DY668"/>
      <c r="DZ668"/>
      <c r="EA668"/>
      <c r="EB668"/>
      <c r="EC668"/>
      <c r="ED668"/>
      <c r="EE668"/>
      <c r="EF668"/>
      <c r="EG668"/>
      <c r="EH668"/>
      <c r="EI668"/>
      <c r="EJ668"/>
      <c r="EK668"/>
      <c r="EL668"/>
      <c r="EM668"/>
      <c r="EN668"/>
      <c r="EO668"/>
      <c r="EP668"/>
      <c r="EQ668"/>
      <c r="ER668"/>
      <c r="ES668"/>
      <c r="ET668"/>
      <c r="EU668"/>
      <c r="EV668"/>
      <c r="EW668"/>
      <c r="EX668"/>
      <c r="EY668"/>
      <c r="EZ668"/>
      <c r="FA668"/>
      <c r="FB668"/>
      <c r="FC668"/>
      <c r="FD668"/>
      <c r="FE668"/>
      <c r="FF668"/>
      <c r="FG668"/>
      <c r="FH668"/>
      <c r="FI668"/>
      <c r="FJ668"/>
      <c r="FK668"/>
      <c r="FL668"/>
      <c r="FM668"/>
      <c r="FN668"/>
      <c r="FO668"/>
      <c r="FP668"/>
      <c r="FQ668"/>
      <c r="FR668"/>
      <c r="FS668"/>
      <c r="FT668"/>
      <c r="FU668"/>
      <c r="FV668"/>
      <c r="FW668"/>
      <c r="FX668"/>
      <c r="FY668"/>
      <c r="FZ668"/>
      <c r="GA668"/>
      <c r="GB668"/>
      <c r="GC668"/>
      <c r="GD668"/>
      <c r="GE668"/>
      <c r="GF668"/>
      <c r="GG668"/>
      <c r="GH668"/>
      <c r="GI668"/>
      <c r="GJ668"/>
      <c r="GK668"/>
      <c r="GL668"/>
      <c r="GM668"/>
      <c r="GN668"/>
      <c r="GO668"/>
      <c r="GP668"/>
      <c r="GQ668"/>
      <c r="GR668"/>
      <c r="GS668"/>
      <c r="GT668"/>
      <c r="GU668"/>
      <c r="GV668"/>
      <c r="GW668"/>
      <c r="GX668"/>
      <c r="GY668"/>
      <c r="GZ668"/>
      <c r="HA668"/>
      <c r="HB668"/>
      <c r="HC668"/>
      <c r="HD668"/>
      <c r="HE668"/>
      <c r="HF668"/>
      <c r="HG668"/>
      <c r="HH668"/>
      <c r="HI668"/>
      <c r="HJ668"/>
      <c r="HK668"/>
      <c r="HL668"/>
    </row>
    <row r="669" spans="1:220" x14ac:dyDescent="0.25">
      <c r="A669"/>
      <c r="B669"/>
      <c r="C669"/>
      <c r="D669"/>
      <c r="E669"/>
      <c r="F669"/>
      <c r="G669"/>
      <c r="H669"/>
      <c r="I669"/>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c r="BY669"/>
      <c r="BZ669"/>
      <c r="CA669"/>
      <c r="CB669"/>
      <c r="CC669"/>
      <c r="CD669"/>
      <c r="CE669"/>
      <c r="CF669"/>
      <c r="CG669"/>
      <c r="CH669"/>
      <c r="CI669"/>
      <c r="CJ669"/>
      <c r="CK669"/>
      <c r="CL669"/>
      <c r="CM669"/>
      <c r="CN669"/>
      <c r="CO669"/>
      <c r="CP669"/>
      <c r="CQ669"/>
      <c r="CR669"/>
      <c r="CS669"/>
      <c r="CT669"/>
      <c r="CU669"/>
      <c r="CV669"/>
      <c r="CW669"/>
      <c r="CX669"/>
      <c r="CY669"/>
      <c r="CZ669"/>
      <c r="DA669"/>
      <c r="DB669"/>
      <c r="DC669"/>
      <c r="DD669"/>
      <c r="DE669"/>
      <c r="DF669"/>
      <c r="DG669"/>
      <c r="DH669"/>
      <c r="DI669"/>
      <c r="DJ669"/>
      <c r="DK669"/>
      <c r="DL669"/>
      <c r="DM669"/>
      <c r="DN669"/>
      <c r="DO669"/>
      <c r="DP669"/>
      <c r="DQ669"/>
      <c r="DR669"/>
      <c r="DS669"/>
      <c r="DT669"/>
      <c r="DU669"/>
      <c r="DV669"/>
      <c r="DW669"/>
      <c r="DX669"/>
      <c r="DY669"/>
      <c r="DZ669"/>
      <c r="EA669"/>
      <c r="EB669"/>
      <c r="EC669"/>
      <c r="ED669"/>
      <c r="EE669"/>
      <c r="EF669"/>
      <c r="EG669"/>
      <c r="EH669"/>
      <c r="EI669"/>
      <c r="EJ669"/>
      <c r="EK669"/>
      <c r="EL669"/>
      <c r="EM669"/>
      <c r="EN669"/>
      <c r="EO669"/>
      <c r="EP669"/>
      <c r="EQ669"/>
      <c r="ER669"/>
      <c r="ES669"/>
      <c r="ET669"/>
      <c r="EU669"/>
      <c r="EV669"/>
      <c r="EW669"/>
      <c r="EX669"/>
      <c r="EY669"/>
      <c r="EZ669"/>
      <c r="FA669"/>
      <c r="FB669"/>
      <c r="FC669"/>
      <c r="FD669"/>
      <c r="FE669"/>
      <c r="FF669"/>
      <c r="FG669"/>
      <c r="FH669"/>
      <c r="FI669"/>
      <c r="FJ669"/>
      <c r="FK669"/>
      <c r="FL669"/>
      <c r="FM669"/>
      <c r="FN669"/>
      <c r="FO669"/>
      <c r="FP669"/>
      <c r="FQ669"/>
      <c r="FR669"/>
      <c r="FS669"/>
      <c r="FT669"/>
      <c r="FU669"/>
      <c r="FV669"/>
      <c r="FW669"/>
      <c r="FX669"/>
      <c r="FY669"/>
      <c r="FZ669"/>
      <c r="GA669"/>
      <c r="GB669"/>
      <c r="GC669"/>
      <c r="GD669"/>
      <c r="GE669"/>
      <c r="GF669"/>
      <c r="GG669"/>
      <c r="GH669"/>
      <c r="GI669"/>
      <c r="GJ669"/>
      <c r="GK669"/>
      <c r="GL669"/>
      <c r="GM669"/>
      <c r="GN669"/>
      <c r="GO669"/>
      <c r="GP669"/>
      <c r="GQ669"/>
      <c r="GR669"/>
      <c r="GS669"/>
      <c r="GT669"/>
      <c r="GU669"/>
      <c r="GV669"/>
      <c r="GW669"/>
      <c r="GX669"/>
      <c r="GY669"/>
      <c r="GZ669"/>
      <c r="HA669"/>
      <c r="HB669"/>
      <c r="HC669"/>
      <c r="HD669"/>
      <c r="HE669"/>
      <c r="HF669"/>
      <c r="HG669"/>
      <c r="HH669"/>
      <c r="HI669"/>
      <c r="HJ669"/>
      <c r="HK669"/>
      <c r="HL669"/>
    </row>
    <row r="670" spans="1:220" x14ac:dyDescent="0.25">
      <c r="A670"/>
      <c r="B670"/>
      <c r="C670"/>
      <c r="D670"/>
      <c r="E670"/>
      <c r="F670"/>
      <c r="G670"/>
      <c r="H670"/>
      <c r="I670"/>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c r="BY670"/>
      <c r="BZ670"/>
      <c r="CA670"/>
      <c r="CB670"/>
      <c r="CC670"/>
      <c r="CD670"/>
      <c r="CE670"/>
      <c r="CF670"/>
      <c r="CG670"/>
      <c r="CH670"/>
      <c r="CI670"/>
      <c r="CJ670"/>
      <c r="CK670"/>
      <c r="CL670"/>
      <c r="CM670"/>
      <c r="CN670"/>
      <c r="CO670"/>
      <c r="CP670"/>
      <c r="CQ670"/>
      <c r="CR670"/>
      <c r="CS670"/>
      <c r="CT670"/>
      <c r="CU670"/>
      <c r="CV670"/>
      <c r="CW670"/>
      <c r="CX670"/>
      <c r="CY670"/>
      <c r="CZ670"/>
      <c r="DA670"/>
      <c r="DB670"/>
      <c r="DC670"/>
      <c r="DD670"/>
      <c r="DE670"/>
      <c r="DF670"/>
      <c r="DG670"/>
      <c r="DH670"/>
      <c r="DI670"/>
      <c r="DJ670"/>
      <c r="DK670"/>
      <c r="DL670"/>
      <c r="DM670"/>
      <c r="DN670"/>
      <c r="DO670"/>
      <c r="DP670"/>
      <c r="DQ670"/>
      <c r="DR670"/>
      <c r="DS670"/>
      <c r="DT670"/>
      <c r="DU670"/>
      <c r="DV670"/>
      <c r="DW670"/>
      <c r="DX670"/>
      <c r="DY670"/>
      <c r="DZ670"/>
      <c r="EA670"/>
      <c r="EB670"/>
      <c r="EC670"/>
      <c r="ED670"/>
      <c r="EE670"/>
      <c r="EF670"/>
      <c r="EG670"/>
      <c r="EH670"/>
      <c r="EI670"/>
      <c r="EJ670"/>
      <c r="EK670"/>
      <c r="EL670"/>
      <c r="EM670"/>
      <c r="EN670"/>
      <c r="EO670"/>
      <c r="EP670"/>
      <c r="EQ670"/>
      <c r="ER670"/>
      <c r="ES670"/>
      <c r="ET670"/>
      <c r="EU670"/>
      <c r="EV670"/>
      <c r="EW670"/>
      <c r="EX670"/>
      <c r="EY670"/>
      <c r="EZ670"/>
      <c r="FA670"/>
      <c r="FB670"/>
      <c r="FC670"/>
      <c r="FD670"/>
      <c r="FE670"/>
      <c r="FF670"/>
      <c r="FG670"/>
      <c r="FH670"/>
      <c r="FI670"/>
      <c r="FJ670"/>
      <c r="FK670"/>
      <c r="FL670"/>
      <c r="FM670"/>
      <c r="FN670"/>
      <c r="FO670"/>
      <c r="FP670"/>
      <c r="FQ670"/>
      <c r="FR670"/>
      <c r="FS670"/>
      <c r="FT670"/>
      <c r="FU670"/>
      <c r="FV670"/>
      <c r="FW670"/>
      <c r="FX670"/>
      <c r="FY670"/>
      <c r="FZ670"/>
      <c r="GA670"/>
      <c r="GB670"/>
      <c r="GC670"/>
      <c r="GD670"/>
      <c r="GE670"/>
      <c r="GF670"/>
      <c r="GG670"/>
      <c r="GH670"/>
      <c r="GI670"/>
      <c r="GJ670"/>
      <c r="GK670"/>
      <c r="GL670"/>
      <c r="GM670"/>
      <c r="GN670"/>
      <c r="GO670"/>
      <c r="GP670"/>
      <c r="GQ670"/>
      <c r="GR670"/>
      <c r="GS670"/>
      <c r="GT670"/>
      <c r="GU670"/>
      <c r="GV670"/>
      <c r="GW670"/>
      <c r="GX670"/>
      <c r="GY670"/>
      <c r="GZ670"/>
      <c r="HA670"/>
      <c r="HB670"/>
      <c r="HC670"/>
      <c r="HD670"/>
      <c r="HE670"/>
      <c r="HF670"/>
      <c r="HG670"/>
      <c r="HH670"/>
      <c r="HI670"/>
      <c r="HJ670"/>
      <c r="HK670"/>
      <c r="HL670"/>
    </row>
    <row r="671" spans="1:220" x14ac:dyDescent="0.25">
      <c r="A671"/>
      <c r="B671"/>
      <c r="C671"/>
      <c r="D671"/>
      <c r="E671"/>
      <c r="F671"/>
      <c r="G671"/>
      <c r="H671"/>
      <c r="I671"/>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c r="BY671"/>
      <c r="BZ671"/>
      <c r="CA671"/>
      <c r="CB671"/>
      <c r="CC671"/>
      <c r="CD671"/>
      <c r="CE671"/>
      <c r="CF671"/>
      <c r="CG671"/>
      <c r="CH671"/>
      <c r="CI671"/>
      <c r="CJ671"/>
      <c r="CK671"/>
      <c r="CL671"/>
      <c r="CM671"/>
      <c r="CN671"/>
      <c r="CO671"/>
      <c r="CP671"/>
      <c r="CQ671"/>
      <c r="CR671"/>
      <c r="CS671"/>
      <c r="CT671"/>
      <c r="CU671"/>
      <c r="CV671"/>
      <c r="CW671"/>
      <c r="CX671"/>
      <c r="CY671"/>
      <c r="CZ671"/>
      <c r="DA671"/>
      <c r="DB671"/>
      <c r="DC671"/>
      <c r="DD671"/>
      <c r="DE671"/>
      <c r="DF671"/>
      <c r="DG671"/>
      <c r="DH671"/>
      <c r="DI671"/>
      <c r="DJ671"/>
      <c r="DK671"/>
      <c r="DL671"/>
      <c r="DM671"/>
      <c r="DN671"/>
      <c r="DO671"/>
      <c r="DP671"/>
      <c r="DQ671"/>
      <c r="DR671"/>
      <c r="DS671"/>
      <c r="DT671"/>
      <c r="DU671"/>
      <c r="DV671"/>
      <c r="DW671"/>
      <c r="DX671"/>
      <c r="DY671"/>
      <c r="DZ671"/>
      <c r="EA671"/>
      <c r="EB671"/>
      <c r="EC671"/>
      <c r="ED671"/>
      <c r="EE671"/>
      <c r="EF671"/>
      <c r="EG671"/>
      <c r="EH671"/>
      <c r="EI671"/>
      <c r="EJ671"/>
      <c r="EK671"/>
      <c r="EL671"/>
      <c r="EM671"/>
      <c r="EN671"/>
      <c r="EO671"/>
      <c r="EP671"/>
      <c r="EQ671"/>
      <c r="ER671"/>
      <c r="ES671"/>
      <c r="ET671"/>
      <c r="EU671"/>
      <c r="EV671"/>
      <c r="EW671"/>
      <c r="EX671"/>
      <c r="EY671"/>
      <c r="EZ671"/>
      <c r="FA671"/>
      <c r="FB671"/>
      <c r="FC671"/>
      <c r="FD671"/>
      <c r="FE671"/>
      <c r="FF671"/>
      <c r="FG671"/>
      <c r="FH671"/>
      <c r="FI671"/>
      <c r="FJ671"/>
      <c r="FK671"/>
      <c r="FL671"/>
      <c r="FM671"/>
      <c r="FN671"/>
      <c r="FO671"/>
      <c r="FP671"/>
      <c r="FQ671"/>
      <c r="FR671"/>
      <c r="FS671"/>
      <c r="FT671"/>
      <c r="FU671"/>
      <c r="FV671"/>
      <c r="FW671"/>
      <c r="FX671"/>
      <c r="FY671"/>
      <c r="FZ671"/>
      <c r="GA671"/>
      <c r="GB671"/>
      <c r="GC671"/>
      <c r="GD671"/>
      <c r="GE671"/>
      <c r="GF671"/>
      <c r="GG671"/>
      <c r="GH671"/>
      <c r="GI671"/>
      <c r="GJ671"/>
      <c r="GK671"/>
      <c r="GL671"/>
      <c r="GM671"/>
      <c r="GN671"/>
      <c r="GO671"/>
      <c r="GP671"/>
      <c r="GQ671"/>
      <c r="GR671"/>
      <c r="GS671"/>
      <c r="GT671"/>
      <c r="GU671"/>
      <c r="GV671"/>
      <c r="GW671"/>
      <c r="GX671"/>
      <c r="GY671"/>
      <c r="GZ671"/>
      <c r="HA671"/>
      <c r="HB671"/>
      <c r="HC671"/>
      <c r="HD671"/>
      <c r="HE671"/>
      <c r="HF671"/>
      <c r="HG671"/>
      <c r="HH671"/>
      <c r="HI671"/>
      <c r="HJ671"/>
      <c r="HK671"/>
      <c r="HL671"/>
    </row>
    <row r="672" spans="1:220" x14ac:dyDescent="0.25">
      <c r="A672"/>
      <c r="B672"/>
      <c r="C672"/>
      <c r="D672"/>
      <c r="E672"/>
      <c r="F672"/>
      <c r="G672"/>
      <c r="H672"/>
      <c r="I672"/>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c r="BY672"/>
      <c r="BZ672"/>
      <c r="CA672"/>
      <c r="CB672"/>
      <c r="CC672"/>
      <c r="CD672"/>
      <c r="CE672"/>
      <c r="CF672"/>
      <c r="CG672"/>
      <c r="CH672"/>
      <c r="CI672"/>
      <c r="CJ672"/>
      <c r="CK672"/>
      <c r="CL672"/>
      <c r="CM672"/>
      <c r="CN672"/>
      <c r="CO672"/>
      <c r="CP672"/>
      <c r="CQ672"/>
      <c r="CR672"/>
      <c r="CS672"/>
      <c r="CT672"/>
      <c r="CU672"/>
      <c r="CV672"/>
      <c r="CW672"/>
      <c r="CX672"/>
      <c r="CY672"/>
      <c r="CZ672"/>
      <c r="DA672"/>
      <c r="DB672"/>
      <c r="DC672"/>
      <c r="DD672"/>
      <c r="DE672"/>
      <c r="DF672"/>
      <c r="DG672"/>
      <c r="DH672"/>
      <c r="DI672"/>
      <c r="DJ672"/>
      <c r="DK672"/>
      <c r="DL672"/>
      <c r="DM672"/>
      <c r="DN672"/>
      <c r="DO672"/>
      <c r="DP672"/>
      <c r="DQ672"/>
      <c r="DR672"/>
      <c r="DS672"/>
      <c r="DT672"/>
      <c r="DU672"/>
      <c r="DV672"/>
      <c r="DW672"/>
      <c r="DX672"/>
      <c r="DY672"/>
      <c r="DZ672"/>
      <c r="EA672"/>
      <c r="EB672"/>
      <c r="EC672"/>
      <c r="ED672"/>
      <c r="EE672"/>
      <c r="EF672"/>
      <c r="EG672"/>
      <c r="EH672"/>
      <c r="EI672"/>
      <c r="EJ672"/>
      <c r="EK672"/>
      <c r="EL672"/>
      <c r="EM672"/>
      <c r="EN672"/>
      <c r="EO672"/>
      <c r="EP672"/>
      <c r="EQ672"/>
      <c r="ER672"/>
      <c r="ES672"/>
      <c r="ET672"/>
      <c r="EU672"/>
      <c r="EV672"/>
      <c r="EW672"/>
      <c r="EX672"/>
      <c r="EY672"/>
      <c r="EZ672"/>
      <c r="FA672"/>
      <c r="FB672"/>
      <c r="FC672"/>
      <c r="FD672"/>
      <c r="FE672"/>
      <c r="FF672"/>
      <c r="FG672"/>
      <c r="FH672"/>
      <c r="FI672"/>
      <c r="FJ672"/>
      <c r="FK672"/>
      <c r="FL672"/>
      <c r="FM672"/>
      <c r="FN672"/>
      <c r="FO672"/>
      <c r="FP672"/>
      <c r="FQ672"/>
      <c r="FR672"/>
      <c r="FS672"/>
      <c r="FT672"/>
      <c r="FU672"/>
      <c r="FV672"/>
      <c r="FW672"/>
      <c r="FX672"/>
      <c r="FY672"/>
      <c r="FZ672"/>
      <c r="GA672"/>
      <c r="GB672"/>
      <c r="GC672"/>
      <c r="GD672"/>
      <c r="GE672"/>
      <c r="GF672"/>
      <c r="GG672"/>
      <c r="GH672"/>
      <c r="GI672"/>
      <c r="GJ672"/>
      <c r="GK672"/>
      <c r="GL672"/>
      <c r="GM672"/>
      <c r="GN672"/>
      <c r="GO672"/>
      <c r="GP672"/>
      <c r="GQ672"/>
      <c r="GR672"/>
      <c r="GS672"/>
      <c r="GT672"/>
      <c r="GU672"/>
      <c r="GV672"/>
      <c r="GW672"/>
      <c r="GX672"/>
      <c r="GY672"/>
      <c r="GZ672"/>
      <c r="HA672"/>
      <c r="HB672"/>
      <c r="HC672"/>
      <c r="HD672"/>
      <c r="HE672"/>
      <c r="HF672"/>
      <c r="HG672"/>
      <c r="HH672"/>
      <c r="HI672"/>
      <c r="HJ672"/>
      <c r="HK672"/>
      <c r="HL672"/>
    </row>
    <row r="673" spans="1:220" x14ac:dyDescent="0.25">
      <c r="A673"/>
      <c r="B673"/>
      <c r="C673"/>
      <c r="D673"/>
      <c r="E673"/>
      <c r="F673"/>
      <c r="G673"/>
      <c r="H673"/>
      <c r="I673"/>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c r="BY673"/>
      <c r="BZ673"/>
      <c r="CA673"/>
      <c r="CB673"/>
      <c r="CC673"/>
      <c r="CD673"/>
      <c r="CE673"/>
      <c r="CF673"/>
      <c r="CG673"/>
      <c r="CH673"/>
      <c r="CI673"/>
      <c r="CJ673"/>
      <c r="CK673"/>
      <c r="CL673"/>
      <c r="CM673"/>
      <c r="CN673"/>
      <c r="CO673"/>
      <c r="CP673"/>
      <c r="CQ673"/>
      <c r="CR673"/>
      <c r="CS673"/>
      <c r="CT673"/>
      <c r="CU673"/>
      <c r="CV673"/>
      <c r="CW673"/>
      <c r="CX673"/>
      <c r="CY673"/>
      <c r="CZ673"/>
      <c r="DA673"/>
      <c r="DB673"/>
      <c r="DC673"/>
      <c r="DD673"/>
      <c r="DE673"/>
      <c r="DF673"/>
      <c r="DG673"/>
      <c r="DH673"/>
      <c r="DI673"/>
      <c r="DJ673"/>
      <c r="DK673"/>
      <c r="DL673"/>
      <c r="DM673"/>
      <c r="DN673"/>
      <c r="DO673"/>
      <c r="DP673"/>
      <c r="DQ673"/>
      <c r="DR673"/>
      <c r="DS673"/>
      <c r="DT673"/>
      <c r="DU673"/>
      <c r="DV673"/>
      <c r="DW673"/>
      <c r="DX673"/>
      <c r="DY673"/>
      <c r="DZ673"/>
      <c r="EA673"/>
      <c r="EB673"/>
      <c r="EC673"/>
      <c r="ED673"/>
      <c r="EE673"/>
      <c r="EF673"/>
      <c r="EG673"/>
      <c r="EH673"/>
      <c r="EI673"/>
      <c r="EJ673"/>
      <c r="EK673"/>
      <c r="EL673"/>
      <c r="EM673"/>
      <c r="EN673"/>
      <c r="EO673"/>
      <c r="EP673"/>
      <c r="EQ673"/>
      <c r="ER673"/>
      <c r="ES673"/>
      <c r="ET673"/>
      <c r="EU673"/>
      <c r="EV673"/>
      <c r="EW673"/>
      <c r="EX673"/>
      <c r="EY673"/>
      <c r="EZ673"/>
      <c r="FA673"/>
      <c r="FB673"/>
      <c r="FC673"/>
      <c r="FD673"/>
      <c r="FE673"/>
      <c r="FF673"/>
      <c r="FG673"/>
      <c r="FH673"/>
      <c r="FI673"/>
      <c r="FJ673"/>
      <c r="FK673"/>
      <c r="FL673"/>
      <c r="FM673"/>
      <c r="FN673"/>
      <c r="FO673"/>
      <c r="FP673"/>
      <c r="FQ673"/>
      <c r="FR673"/>
      <c r="FS673"/>
      <c r="FT673"/>
      <c r="FU673"/>
      <c r="FV673"/>
      <c r="FW673"/>
      <c r="FX673"/>
      <c r="FY673"/>
      <c r="FZ673"/>
      <c r="GA673"/>
      <c r="GB673"/>
      <c r="GC673"/>
      <c r="GD673"/>
      <c r="GE673"/>
      <c r="GF673"/>
      <c r="GG673"/>
      <c r="GH673"/>
      <c r="GI673"/>
      <c r="GJ673"/>
      <c r="GK673"/>
      <c r="GL673"/>
      <c r="GM673"/>
      <c r="GN673"/>
      <c r="GO673"/>
      <c r="GP673"/>
      <c r="GQ673"/>
      <c r="GR673"/>
      <c r="GS673"/>
      <c r="GT673"/>
      <c r="GU673"/>
      <c r="GV673"/>
      <c r="GW673"/>
      <c r="GX673"/>
      <c r="GY673"/>
      <c r="GZ673"/>
      <c r="HA673"/>
      <c r="HB673"/>
      <c r="HC673"/>
      <c r="HD673"/>
      <c r="HE673"/>
      <c r="HF673"/>
      <c r="HG673"/>
      <c r="HH673"/>
      <c r="HI673"/>
      <c r="HJ673"/>
      <c r="HK673"/>
      <c r="HL673"/>
    </row>
    <row r="674" spans="1:220" x14ac:dyDescent="0.25">
      <c r="A674"/>
      <c r="B674"/>
      <c r="C674"/>
      <c r="D674"/>
      <c r="E674"/>
      <c r="F674"/>
      <c r="G674"/>
      <c r="H674"/>
      <c r="I674"/>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c r="BY674"/>
      <c r="BZ674"/>
      <c r="CA674"/>
      <c r="CB674"/>
      <c r="CC674"/>
      <c r="CD674"/>
      <c r="CE674"/>
      <c r="CF674"/>
      <c r="CG674"/>
      <c r="CH674"/>
      <c r="CI674"/>
      <c r="CJ674"/>
      <c r="CK674"/>
      <c r="CL674"/>
      <c r="CM674"/>
      <c r="CN674"/>
      <c r="CO674"/>
      <c r="CP674"/>
      <c r="CQ674"/>
      <c r="CR674"/>
      <c r="CS674"/>
      <c r="CT674"/>
      <c r="CU674"/>
      <c r="CV674"/>
      <c r="CW674"/>
      <c r="CX674"/>
      <c r="CY674"/>
      <c r="CZ674"/>
      <c r="DA674"/>
      <c r="DB674"/>
      <c r="DC674"/>
      <c r="DD674"/>
      <c r="DE674"/>
      <c r="DF674"/>
      <c r="DG674"/>
      <c r="DH674"/>
      <c r="DI674"/>
      <c r="DJ674"/>
      <c r="DK674"/>
      <c r="DL674"/>
      <c r="DM674"/>
      <c r="DN674"/>
      <c r="DO674"/>
      <c r="DP674"/>
      <c r="DQ674"/>
      <c r="DR674"/>
      <c r="DS674"/>
      <c r="DT674"/>
      <c r="DU674"/>
      <c r="DV674"/>
      <c r="DW674"/>
      <c r="DX674"/>
      <c r="DY674"/>
      <c r="DZ674"/>
      <c r="EA674"/>
      <c r="EB674"/>
      <c r="EC674"/>
      <c r="ED674"/>
      <c r="EE674"/>
      <c r="EF674"/>
      <c r="EG674"/>
      <c r="EH674"/>
      <c r="EI674"/>
      <c r="EJ674"/>
      <c r="EK674"/>
      <c r="EL674"/>
      <c r="EM674"/>
      <c r="EN674"/>
      <c r="EO674"/>
      <c r="EP674"/>
      <c r="EQ674"/>
      <c r="ER674"/>
      <c r="ES674"/>
      <c r="ET674"/>
      <c r="EU674"/>
      <c r="EV674"/>
      <c r="EW674"/>
      <c r="EX674"/>
      <c r="EY674"/>
      <c r="EZ674"/>
      <c r="FA674"/>
      <c r="FB674"/>
      <c r="FC674"/>
      <c r="FD674"/>
      <c r="FE674"/>
      <c r="FF674"/>
      <c r="FG674"/>
      <c r="FH674"/>
      <c r="FI674"/>
      <c r="FJ674"/>
      <c r="FK674"/>
      <c r="FL674"/>
      <c r="FM674"/>
      <c r="FN674"/>
      <c r="FO674"/>
      <c r="FP674"/>
      <c r="FQ674"/>
      <c r="FR674"/>
      <c r="FS674"/>
      <c r="FT674"/>
      <c r="FU674"/>
      <c r="FV674"/>
      <c r="FW674"/>
      <c r="FX674"/>
      <c r="FY674"/>
      <c r="FZ674"/>
      <c r="GA674"/>
      <c r="GB674"/>
      <c r="GC674"/>
      <c r="GD674"/>
      <c r="GE674"/>
      <c r="GF674"/>
      <c r="GG674"/>
      <c r="GH674"/>
      <c r="GI674"/>
      <c r="GJ674"/>
      <c r="GK674"/>
      <c r="GL674"/>
      <c r="GM674"/>
      <c r="GN674"/>
      <c r="GO674"/>
      <c r="GP674"/>
      <c r="GQ674"/>
      <c r="GR674"/>
      <c r="GS674"/>
      <c r="GT674"/>
      <c r="GU674"/>
      <c r="GV674"/>
      <c r="GW674"/>
      <c r="GX674"/>
      <c r="GY674"/>
      <c r="GZ674"/>
      <c r="HA674"/>
      <c r="HB674"/>
      <c r="HC674"/>
      <c r="HD674"/>
      <c r="HE674"/>
      <c r="HF674"/>
      <c r="HG674"/>
      <c r="HH674"/>
      <c r="HI674"/>
      <c r="HJ674"/>
      <c r="HK674"/>
      <c r="HL674"/>
    </row>
    <row r="675" spans="1:220" x14ac:dyDescent="0.25">
      <c r="A675"/>
      <c r="B675"/>
      <c r="C675"/>
      <c r="D675"/>
      <c r="E675"/>
      <c r="F675"/>
      <c r="G675"/>
      <c r="H675"/>
      <c r="I675"/>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c r="BY675"/>
      <c r="BZ675"/>
      <c r="CA675"/>
      <c r="CB675"/>
      <c r="CC675"/>
      <c r="CD675"/>
      <c r="CE675"/>
      <c r="CF675"/>
      <c r="CG675"/>
      <c r="CH675"/>
      <c r="CI675"/>
      <c r="CJ675"/>
      <c r="CK675"/>
      <c r="CL675"/>
      <c r="CM675"/>
      <c r="CN675"/>
      <c r="CO675"/>
      <c r="CP675"/>
      <c r="CQ675"/>
      <c r="CR675"/>
      <c r="CS675"/>
      <c r="CT675"/>
      <c r="CU675"/>
      <c r="CV675"/>
      <c r="CW675"/>
      <c r="CX675"/>
      <c r="CY675"/>
      <c r="CZ675"/>
      <c r="DA675"/>
      <c r="DB675"/>
      <c r="DC675"/>
      <c r="DD675"/>
      <c r="DE675"/>
      <c r="DF675"/>
      <c r="DG675"/>
      <c r="DH675"/>
      <c r="DI675"/>
      <c r="DJ675"/>
      <c r="DK675"/>
      <c r="DL675"/>
      <c r="DM675"/>
      <c r="DN675"/>
      <c r="DO675"/>
      <c r="DP675"/>
      <c r="DQ675"/>
      <c r="DR675"/>
      <c r="DS675"/>
      <c r="DT675"/>
      <c r="DU675"/>
      <c r="DV675"/>
      <c r="DW675"/>
      <c r="DX675"/>
      <c r="DY675"/>
      <c r="DZ675"/>
      <c r="EA675"/>
      <c r="EB675"/>
      <c r="EC675"/>
      <c r="ED675"/>
      <c r="EE675"/>
      <c r="EF675"/>
      <c r="EG675"/>
      <c r="EH675"/>
      <c r="EI675"/>
      <c r="EJ675"/>
      <c r="EK675"/>
      <c r="EL675"/>
      <c r="EM675"/>
      <c r="EN675"/>
      <c r="EO675"/>
      <c r="EP675"/>
      <c r="EQ675"/>
      <c r="ER675"/>
      <c r="ES675"/>
      <c r="ET675"/>
      <c r="EU675"/>
      <c r="EV675"/>
      <c r="EW675"/>
      <c r="EX675"/>
      <c r="EY675"/>
      <c r="EZ675"/>
      <c r="FA675"/>
      <c r="FB675"/>
      <c r="FC675"/>
      <c r="FD675"/>
      <c r="FE675"/>
      <c r="FF675"/>
      <c r="FG675"/>
      <c r="FH675"/>
      <c r="FI675"/>
      <c r="FJ675"/>
      <c r="FK675"/>
      <c r="FL675"/>
      <c r="FM675"/>
      <c r="FN675"/>
      <c r="FO675"/>
      <c r="FP675"/>
      <c r="FQ675"/>
      <c r="FR675"/>
      <c r="FS675"/>
      <c r="FT675"/>
      <c r="FU675"/>
      <c r="FV675"/>
      <c r="FW675"/>
      <c r="FX675"/>
      <c r="FY675"/>
      <c r="FZ675"/>
      <c r="GA675"/>
      <c r="GB675"/>
      <c r="GC675"/>
      <c r="GD675"/>
      <c r="GE675"/>
      <c r="GF675"/>
      <c r="GG675"/>
      <c r="GH675"/>
      <c r="GI675"/>
      <c r="GJ675"/>
      <c r="GK675"/>
      <c r="GL675"/>
      <c r="GM675"/>
      <c r="GN675"/>
      <c r="GO675"/>
      <c r="GP675"/>
      <c r="GQ675"/>
      <c r="GR675"/>
      <c r="GS675"/>
      <c r="GT675"/>
      <c r="GU675"/>
      <c r="GV675"/>
      <c r="GW675"/>
      <c r="GX675"/>
      <c r="GY675"/>
      <c r="GZ675"/>
      <c r="HA675"/>
      <c r="HB675"/>
      <c r="HC675"/>
      <c r="HD675"/>
      <c r="HE675"/>
      <c r="HF675"/>
      <c r="HG675"/>
      <c r="HH675"/>
      <c r="HI675"/>
      <c r="HJ675"/>
      <c r="HK675"/>
      <c r="HL675"/>
    </row>
    <row r="676" spans="1:220" x14ac:dyDescent="0.25">
      <c r="A676"/>
      <c r="B676"/>
      <c r="C676"/>
      <c r="D676"/>
      <c r="E676"/>
      <c r="F676"/>
      <c r="G676"/>
      <c r="H676"/>
      <c r="I6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c r="BY676"/>
      <c r="BZ676"/>
      <c r="CA676"/>
      <c r="CB676"/>
      <c r="CC676"/>
      <c r="CD676"/>
      <c r="CE676"/>
      <c r="CF676"/>
      <c r="CG676"/>
      <c r="CH676"/>
      <c r="CI676"/>
      <c r="CJ676"/>
      <c r="CK676"/>
      <c r="CL676"/>
      <c r="CM676"/>
      <c r="CN676"/>
      <c r="CO676"/>
      <c r="CP676"/>
      <c r="CQ676"/>
      <c r="CR676"/>
      <c r="CS676"/>
      <c r="CT676"/>
      <c r="CU676"/>
      <c r="CV676"/>
      <c r="CW676"/>
      <c r="CX676"/>
      <c r="CY676"/>
      <c r="CZ676"/>
      <c r="DA676"/>
      <c r="DB676"/>
      <c r="DC676"/>
      <c r="DD676"/>
      <c r="DE676"/>
      <c r="DF676"/>
      <c r="DG676"/>
      <c r="DH676"/>
      <c r="DI676"/>
      <c r="DJ676"/>
      <c r="DK676"/>
      <c r="DL676"/>
      <c r="DM676"/>
      <c r="DN676"/>
      <c r="DO676"/>
      <c r="DP676"/>
      <c r="DQ676"/>
      <c r="DR676"/>
      <c r="DS676"/>
      <c r="DT676"/>
      <c r="DU676"/>
      <c r="DV676"/>
      <c r="DW676"/>
      <c r="DX676"/>
      <c r="DY676"/>
      <c r="DZ676"/>
      <c r="EA676"/>
      <c r="EB676"/>
      <c r="EC676"/>
      <c r="ED676"/>
      <c r="EE676"/>
      <c r="EF676"/>
      <c r="EG676"/>
      <c r="EH676"/>
      <c r="EI676"/>
      <c r="EJ676"/>
      <c r="EK676"/>
      <c r="EL676"/>
      <c r="EM676"/>
      <c r="EN676"/>
      <c r="EO676"/>
      <c r="EP676"/>
      <c r="EQ676"/>
      <c r="ER676"/>
      <c r="ES676"/>
      <c r="ET676"/>
      <c r="EU676"/>
      <c r="EV676"/>
      <c r="EW676"/>
      <c r="EX676"/>
      <c r="EY676"/>
      <c r="EZ676"/>
      <c r="FA676"/>
      <c r="FB676"/>
      <c r="FC676"/>
      <c r="FD676"/>
      <c r="FE676"/>
      <c r="FF676"/>
      <c r="FG676"/>
      <c r="FH676"/>
      <c r="FI676"/>
      <c r="FJ676"/>
      <c r="FK676"/>
      <c r="FL676"/>
      <c r="FM676"/>
      <c r="FN676"/>
      <c r="FO676"/>
      <c r="FP676"/>
      <c r="FQ676"/>
      <c r="FR676"/>
      <c r="FS676"/>
      <c r="FT676"/>
      <c r="FU676"/>
      <c r="FV676"/>
      <c r="FW676"/>
      <c r="FX676"/>
      <c r="FY676"/>
      <c r="FZ676"/>
      <c r="GA676"/>
      <c r="GB676"/>
      <c r="GC676"/>
      <c r="GD676"/>
      <c r="GE676"/>
      <c r="GF676"/>
      <c r="GG676"/>
      <c r="GH676"/>
      <c r="GI676"/>
      <c r="GJ676"/>
      <c r="GK676"/>
      <c r="GL676"/>
      <c r="GM676"/>
      <c r="GN676"/>
      <c r="GO676"/>
      <c r="GP676"/>
      <c r="GQ676"/>
      <c r="GR676"/>
      <c r="GS676"/>
      <c r="GT676"/>
      <c r="GU676"/>
      <c r="GV676"/>
      <c r="GW676"/>
      <c r="GX676"/>
      <c r="GY676"/>
      <c r="GZ676"/>
      <c r="HA676"/>
      <c r="HB676"/>
      <c r="HC676"/>
      <c r="HD676"/>
      <c r="HE676"/>
      <c r="HF676"/>
      <c r="HG676"/>
      <c r="HH676"/>
      <c r="HI676"/>
      <c r="HJ676"/>
      <c r="HK676"/>
      <c r="HL676"/>
    </row>
    <row r="677" spans="1:220" x14ac:dyDescent="0.25">
      <c r="A677"/>
      <c r="B677"/>
      <c r="C677"/>
      <c r="D677"/>
      <c r="E677"/>
      <c r="F677"/>
      <c r="G677"/>
      <c r="H677"/>
      <c r="I677"/>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c r="BY677"/>
      <c r="BZ677"/>
      <c r="CA677"/>
      <c r="CB677"/>
      <c r="CC677"/>
      <c r="CD677"/>
      <c r="CE677"/>
      <c r="CF677"/>
      <c r="CG677"/>
      <c r="CH677"/>
      <c r="CI677"/>
      <c r="CJ677"/>
      <c r="CK677"/>
      <c r="CL677"/>
      <c r="CM677"/>
      <c r="CN677"/>
      <c r="CO677"/>
      <c r="CP677"/>
      <c r="CQ677"/>
      <c r="CR677"/>
      <c r="CS677"/>
      <c r="CT677"/>
      <c r="CU677"/>
      <c r="CV677"/>
      <c r="CW677"/>
      <c r="CX677"/>
      <c r="CY677"/>
      <c r="CZ677"/>
      <c r="DA677"/>
      <c r="DB677"/>
      <c r="DC677"/>
      <c r="DD677"/>
      <c r="DE677"/>
      <c r="DF677"/>
      <c r="DG677"/>
      <c r="DH677"/>
      <c r="DI677"/>
      <c r="DJ677"/>
      <c r="DK677"/>
      <c r="DL677"/>
      <c r="DM677"/>
      <c r="DN677"/>
      <c r="DO677"/>
      <c r="DP677"/>
      <c r="DQ677"/>
      <c r="DR677"/>
      <c r="DS677"/>
      <c r="DT677"/>
      <c r="DU677"/>
      <c r="DV677"/>
      <c r="DW677"/>
      <c r="DX677"/>
      <c r="DY677"/>
      <c r="DZ677"/>
      <c r="EA677"/>
      <c r="EB677"/>
      <c r="EC677"/>
      <c r="ED677"/>
      <c r="EE677"/>
      <c r="EF677"/>
      <c r="EG677"/>
      <c r="EH677"/>
      <c r="EI677"/>
      <c r="EJ677"/>
      <c r="EK677"/>
      <c r="EL677"/>
      <c r="EM677"/>
      <c r="EN677"/>
      <c r="EO677"/>
      <c r="EP677"/>
      <c r="EQ677"/>
      <c r="ER677"/>
      <c r="ES677"/>
      <c r="ET677"/>
      <c r="EU677"/>
      <c r="EV677"/>
      <c r="EW677"/>
      <c r="EX677"/>
      <c r="EY677"/>
      <c r="EZ677"/>
      <c r="FA677"/>
      <c r="FB677"/>
      <c r="FC677"/>
      <c r="FD677"/>
      <c r="FE677"/>
      <c r="FF677"/>
      <c r="FG677"/>
      <c r="FH677"/>
      <c r="FI677"/>
      <c r="FJ677"/>
      <c r="FK677"/>
      <c r="FL677"/>
      <c r="FM677"/>
      <c r="FN677"/>
      <c r="FO677"/>
      <c r="FP677"/>
      <c r="FQ677"/>
      <c r="FR677"/>
      <c r="FS677"/>
      <c r="FT677"/>
      <c r="FU677"/>
      <c r="FV677"/>
      <c r="FW677"/>
      <c r="FX677"/>
      <c r="FY677"/>
      <c r="FZ677"/>
      <c r="GA677"/>
      <c r="GB677"/>
      <c r="GC677"/>
      <c r="GD677"/>
      <c r="GE677"/>
      <c r="GF677"/>
      <c r="GG677"/>
      <c r="GH677"/>
      <c r="GI677"/>
      <c r="GJ677"/>
      <c r="GK677"/>
      <c r="GL677"/>
      <c r="GM677"/>
      <c r="GN677"/>
      <c r="GO677"/>
      <c r="GP677"/>
      <c r="GQ677"/>
      <c r="GR677"/>
      <c r="GS677"/>
      <c r="GT677"/>
      <c r="GU677"/>
      <c r="GV677"/>
      <c r="GW677"/>
      <c r="GX677"/>
      <c r="GY677"/>
      <c r="GZ677"/>
      <c r="HA677"/>
      <c r="HB677"/>
      <c r="HC677"/>
      <c r="HD677"/>
      <c r="HE677"/>
      <c r="HF677"/>
      <c r="HG677"/>
      <c r="HH677"/>
      <c r="HI677"/>
      <c r="HJ677"/>
      <c r="HK677"/>
      <c r="HL677"/>
    </row>
    <row r="678" spans="1:220" x14ac:dyDescent="0.25">
      <c r="A678"/>
      <c r="B678"/>
      <c r="C678"/>
      <c r="D678"/>
      <c r="E678"/>
      <c r="F678"/>
      <c r="G678"/>
      <c r="H678"/>
      <c r="I678"/>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c r="BY678"/>
      <c r="BZ678"/>
      <c r="CA678"/>
      <c r="CB678"/>
      <c r="CC678"/>
      <c r="CD678"/>
      <c r="CE678"/>
      <c r="CF678"/>
      <c r="CG678"/>
      <c r="CH678"/>
      <c r="CI678"/>
      <c r="CJ678"/>
      <c r="CK678"/>
      <c r="CL678"/>
      <c r="CM678"/>
      <c r="CN678"/>
      <c r="CO678"/>
      <c r="CP678"/>
      <c r="CQ678"/>
      <c r="CR678"/>
      <c r="CS678"/>
      <c r="CT678"/>
      <c r="CU678"/>
      <c r="CV678"/>
      <c r="CW678"/>
      <c r="CX678"/>
      <c r="CY678"/>
      <c r="CZ678"/>
      <c r="DA678"/>
      <c r="DB678"/>
      <c r="DC678"/>
      <c r="DD678"/>
      <c r="DE678"/>
      <c r="DF678"/>
      <c r="DG678"/>
      <c r="DH678"/>
      <c r="DI678"/>
      <c r="DJ678"/>
      <c r="DK678"/>
      <c r="DL678"/>
      <c r="DM678"/>
      <c r="DN678"/>
      <c r="DO678"/>
      <c r="DP678"/>
      <c r="DQ678"/>
      <c r="DR678"/>
      <c r="DS678"/>
      <c r="DT678"/>
      <c r="DU678"/>
      <c r="DV678"/>
      <c r="DW678"/>
      <c r="DX678"/>
      <c r="DY678"/>
      <c r="DZ678"/>
      <c r="EA678"/>
      <c r="EB678"/>
      <c r="EC678"/>
      <c r="ED678"/>
      <c r="EE678"/>
      <c r="EF678"/>
      <c r="EG678"/>
      <c r="EH678"/>
      <c r="EI678"/>
      <c r="EJ678"/>
      <c r="EK678"/>
      <c r="EL678"/>
      <c r="EM678"/>
      <c r="EN678"/>
      <c r="EO678"/>
      <c r="EP678"/>
      <c r="EQ678"/>
      <c r="ER678"/>
      <c r="ES678"/>
      <c r="ET678"/>
      <c r="EU678"/>
      <c r="EV678"/>
      <c r="EW678"/>
      <c r="EX678"/>
      <c r="EY678"/>
      <c r="EZ678"/>
      <c r="FA678"/>
      <c r="FB678"/>
      <c r="FC678"/>
      <c r="FD678"/>
      <c r="FE678"/>
      <c r="FF678"/>
      <c r="FG678"/>
      <c r="FH678"/>
      <c r="FI678"/>
      <c r="FJ678"/>
      <c r="FK678"/>
      <c r="FL678"/>
      <c r="FM678"/>
      <c r="FN678"/>
      <c r="FO678"/>
      <c r="FP678"/>
      <c r="FQ678"/>
      <c r="FR678"/>
      <c r="FS678"/>
      <c r="FT678"/>
      <c r="FU678"/>
      <c r="FV678"/>
      <c r="FW678"/>
      <c r="FX678"/>
      <c r="FY678"/>
      <c r="FZ678"/>
      <c r="GA678"/>
      <c r="GB678"/>
      <c r="GC678"/>
      <c r="GD678"/>
      <c r="GE678"/>
      <c r="GF678"/>
      <c r="GG678"/>
      <c r="GH678"/>
      <c r="GI678"/>
      <c r="GJ678"/>
      <c r="GK678"/>
      <c r="GL678"/>
      <c r="GM678"/>
      <c r="GN678"/>
      <c r="GO678"/>
      <c r="GP678"/>
      <c r="GQ678"/>
      <c r="GR678"/>
      <c r="GS678"/>
      <c r="GT678"/>
      <c r="GU678"/>
      <c r="GV678"/>
      <c r="GW678"/>
      <c r="GX678"/>
      <c r="GY678"/>
      <c r="GZ678"/>
      <c r="HA678"/>
      <c r="HB678"/>
      <c r="HC678"/>
      <c r="HD678"/>
      <c r="HE678"/>
      <c r="HF678"/>
      <c r="HG678"/>
      <c r="HH678"/>
      <c r="HI678"/>
      <c r="HJ678"/>
      <c r="HK678"/>
      <c r="HL678"/>
    </row>
    <row r="679" spans="1:220" x14ac:dyDescent="0.25">
      <c r="A679"/>
      <c r="B679"/>
      <c r="C679"/>
      <c r="D679"/>
      <c r="E679"/>
      <c r="F679"/>
      <c r="G679"/>
      <c r="H679"/>
      <c r="I679"/>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c r="BY679"/>
      <c r="BZ679"/>
      <c r="CA679"/>
      <c r="CB679"/>
      <c r="CC679"/>
      <c r="CD679"/>
      <c r="CE679"/>
      <c r="CF679"/>
      <c r="CG679"/>
      <c r="CH679"/>
      <c r="CI679"/>
      <c r="CJ679"/>
      <c r="CK679"/>
      <c r="CL679"/>
      <c r="CM679"/>
      <c r="CN679"/>
      <c r="CO679"/>
      <c r="CP679"/>
      <c r="CQ679"/>
      <c r="CR679"/>
      <c r="CS679"/>
      <c r="CT679"/>
      <c r="CU679"/>
      <c r="CV679"/>
      <c r="CW679"/>
      <c r="CX679"/>
      <c r="CY679"/>
      <c r="CZ679"/>
      <c r="DA679"/>
      <c r="DB679"/>
      <c r="DC679"/>
      <c r="DD679"/>
      <c r="DE679"/>
      <c r="DF679"/>
      <c r="DG679"/>
      <c r="DH679"/>
      <c r="DI679"/>
      <c r="DJ679"/>
      <c r="DK679"/>
      <c r="DL679"/>
      <c r="DM679"/>
      <c r="DN679"/>
      <c r="DO679"/>
      <c r="DP679"/>
      <c r="DQ679"/>
      <c r="DR679"/>
      <c r="DS679"/>
      <c r="DT679"/>
      <c r="DU679"/>
      <c r="DV679"/>
      <c r="DW679"/>
      <c r="DX679"/>
      <c r="DY679"/>
      <c r="DZ679"/>
      <c r="EA679"/>
      <c r="EB679"/>
      <c r="EC679"/>
      <c r="ED679"/>
      <c r="EE679"/>
      <c r="EF679"/>
      <c r="EG679"/>
      <c r="EH679"/>
      <c r="EI679"/>
      <c r="EJ679"/>
      <c r="EK679"/>
      <c r="EL679"/>
      <c r="EM679"/>
      <c r="EN679"/>
      <c r="EO679"/>
      <c r="EP679"/>
      <c r="EQ679"/>
      <c r="ER679"/>
      <c r="ES679"/>
      <c r="ET679"/>
      <c r="EU679"/>
      <c r="EV679"/>
      <c r="EW679"/>
      <c r="EX679"/>
      <c r="EY679"/>
      <c r="EZ679"/>
      <c r="FA679"/>
      <c r="FB679"/>
      <c r="FC679"/>
      <c r="FD679"/>
      <c r="FE679"/>
      <c r="FF679"/>
      <c r="FG679"/>
      <c r="FH679"/>
      <c r="FI679"/>
      <c r="FJ679"/>
      <c r="FK679"/>
      <c r="FL679"/>
      <c r="FM679"/>
      <c r="FN679"/>
      <c r="FO679"/>
      <c r="FP679"/>
      <c r="FQ679"/>
      <c r="FR679"/>
      <c r="FS679"/>
      <c r="FT679"/>
      <c r="FU679"/>
      <c r="FV679"/>
      <c r="FW679"/>
      <c r="FX679"/>
      <c r="FY679"/>
      <c r="FZ679"/>
      <c r="GA679"/>
      <c r="GB679"/>
      <c r="GC679"/>
      <c r="GD679"/>
      <c r="GE679"/>
      <c r="GF679"/>
      <c r="GG679"/>
      <c r="GH679"/>
      <c r="GI679"/>
      <c r="GJ679"/>
      <c r="GK679"/>
      <c r="GL679"/>
      <c r="GM679"/>
      <c r="GN679"/>
      <c r="GO679"/>
      <c r="GP679"/>
      <c r="GQ679"/>
      <c r="GR679"/>
      <c r="GS679"/>
      <c r="GT679"/>
      <c r="GU679"/>
      <c r="GV679"/>
      <c r="GW679"/>
      <c r="GX679"/>
      <c r="GY679"/>
      <c r="GZ679"/>
      <c r="HA679"/>
      <c r="HB679"/>
      <c r="HC679"/>
      <c r="HD679"/>
      <c r="HE679"/>
      <c r="HF679"/>
      <c r="HG679"/>
      <c r="HH679"/>
      <c r="HI679"/>
      <c r="HJ679"/>
      <c r="HK679"/>
      <c r="HL679"/>
    </row>
    <row r="680" spans="1:220" x14ac:dyDescent="0.25">
      <c r="A680"/>
      <c r="B680"/>
      <c r="C680"/>
      <c r="D680"/>
      <c r="E680"/>
      <c r="F680"/>
      <c r="G680"/>
      <c r="H680"/>
      <c r="I680"/>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c r="BY680"/>
      <c r="BZ680"/>
      <c r="CA680"/>
      <c r="CB680"/>
      <c r="CC680"/>
      <c r="CD680"/>
      <c r="CE680"/>
      <c r="CF680"/>
      <c r="CG680"/>
      <c r="CH680"/>
      <c r="CI680"/>
      <c r="CJ680"/>
      <c r="CK680"/>
      <c r="CL680"/>
      <c r="CM680"/>
      <c r="CN680"/>
      <c r="CO680"/>
      <c r="CP680"/>
      <c r="CQ680"/>
      <c r="CR680"/>
      <c r="CS680"/>
      <c r="CT680"/>
      <c r="CU680"/>
      <c r="CV680"/>
      <c r="CW680"/>
      <c r="CX680"/>
      <c r="CY680"/>
      <c r="CZ680"/>
      <c r="DA680"/>
      <c r="DB680"/>
      <c r="DC680"/>
      <c r="DD680"/>
      <c r="DE680"/>
      <c r="DF680"/>
      <c r="DG680"/>
      <c r="DH680"/>
      <c r="DI680"/>
      <c r="DJ680"/>
      <c r="DK680"/>
      <c r="DL680"/>
      <c r="DM680"/>
      <c r="DN680"/>
      <c r="DO680"/>
      <c r="DP680"/>
      <c r="DQ680"/>
      <c r="DR680"/>
      <c r="DS680"/>
      <c r="DT680"/>
      <c r="DU680"/>
      <c r="DV680"/>
      <c r="DW680"/>
      <c r="DX680"/>
      <c r="DY680"/>
      <c r="DZ680"/>
      <c r="EA680"/>
      <c r="EB680"/>
      <c r="EC680"/>
      <c r="ED680"/>
      <c r="EE680"/>
      <c r="EF680"/>
      <c r="EG680"/>
      <c r="EH680"/>
      <c r="EI680"/>
      <c r="EJ680"/>
      <c r="EK680"/>
      <c r="EL680"/>
      <c r="EM680"/>
      <c r="EN680"/>
      <c r="EO680"/>
      <c r="EP680"/>
      <c r="EQ680"/>
      <c r="ER680"/>
      <c r="ES680"/>
      <c r="ET680"/>
      <c r="EU680"/>
      <c r="EV680"/>
      <c r="EW680"/>
      <c r="EX680"/>
      <c r="EY680"/>
      <c r="EZ680"/>
      <c r="FA680"/>
      <c r="FB680"/>
      <c r="FC680"/>
      <c r="FD680"/>
      <c r="FE680"/>
      <c r="FF680"/>
      <c r="FG680"/>
      <c r="FH680"/>
      <c r="FI680"/>
      <c r="FJ680"/>
      <c r="FK680"/>
      <c r="FL680"/>
      <c r="FM680"/>
      <c r="FN680"/>
      <c r="FO680"/>
      <c r="FP680"/>
      <c r="FQ680"/>
      <c r="FR680"/>
      <c r="FS680"/>
      <c r="FT680"/>
      <c r="FU680"/>
      <c r="FV680"/>
      <c r="FW680"/>
      <c r="FX680"/>
      <c r="FY680"/>
      <c r="FZ680"/>
      <c r="GA680"/>
      <c r="GB680"/>
      <c r="GC680"/>
      <c r="GD680"/>
      <c r="GE680"/>
      <c r="GF680"/>
      <c r="GG680"/>
      <c r="GH680"/>
      <c r="GI680"/>
      <c r="GJ680"/>
      <c r="GK680"/>
      <c r="GL680"/>
      <c r="GM680"/>
      <c r="GN680"/>
      <c r="GO680"/>
      <c r="GP680"/>
      <c r="GQ680"/>
      <c r="GR680"/>
      <c r="GS680"/>
      <c r="GT680"/>
      <c r="GU680"/>
      <c r="GV680"/>
      <c r="GW680"/>
      <c r="GX680"/>
      <c r="GY680"/>
      <c r="GZ680"/>
      <c r="HA680"/>
      <c r="HB680"/>
      <c r="HC680"/>
      <c r="HD680"/>
      <c r="HE680"/>
      <c r="HF680"/>
      <c r="HG680"/>
      <c r="HH680"/>
      <c r="HI680"/>
      <c r="HJ680"/>
      <c r="HK680"/>
      <c r="HL680"/>
    </row>
    <row r="681" spans="1:220" x14ac:dyDescent="0.25">
      <c r="A681"/>
      <c r="B681"/>
      <c r="C681"/>
      <c r="D681"/>
      <c r="E681"/>
      <c r="F681"/>
      <c r="G681"/>
      <c r="H681"/>
      <c r="I681"/>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c r="BY681"/>
      <c r="BZ681"/>
      <c r="CA681"/>
      <c r="CB681"/>
      <c r="CC681"/>
      <c r="CD681"/>
      <c r="CE681"/>
      <c r="CF681"/>
      <c r="CG681"/>
      <c r="CH681"/>
      <c r="CI681"/>
      <c r="CJ681"/>
      <c r="CK681"/>
      <c r="CL681"/>
      <c r="CM681"/>
      <c r="CN681"/>
      <c r="CO681"/>
      <c r="CP681"/>
      <c r="CQ681"/>
      <c r="CR681"/>
      <c r="CS681"/>
      <c r="CT681"/>
      <c r="CU681"/>
      <c r="CV681"/>
      <c r="CW681"/>
      <c r="CX681"/>
      <c r="CY681"/>
      <c r="CZ681"/>
      <c r="DA681"/>
      <c r="DB681"/>
      <c r="DC681"/>
      <c r="DD681"/>
      <c r="DE681"/>
      <c r="DF681"/>
      <c r="DG681"/>
      <c r="DH681"/>
      <c r="DI681"/>
      <c r="DJ681"/>
      <c r="DK681"/>
      <c r="DL681"/>
      <c r="DM681"/>
      <c r="DN681"/>
      <c r="DO681"/>
      <c r="DP681"/>
      <c r="DQ681"/>
      <c r="DR681"/>
      <c r="DS681"/>
      <c r="DT681"/>
      <c r="DU681"/>
      <c r="DV681"/>
      <c r="DW681"/>
      <c r="DX681"/>
      <c r="DY681"/>
      <c r="DZ681"/>
      <c r="EA681"/>
      <c r="EB681"/>
      <c r="EC681"/>
      <c r="ED681"/>
      <c r="EE681"/>
      <c r="EF681"/>
      <c r="EG681"/>
      <c r="EH681"/>
      <c r="EI681"/>
      <c r="EJ681"/>
      <c r="EK681"/>
      <c r="EL681"/>
      <c r="EM681"/>
      <c r="EN681"/>
      <c r="EO681"/>
      <c r="EP681"/>
      <c r="EQ681"/>
      <c r="ER681"/>
      <c r="ES681"/>
      <c r="ET681"/>
      <c r="EU681"/>
      <c r="EV681"/>
      <c r="EW681"/>
      <c r="EX681"/>
      <c r="EY681"/>
      <c r="EZ681"/>
      <c r="FA681"/>
      <c r="FB681"/>
      <c r="FC681"/>
      <c r="FD681"/>
      <c r="FE681"/>
      <c r="FF681"/>
      <c r="FG681"/>
      <c r="FH681"/>
      <c r="FI681"/>
      <c r="FJ681"/>
      <c r="FK681"/>
      <c r="FL681"/>
      <c r="FM681"/>
      <c r="FN681"/>
      <c r="FO681"/>
      <c r="FP681"/>
      <c r="FQ681"/>
      <c r="FR681"/>
      <c r="FS681"/>
      <c r="FT681"/>
      <c r="FU681"/>
      <c r="FV681"/>
      <c r="FW681"/>
      <c r="FX681"/>
      <c r="FY681"/>
      <c r="FZ681"/>
      <c r="GA681"/>
      <c r="GB681"/>
      <c r="GC681"/>
      <c r="GD681"/>
      <c r="GE681"/>
      <c r="GF681"/>
      <c r="GG681"/>
      <c r="GH681"/>
      <c r="GI681"/>
      <c r="GJ681"/>
      <c r="GK681"/>
      <c r="GL681"/>
      <c r="GM681"/>
      <c r="GN681"/>
      <c r="GO681"/>
      <c r="GP681"/>
      <c r="GQ681"/>
      <c r="GR681"/>
      <c r="GS681"/>
      <c r="GT681"/>
      <c r="GU681"/>
      <c r="GV681"/>
      <c r="GW681"/>
      <c r="GX681"/>
      <c r="GY681"/>
      <c r="GZ681"/>
      <c r="HA681"/>
      <c r="HB681"/>
      <c r="HC681"/>
      <c r="HD681"/>
      <c r="HE681"/>
      <c r="HF681"/>
      <c r="HG681"/>
      <c r="HH681"/>
      <c r="HI681"/>
      <c r="HJ681"/>
      <c r="HK681"/>
      <c r="HL681"/>
    </row>
    <row r="682" spans="1:220" x14ac:dyDescent="0.25">
      <c r="A682"/>
      <c r="B682"/>
      <c r="C682"/>
      <c r="D682"/>
      <c r="E682"/>
      <c r="F682"/>
      <c r="G682"/>
      <c r="H682"/>
      <c r="I682"/>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c r="BY682"/>
      <c r="BZ682"/>
      <c r="CA682"/>
      <c r="CB682"/>
      <c r="CC682"/>
      <c r="CD682"/>
      <c r="CE682"/>
      <c r="CF682"/>
      <c r="CG682"/>
      <c r="CH682"/>
      <c r="CI682"/>
      <c r="CJ682"/>
      <c r="CK682"/>
      <c r="CL682"/>
      <c r="CM682"/>
      <c r="CN682"/>
      <c r="CO682"/>
      <c r="CP682"/>
      <c r="CQ682"/>
      <c r="CR682"/>
      <c r="CS682"/>
      <c r="CT682"/>
      <c r="CU682"/>
      <c r="CV682"/>
      <c r="CW682"/>
      <c r="CX682"/>
      <c r="CY682"/>
      <c r="CZ682"/>
      <c r="DA682"/>
      <c r="DB682"/>
      <c r="DC682"/>
      <c r="DD682"/>
      <c r="DE682"/>
      <c r="DF682"/>
      <c r="DG682"/>
      <c r="DH682"/>
      <c r="DI682"/>
      <c r="DJ682"/>
      <c r="DK682"/>
      <c r="DL682"/>
      <c r="DM682"/>
      <c r="DN682"/>
      <c r="DO682"/>
      <c r="DP682"/>
      <c r="DQ682"/>
      <c r="DR682"/>
      <c r="DS682"/>
      <c r="DT682"/>
      <c r="DU682"/>
      <c r="DV682"/>
      <c r="DW682"/>
      <c r="DX682"/>
      <c r="DY682"/>
      <c r="DZ682"/>
      <c r="EA682"/>
      <c r="EB682"/>
      <c r="EC682"/>
      <c r="ED682"/>
      <c r="EE682"/>
      <c r="EF682"/>
      <c r="EG682"/>
      <c r="EH682"/>
      <c r="EI682"/>
      <c r="EJ682"/>
      <c r="EK682"/>
      <c r="EL682"/>
      <c r="EM682"/>
      <c r="EN682"/>
      <c r="EO682"/>
      <c r="EP682"/>
      <c r="EQ682"/>
      <c r="ER682"/>
      <c r="ES682"/>
      <c r="ET682"/>
      <c r="EU682"/>
      <c r="EV682"/>
      <c r="EW682"/>
      <c r="EX682"/>
      <c r="EY682"/>
      <c r="EZ682"/>
      <c r="FA682"/>
      <c r="FB682"/>
      <c r="FC682"/>
      <c r="FD682"/>
      <c r="FE682"/>
      <c r="FF682"/>
      <c r="FG682"/>
      <c r="FH682"/>
      <c r="FI682"/>
      <c r="FJ682"/>
      <c r="FK682"/>
      <c r="FL682"/>
      <c r="FM682"/>
      <c r="FN682"/>
      <c r="FO682"/>
      <c r="FP682"/>
      <c r="FQ682"/>
      <c r="FR682"/>
      <c r="FS682"/>
      <c r="FT682"/>
      <c r="FU682"/>
      <c r="FV682"/>
      <c r="FW682"/>
      <c r="FX682"/>
      <c r="FY682"/>
      <c r="FZ682"/>
      <c r="GA682"/>
      <c r="GB682"/>
      <c r="GC682"/>
      <c r="GD682"/>
      <c r="GE682"/>
      <c r="GF682"/>
      <c r="GG682"/>
      <c r="GH682"/>
      <c r="GI682"/>
      <c r="GJ682"/>
      <c r="GK682"/>
      <c r="GL682"/>
      <c r="GM682"/>
      <c r="GN682"/>
      <c r="GO682"/>
      <c r="GP682"/>
      <c r="GQ682"/>
      <c r="GR682"/>
      <c r="GS682"/>
      <c r="GT682"/>
      <c r="GU682"/>
      <c r="GV682"/>
      <c r="GW682"/>
      <c r="GX682"/>
      <c r="GY682"/>
      <c r="GZ682"/>
      <c r="HA682"/>
      <c r="HB682"/>
      <c r="HC682"/>
      <c r="HD682"/>
      <c r="HE682"/>
      <c r="HF682"/>
      <c r="HG682"/>
      <c r="HH682"/>
      <c r="HI682"/>
      <c r="HJ682"/>
      <c r="HK682"/>
      <c r="HL682"/>
    </row>
    <row r="683" spans="1:220" x14ac:dyDescent="0.25">
      <c r="A683"/>
      <c r="B683"/>
      <c r="C683"/>
      <c r="D683"/>
      <c r="E683"/>
      <c r="F683"/>
      <c r="G683"/>
      <c r="H683"/>
      <c r="I683"/>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c r="BY683"/>
      <c r="BZ683"/>
      <c r="CA683"/>
      <c r="CB683"/>
      <c r="CC683"/>
      <c r="CD683"/>
      <c r="CE683"/>
      <c r="CF683"/>
      <c r="CG683"/>
      <c r="CH683"/>
      <c r="CI683"/>
      <c r="CJ683"/>
      <c r="CK683"/>
      <c r="CL683"/>
      <c r="CM683"/>
      <c r="CN683"/>
      <c r="CO683"/>
      <c r="CP683"/>
      <c r="CQ683"/>
      <c r="CR683"/>
      <c r="CS683"/>
      <c r="CT683"/>
      <c r="CU683"/>
      <c r="CV683"/>
      <c r="CW683"/>
      <c r="CX683"/>
      <c r="CY683"/>
      <c r="CZ683"/>
      <c r="DA683"/>
      <c r="DB683"/>
      <c r="DC683"/>
      <c r="DD683"/>
      <c r="DE683"/>
      <c r="DF683"/>
      <c r="DG683"/>
      <c r="DH683"/>
      <c r="DI683"/>
      <c r="DJ683"/>
      <c r="DK683"/>
      <c r="DL683"/>
      <c r="DM683"/>
      <c r="DN683"/>
      <c r="DO683"/>
      <c r="DP683"/>
      <c r="DQ683"/>
      <c r="DR683"/>
      <c r="DS683"/>
      <c r="DT683"/>
      <c r="DU683"/>
      <c r="DV683"/>
      <c r="DW683"/>
      <c r="DX683"/>
      <c r="DY683"/>
      <c r="DZ683"/>
      <c r="EA683"/>
      <c r="EB683"/>
      <c r="EC683"/>
      <c r="ED683"/>
      <c r="EE683"/>
      <c r="EF683"/>
      <c r="EG683"/>
      <c r="EH683"/>
      <c r="EI683"/>
      <c r="EJ683"/>
      <c r="EK683"/>
      <c r="EL683"/>
      <c r="EM683"/>
      <c r="EN683"/>
      <c r="EO683"/>
      <c r="EP683"/>
      <c r="EQ683"/>
      <c r="ER683"/>
      <c r="ES683"/>
      <c r="ET683"/>
      <c r="EU683"/>
      <c r="EV683"/>
      <c r="EW683"/>
      <c r="EX683"/>
      <c r="EY683"/>
      <c r="EZ683"/>
      <c r="FA683"/>
      <c r="FB683"/>
      <c r="FC683"/>
      <c r="FD683"/>
      <c r="FE683"/>
      <c r="FF683"/>
      <c r="FG683"/>
      <c r="FH683"/>
      <c r="FI683"/>
      <c r="FJ683"/>
      <c r="FK683"/>
      <c r="FL683"/>
      <c r="FM683"/>
      <c r="FN683"/>
      <c r="FO683"/>
      <c r="FP683"/>
      <c r="FQ683"/>
      <c r="FR683"/>
      <c r="FS683"/>
      <c r="FT683"/>
      <c r="FU683"/>
      <c r="FV683"/>
      <c r="FW683"/>
      <c r="FX683"/>
      <c r="FY683"/>
      <c r="FZ683"/>
      <c r="GA683"/>
      <c r="GB683"/>
      <c r="GC683"/>
      <c r="GD683"/>
      <c r="GE683"/>
      <c r="GF683"/>
      <c r="GG683"/>
      <c r="GH683"/>
      <c r="GI683"/>
      <c r="GJ683"/>
      <c r="GK683"/>
      <c r="GL683"/>
      <c r="GM683"/>
      <c r="GN683"/>
      <c r="GO683"/>
      <c r="GP683"/>
      <c r="GQ683"/>
      <c r="GR683"/>
      <c r="GS683"/>
      <c r="GT683"/>
      <c r="GU683"/>
      <c r="GV683"/>
      <c r="GW683"/>
      <c r="GX683"/>
      <c r="GY683"/>
      <c r="GZ683"/>
      <c r="HA683"/>
      <c r="HB683"/>
      <c r="HC683"/>
      <c r="HD683"/>
      <c r="HE683"/>
      <c r="HF683"/>
      <c r="HG683"/>
      <c r="HH683"/>
      <c r="HI683"/>
      <c r="HJ683"/>
      <c r="HK683"/>
      <c r="HL683"/>
    </row>
    <row r="684" spans="1:220" x14ac:dyDescent="0.25">
      <c r="A684"/>
      <c r="B684"/>
      <c r="C684"/>
      <c r="D684"/>
      <c r="E684"/>
      <c r="F684"/>
      <c r="G684"/>
      <c r="H684"/>
      <c r="I684"/>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c r="BY684"/>
      <c r="BZ684"/>
      <c r="CA684"/>
      <c r="CB684"/>
      <c r="CC684"/>
      <c r="CD684"/>
      <c r="CE684"/>
      <c r="CF684"/>
      <c r="CG684"/>
      <c r="CH684"/>
      <c r="CI684"/>
      <c r="CJ684"/>
      <c r="CK684"/>
      <c r="CL684"/>
      <c r="CM684"/>
      <c r="CN684"/>
      <c r="CO684"/>
      <c r="CP684"/>
      <c r="CQ684"/>
      <c r="CR684"/>
      <c r="CS684"/>
      <c r="CT684"/>
      <c r="CU684"/>
      <c r="CV684"/>
      <c r="CW684"/>
      <c r="CX684"/>
      <c r="CY684"/>
      <c r="CZ684"/>
      <c r="DA684"/>
      <c r="DB684"/>
      <c r="DC684"/>
      <c r="DD684"/>
      <c r="DE684"/>
      <c r="DF684"/>
      <c r="DG684"/>
      <c r="DH684"/>
      <c r="DI684"/>
      <c r="DJ684"/>
      <c r="DK684"/>
      <c r="DL684"/>
      <c r="DM684"/>
      <c r="DN684"/>
      <c r="DO684"/>
      <c r="DP684"/>
      <c r="DQ684"/>
      <c r="DR684"/>
      <c r="DS684"/>
      <c r="DT684"/>
      <c r="DU684"/>
      <c r="DV684"/>
      <c r="DW684"/>
      <c r="DX684"/>
      <c r="DY684"/>
      <c r="DZ684"/>
      <c r="EA684"/>
      <c r="EB684"/>
      <c r="EC684"/>
      <c r="ED684"/>
      <c r="EE684"/>
      <c r="EF684"/>
      <c r="EG684"/>
      <c r="EH684"/>
      <c r="EI684"/>
      <c r="EJ684"/>
      <c r="EK684"/>
      <c r="EL684"/>
      <c r="EM684"/>
      <c r="EN684"/>
      <c r="EO684"/>
      <c r="EP684"/>
      <c r="EQ684"/>
      <c r="ER684"/>
      <c r="ES684"/>
      <c r="ET684"/>
      <c r="EU684"/>
      <c r="EV684"/>
      <c r="EW684"/>
      <c r="EX684"/>
      <c r="EY684"/>
      <c r="EZ684"/>
      <c r="FA684"/>
      <c r="FB684"/>
      <c r="FC684"/>
      <c r="FD684"/>
      <c r="FE684"/>
      <c r="FF684"/>
      <c r="FG684"/>
      <c r="FH684"/>
      <c r="FI684"/>
      <c r="FJ684"/>
      <c r="FK684"/>
      <c r="FL684"/>
      <c r="FM684"/>
      <c r="FN684"/>
      <c r="FO684"/>
      <c r="FP684"/>
      <c r="FQ684"/>
      <c r="FR684"/>
      <c r="FS684"/>
      <c r="FT684"/>
      <c r="FU684"/>
      <c r="FV684"/>
      <c r="FW684"/>
      <c r="FX684"/>
      <c r="FY684"/>
      <c r="FZ684"/>
      <c r="GA684"/>
      <c r="GB684"/>
      <c r="GC684"/>
      <c r="GD684"/>
      <c r="GE684"/>
      <c r="GF684"/>
      <c r="GG684"/>
      <c r="GH684"/>
      <c r="GI684"/>
      <c r="GJ684"/>
      <c r="GK684"/>
      <c r="GL684"/>
      <c r="GM684"/>
      <c r="GN684"/>
      <c r="GO684"/>
      <c r="GP684"/>
      <c r="GQ684"/>
      <c r="GR684"/>
      <c r="GS684"/>
      <c r="GT684"/>
      <c r="GU684"/>
      <c r="GV684"/>
      <c r="GW684"/>
      <c r="GX684"/>
      <c r="GY684"/>
      <c r="GZ684"/>
      <c r="HA684"/>
      <c r="HB684"/>
      <c r="HC684"/>
      <c r="HD684"/>
      <c r="HE684"/>
      <c r="HF684"/>
      <c r="HG684"/>
      <c r="HH684"/>
      <c r="HI684"/>
      <c r="HJ684"/>
      <c r="HK684"/>
      <c r="HL684"/>
    </row>
    <row r="685" spans="1:220" x14ac:dyDescent="0.25">
      <c r="A685"/>
      <c r="B685"/>
      <c r="C685"/>
      <c r="D685"/>
      <c r="E685"/>
      <c r="F685"/>
      <c r="G685"/>
      <c r="H685"/>
      <c r="I685"/>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c r="BY685"/>
      <c r="BZ685"/>
      <c r="CA685"/>
      <c r="CB685"/>
      <c r="CC685"/>
      <c r="CD685"/>
      <c r="CE685"/>
      <c r="CF685"/>
      <c r="CG685"/>
      <c r="CH685"/>
      <c r="CI685"/>
      <c r="CJ685"/>
      <c r="CK685"/>
      <c r="CL685"/>
      <c r="CM685"/>
      <c r="CN685"/>
      <c r="CO685"/>
      <c r="CP685"/>
      <c r="CQ685"/>
      <c r="CR685"/>
      <c r="CS685"/>
      <c r="CT685"/>
      <c r="CU685"/>
      <c r="CV685"/>
      <c r="CW685"/>
      <c r="CX685"/>
      <c r="CY685"/>
      <c r="CZ685"/>
      <c r="DA685"/>
      <c r="DB685"/>
      <c r="DC685"/>
      <c r="DD685"/>
      <c r="DE685"/>
      <c r="DF685"/>
      <c r="DG685"/>
      <c r="DH685"/>
      <c r="DI685"/>
      <c r="DJ685"/>
      <c r="DK685"/>
      <c r="DL685"/>
      <c r="DM685"/>
      <c r="DN685"/>
      <c r="DO685"/>
      <c r="DP685"/>
      <c r="DQ685"/>
      <c r="DR685"/>
      <c r="DS685"/>
      <c r="DT685"/>
      <c r="DU685"/>
      <c r="DV685"/>
      <c r="DW685"/>
      <c r="DX685"/>
      <c r="DY685"/>
      <c r="DZ685"/>
      <c r="EA685"/>
      <c r="EB685"/>
      <c r="EC685"/>
      <c r="ED685"/>
      <c r="EE685"/>
      <c r="EF685"/>
      <c r="EG685"/>
      <c r="EH685"/>
      <c r="EI685"/>
      <c r="EJ685"/>
      <c r="EK685"/>
      <c r="EL685"/>
      <c r="EM685"/>
      <c r="EN685"/>
      <c r="EO685"/>
      <c r="EP685"/>
      <c r="EQ685"/>
      <c r="ER685"/>
      <c r="ES685"/>
      <c r="ET685"/>
      <c r="EU685"/>
      <c r="EV685"/>
      <c r="EW685"/>
      <c r="EX685"/>
      <c r="EY685"/>
      <c r="EZ685"/>
      <c r="FA685"/>
      <c r="FB685"/>
      <c r="FC685"/>
      <c r="FD685"/>
      <c r="FE685"/>
      <c r="FF685"/>
      <c r="FG685"/>
      <c r="FH685"/>
      <c r="FI685"/>
      <c r="FJ685"/>
      <c r="FK685"/>
      <c r="FL685"/>
      <c r="FM685"/>
      <c r="FN685"/>
      <c r="FO685"/>
      <c r="FP685"/>
      <c r="FQ685"/>
      <c r="FR685"/>
      <c r="FS685"/>
      <c r="FT685"/>
      <c r="FU685"/>
      <c r="FV685"/>
      <c r="FW685"/>
      <c r="FX685"/>
      <c r="FY685"/>
      <c r="FZ685"/>
      <c r="GA685"/>
      <c r="GB685"/>
      <c r="GC685"/>
      <c r="GD685"/>
      <c r="GE685"/>
      <c r="GF685"/>
      <c r="GG685"/>
      <c r="GH685"/>
      <c r="GI685"/>
      <c r="GJ685"/>
      <c r="GK685"/>
      <c r="GL685"/>
      <c r="GM685"/>
      <c r="GN685"/>
      <c r="GO685"/>
      <c r="GP685"/>
      <c r="GQ685"/>
      <c r="GR685"/>
      <c r="GS685"/>
      <c r="GT685"/>
      <c r="GU685"/>
      <c r="GV685"/>
      <c r="GW685"/>
      <c r="GX685"/>
      <c r="GY685"/>
      <c r="GZ685"/>
      <c r="HA685"/>
      <c r="HB685"/>
      <c r="HC685"/>
      <c r="HD685"/>
      <c r="HE685"/>
      <c r="HF685"/>
      <c r="HG685"/>
      <c r="HH685"/>
      <c r="HI685"/>
      <c r="HJ685"/>
      <c r="HK685"/>
      <c r="HL685"/>
    </row>
    <row r="686" spans="1:220" x14ac:dyDescent="0.25">
      <c r="A686"/>
      <c r="B686"/>
      <c r="C686"/>
      <c r="D686"/>
      <c r="E686"/>
      <c r="F686"/>
      <c r="G686"/>
      <c r="H686"/>
      <c r="I68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c r="BY686"/>
      <c r="BZ686"/>
      <c r="CA686"/>
      <c r="CB686"/>
      <c r="CC686"/>
      <c r="CD686"/>
      <c r="CE686"/>
      <c r="CF686"/>
      <c r="CG686"/>
      <c r="CH686"/>
      <c r="CI686"/>
      <c r="CJ686"/>
      <c r="CK686"/>
      <c r="CL686"/>
      <c r="CM686"/>
      <c r="CN686"/>
      <c r="CO686"/>
      <c r="CP686"/>
      <c r="CQ686"/>
      <c r="CR686"/>
      <c r="CS686"/>
      <c r="CT686"/>
      <c r="CU686"/>
      <c r="CV686"/>
      <c r="CW686"/>
      <c r="CX686"/>
      <c r="CY686"/>
      <c r="CZ686"/>
      <c r="DA686"/>
      <c r="DB686"/>
      <c r="DC686"/>
      <c r="DD686"/>
      <c r="DE686"/>
      <c r="DF686"/>
      <c r="DG686"/>
      <c r="DH686"/>
      <c r="DI686"/>
      <c r="DJ686"/>
      <c r="DK686"/>
      <c r="DL686"/>
      <c r="DM686"/>
      <c r="DN686"/>
      <c r="DO686"/>
      <c r="DP686"/>
      <c r="DQ686"/>
      <c r="DR686"/>
      <c r="DS686"/>
      <c r="DT686"/>
      <c r="DU686"/>
      <c r="DV686"/>
      <c r="DW686"/>
      <c r="DX686"/>
      <c r="DY686"/>
      <c r="DZ686"/>
      <c r="EA686"/>
      <c r="EB686"/>
      <c r="EC686"/>
      <c r="ED686"/>
      <c r="EE686"/>
      <c r="EF686"/>
      <c r="EG686"/>
      <c r="EH686"/>
      <c r="EI686"/>
      <c r="EJ686"/>
      <c r="EK686"/>
      <c r="EL686"/>
      <c r="EM686"/>
      <c r="EN686"/>
      <c r="EO686"/>
      <c r="EP686"/>
      <c r="EQ686"/>
      <c r="ER686"/>
      <c r="ES686"/>
      <c r="ET686"/>
      <c r="EU686"/>
      <c r="EV686"/>
      <c r="EW686"/>
      <c r="EX686"/>
      <c r="EY686"/>
      <c r="EZ686"/>
      <c r="FA686"/>
      <c r="FB686"/>
      <c r="FC686"/>
      <c r="FD686"/>
      <c r="FE686"/>
      <c r="FF686"/>
      <c r="FG686"/>
      <c r="FH686"/>
      <c r="FI686"/>
      <c r="FJ686"/>
      <c r="FK686"/>
      <c r="FL686"/>
      <c r="FM686"/>
      <c r="FN686"/>
      <c r="FO686"/>
      <c r="FP686"/>
      <c r="FQ686"/>
      <c r="FR686"/>
      <c r="FS686"/>
      <c r="FT686"/>
      <c r="FU686"/>
      <c r="FV686"/>
      <c r="FW686"/>
      <c r="FX686"/>
      <c r="FY686"/>
      <c r="FZ686"/>
      <c r="GA686"/>
      <c r="GB686"/>
      <c r="GC686"/>
      <c r="GD686"/>
      <c r="GE686"/>
      <c r="GF686"/>
      <c r="GG686"/>
      <c r="GH686"/>
      <c r="GI686"/>
      <c r="GJ686"/>
      <c r="GK686"/>
      <c r="GL686"/>
      <c r="GM686"/>
      <c r="GN686"/>
      <c r="GO686"/>
      <c r="GP686"/>
      <c r="GQ686"/>
      <c r="GR686"/>
      <c r="GS686"/>
      <c r="GT686"/>
      <c r="GU686"/>
      <c r="GV686"/>
      <c r="GW686"/>
      <c r="GX686"/>
      <c r="GY686"/>
      <c r="GZ686"/>
      <c r="HA686"/>
      <c r="HB686"/>
      <c r="HC686"/>
      <c r="HD686"/>
      <c r="HE686"/>
      <c r="HF686"/>
      <c r="HG686"/>
      <c r="HH686"/>
      <c r="HI686"/>
      <c r="HJ686"/>
      <c r="HK686"/>
      <c r="HL686"/>
    </row>
    <row r="687" spans="1:220" x14ac:dyDescent="0.25">
      <c r="A687"/>
      <c r="B687"/>
      <c r="C687"/>
      <c r="D687"/>
      <c r="E687"/>
      <c r="F687"/>
      <c r="G687"/>
      <c r="H687"/>
      <c r="I687"/>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c r="BY687"/>
      <c r="BZ687"/>
      <c r="CA687"/>
      <c r="CB687"/>
      <c r="CC687"/>
      <c r="CD687"/>
      <c r="CE687"/>
      <c r="CF687"/>
      <c r="CG687"/>
      <c r="CH687"/>
      <c r="CI687"/>
      <c r="CJ687"/>
      <c r="CK687"/>
      <c r="CL687"/>
      <c r="CM687"/>
      <c r="CN687"/>
      <c r="CO687"/>
      <c r="CP687"/>
      <c r="CQ687"/>
      <c r="CR687"/>
      <c r="CS687"/>
      <c r="CT687"/>
      <c r="CU687"/>
      <c r="CV687"/>
      <c r="CW687"/>
      <c r="CX687"/>
      <c r="CY687"/>
      <c r="CZ687"/>
      <c r="DA687"/>
      <c r="DB687"/>
      <c r="DC687"/>
      <c r="DD687"/>
      <c r="DE687"/>
      <c r="DF687"/>
      <c r="DG687"/>
      <c r="DH687"/>
      <c r="DI687"/>
      <c r="DJ687"/>
      <c r="DK687"/>
      <c r="DL687"/>
      <c r="DM687"/>
      <c r="DN687"/>
      <c r="DO687"/>
      <c r="DP687"/>
      <c r="DQ687"/>
      <c r="DR687"/>
      <c r="DS687"/>
      <c r="DT687"/>
      <c r="DU687"/>
      <c r="DV687"/>
      <c r="DW687"/>
      <c r="DX687"/>
      <c r="DY687"/>
      <c r="DZ687"/>
      <c r="EA687"/>
      <c r="EB687"/>
      <c r="EC687"/>
      <c r="ED687"/>
      <c r="EE687"/>
      <c r="EF687"/>
      <c r="EG687"/>
      <c r="EH687"/>
      <c r="EI687"/>
      <c r="EJ687"/>
      <c r="EK687"/>
      <c r="EL687"/>
      <c r="EM687"/>
      <c r="EN687"/>
      <c r="EO687"/>
      <c r="EP687"/>
      <c r="EQ687"/>
      <c r="ER687"/>
      <c r="ES687"/>
      <c r="ET687"/>
      <c r="EU687"/>
      <c r="EV687"/>
      <c r="EW687"/>
      <c r="EX687"/>
      <c r="EY687"/>
      <c r="EZ687"/>
      <c r="FA687"/>
      <c r="FB687"/>
      <c r="FC687"/>
      <c r="FD687"/>
      <c r="FE687"/>
      <c r="FF687"/>
      <c r="FG687"/>
      <c r="FH687"/>
      <c r="FI687"/>
      <c r="FJ687"/>
      <c r="FK687"/>
      <c r="FL687"/>
      <c r="FM687"/>
      <c r="FN687"/>
      <c r="FO687"/>
      <c r="FP687"/>
      <c r="FQ687"/>
      <c r="FR687"/>
      <c r="FS687"/>
      <c r="FT687"/>
      <c r="FU687"/>
      <c r="FV687"/>
      <c r="FW687"/>
      <c r="FX687"/>
      <c r="FY687"/>
      <c r="FZ687"/>
      <c r="GA687"/>
      <c r="GB687"/>
      <c r="GC687"/>
      <c r="GD687"/>
      <c r="GE687"/>
      <c r="GF687"/>
      <c r="GG687"/>
      <c r="GH687"/>
      <c r="GI687"/>
      <c r="GJ687"/>
      <c r="GK687"/>
      <c r="GL687"/>
      <c r="GM687"/>
      <c r="GN687"/>
      <c r="GO687"/>
      <c r="GP687"/>
      <c r="GQ687"/>
      <c r="GR687"/>
      <c r="GS687"/>
      <c r="GT687"/>
      <c r="GU687"/>
      <c r="GV687"/>
      <c r="GW687"/>
      <c r="GX687"/>
      <c r="GY687"/>
      <c r="GZ687"/>
      <c r="HA687"/>
      <c r="HB687"/>
      <c r="HC687"/>
      <c r="HD687"/>
      <c r="HE687"/>
      <c r="HF687"/>
      <c r="HG687"/>
      <c r="HH687"/>
      <c r="HI687"/>
      <c r="HJ687"/>
      <c r="HK687"/>
      <c r="HL687"/>
    </row>
    <row r="688" spans="1:220" x14ac:dyDescent="0.25">
      <c r="A688"/>
      <c r="B688"/>
      <c r="C688"/>
      <c r="D688"/>
      <c r="E688"/>
      <c r="F688"/>
      <c r="G688"/>
      <c r="H688"/>
      <c r="I688"/>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c r="BY688"/>
      <c r="BZ688"/>
      <c r="CA688"/>
      <c r="CB688"/>
      <c r="CC688"/>
      <c r="CD688"/>
      <c r="CE688"/>
      <c r="CF688"/>
      <c r="CG688"/>
      <c r="CH688"/>
      <c r="CI688"/>
      <c r="CJ688"/>
      <c r="CK688"/>
      <c r="CL688"/>
      <c r="CM688"/>
      <c r="CN688"/>
      <c r="CO688"/>
      <c r="CP688"/>
      <c r="CQ688"/>
      <c r="CR688"/>
      <c r="CS688"/>
      <c r="CT688"/>
      <c r="CU688"/>
      <c r="CV688"/>
      <c r="CW688"/>
      <c r="CX688"/>
      <c r="CY688"/>
      <c r="CZ688"/>
      <c r="DA688"/>
      <c r="DB688"/>
      <c r="DC688"/>
      <c r="DD688"/>
      <c r="DE688"/>
      <c r="DF688"/>
      <c r="DG688"/>
      <c r="DH688"/>
      <c r="DI688"/>
      <c r="DJ688"/>
      <c r="DK688"/>
      <c r="DL688"/>
      <c r="DM688"/>
      <c r="DN688"/>
      <c r="DO688"/>
      <c r="DP688"/>
      <c r="DQ688"/>
      <c r="DR688"/>
      <c r="DS688"/>
      <c r="DT688"/>
      <c r="DU688"/>
      <c r="DV688"/>
      <c r="DW688"/>
      <c r="DX688"/>
      <c r="DY688"/>
      <c r="DZ688"/>
      <c r="EA688"/>
      <c r="EB688"/>
      <c r="EC688"/>
      <c r="ED688"/>
      <c r="EE688"/>
      <c r="EF688"/>
      <c r="EG688"/>
      <c r="EH688"/>
      <c r="EI688"/>
      <c r="EJ688"/>
      <c r="EK688"/>
      <c r="EL688"/>
      <c r="EM688"/>
      <c r="EN688"/>
      <c r="EO688"/>
      <c r="EP688"/>
      <c r="EQ688"/>
      <c r="ER688"/>
      <c r="ES688"/>
      <c r="ET688"/>
      <c r="EU688"/>
      <c r="EV688"/>
      <c r="EW688"/>
      <c r="EX688"/>
      <c r="EY688"/>
      <c r="EZ688"/>
      <c r="FA688"/>
      <c r="FB688"/>
      <c r="FC688"/>
      <c r="FD688"/>
      <c r="FE688"/>
      <c r="FF688"/>
      <c r="FG688"/>
      <c r="FH688"/>
      <c r="FI688"/>
      <c r="FJ688"/>
      <c r="FK688"/>
      <c r="FL688"/>
      <c r="FM688"/>
      <c r="FN688"/>
      <c r="FO688"/>
      <c r="FP688"/>
      <c r="FQ688"/>
      <c r="FR688"/>
      <c r="FS688"/>
      <c r="FT688"/>
      <c r="FU688"/>
      <c r="FV688"/>
      <c r="FW688"/>
      <c r="FX688"/>
      <c r="FY688"/>
      <c r="FZ688"/>
      <c r="GA688"/>
      <c r="GB688"/>
      <c r="GC688"/>
      <c r="GD688"/>
      <c r="GE688"/>
      <c r="GF688"/>
      <c r="GG688"/>
      <c r="GH688"/>
      <c r="GI688"/>
      <c r="GJ688"/>
      <c r="GK688"/>
      <c r="GL688"/>
      <c r="GM688"/>
      <c r="GN688"/>
      <c r="GO688"/>
      <c r="GP688"/>
      <c r="GQ688"/>
      <c r="GR688"/>
      <c r="GS688"/>
      <c r="GT688"/>
      <c r="GU688"/>
      <c r="GV688"/>
      <c r="GW688"/>
      <c r="GX688"/>
      <c r="GY688"/>
      <c r="GZ688"/>
      <c r="HA688"/>
      <c r="HB688"/>
      <c r="HC688"/>
      <c r="HD688"/>
      <c r="HE688"/>
      <c r="HF688"/>
      <c r="HG688"/>
      <c r="HH688"/>
      <c r="HI688"/>
      <c r="HJ688"/>
      <c r="HK688"/>
      <c r="HL688"/>
    </row>
    <row r="689" spans="1:220" x14ac:dyDescent="0.25">
      <c r="A689"/>
      <c r="B689"/>
      <c r="C689"/>
      <c r="D689"/>
      <c r="E689"/>
      <c r="F689"/>
      <c r="G689"/>
      <c r="H689"/>
      <c r="I689"/>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c r="BY689"/>
      <c r="BZ689"/>
      <c r="CA689"/>
      <c r="CB689"/>
      <c r="CC689"/>
      <c r="CD689"/>
      <c r="CE689"/>
      <c r="CF689"/>
      <c r="CG689"/>
      <c r="CH689"/>
      <c r="CI689"/>
      <c r="CJ689"/>
      <c r="CK689"/>
      <c r="CL689"/>
      <c r="CM689"/>
      <c r="CN689"/>
      <c r="CO689"/>
      <c r="CP689"/>
      <c r="CQ689"/>
      <c r="CR689"/>
      <c r="CS689"/>
      <c r="CT689"/>
      <c r="CU689"/>
      <c r="CV689"/>
      <c r="CW689"/>
      <c r="CX689"/>
      <c r="CY689"/>
      <c r="CZ689"/>
      <c r="DA689"/>
      <c r="DB689"/>
      <c r="DC689"/>
      <c r="DD689"/>
      <c r="DE689"/>
      <c r="DF689"/>
      <c r="DG689"/>
      <c r="DH689"/>
      <c r="DI689"/>
      <c r="DJ689"/>
      <c r="DK689"/>
      <c r="DL689"/>
      <c r="DM689"/>
      <c r="DN689"/>
      <c r="DO689"/>
      <c r="DP689"/>
      <c r="DQ689"/>
      <c r="DR689"/>
      <c r="DS689"/>
      <c r="DT689"/>
      <c r="DU689"/>
      <c r="DV689"/>
      <c r="DW689"/>
      <c r="DX689"/>
      <c r="DY689"/>
      <c r="DZ689"/>
      <c r="EA689"/>
      <c r="EB689"/>
      <c r="EC689"/>
      <c r="ED689"/>
      <c r="EE689"/>
      <c r="EF689"/>
      <c r="EG689"/>
      <c r="EH689"/>
      <c r="EI689"/>
      <c r="EJ689"/>
      <c r="EK689"/>
      <c r="EL689"/>
      <c r="EM689"/>
      <c r="EN689"/>
      <c r="EO689"/>
      <c r="EP689"/>
      <c r="EQ689"/>
      <c r="ER689"/>
      <c r="ES689"/>
      <c r="ET689"/>
      <c r="EU689"/>
      <c r="EV689"/>
      <c r="EW689"/>
      <c r="EX689"/>
      <c r="EY689"/>
      <c r="EZ689"/>
      <c r="FA689"/>
      <c r="FB689"/>
      <c r="FC689"/>
      <c r="FD689"/>
      <c r="FE689"/>
      <c r="FF689"/>
      <c r="FG689"/>
      <c r="FH689"/>
      <c r="FI689"/>
      <c r="FJ689"/>
      <c r="FK689"/>
      <c r="FL689"/>
      <c r="FM689"/>
      <c r="FN689"/>
      <c r="FO689"/>
      <c r="FP689"/>
      <c r="FQ689"/>
      <c r="FR689"/>
      <c r="FS689"/>
      <c r="FT689"/>
      <c r="FU689"/>
      <c r="FV689"/>
      <c r="FW689"/>
      <c r="FX689"/>
      <c r="FY689"/>
      <c r="FZ689"/>
      <c r="GA689"/>
      <c r="GB689"/>
      <c r="GC689"/>
      <c r="GD689"/>
      <c r="GE689"/>
      <c r="GF689"/>
      <c r="GG689"/>
      <c r="GH689"/>
      <c r="GI689"/>
      <c r="GJ689"/>
      <c r="GK689"/>
      <c r="GL689"/>
      <c r="GM689"/>
      <c r="GN689"/>
      <c r="GO689"/>
      <c r="GP689"/>
      <c r="GQ689"/>
      <c r="GR689"/>
      <c r="GS689"/>
      <c r="GT689"/>
      <c r="GU689"/>
      <c r="GV689"/>
      <c r="GW689"/>
      <c r="GX689"/>
      <c r="GY689"/>
      <c r="GZ689"/>
      <c r="HA689"/>
      <c r="HB689"/>
      <c r="HC689"/>
      <c r="HD689"/>
      <c r="HE689"/>
      <c r="HF689"/>
      <c r="HG689"/>
      <c r="HH689"/>
      <c r="HI689"/>
      <c r="HJ689"/>
      <c r="HK689"/>
      <c r="HL689"/>
    </row>
    <row r="690" spans="1:220" x14ac:dyDescent="0.25">
      <c r="A690"/>
      <c r="B690"/>
      <c r="C690"/>
      <c r="D690"/>
      <c r="E690"/>
      <c r="F690"/>
      <c r="G690"/>
      <c r="H690"/>
      <c r="I690"/>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c r="BY690"/>
      <c r="BZ690"/>
      <c r="CA690"/>
      <c r="CB690"/>
      <c r="CC690"/>
      <c r="CD690"/>
      <c r="CE690"/>
      <c r="CF690"/>
      <c r="CG690"/>
      <c r="CH690"/>
      <c r="CI690"/>
      <c r="CJ690"/>
      <c r="CK690"/>
      <c r="CL690"/>
      <c r="CM690"/>
      <c r="CN690"/>
      <c r="CO690"/>
      <c r="CP690"/>
      <c r="CQ690"/>
      <c r="CR690"/>
      <c r="CS690"/>
      <c r="CT690"/>
      <c r="CU690"/>
      <c r="CV690"/>
      <c r="CW690"/>
      <c r="CX690"/>
      <c r="CY690"/>
      <c r="CZ690"/>
      <c r="DA690"/>
      <c r="DB690"/>
      <c r="DC690"/>
      <c r="DD690"/>
      <c r="DE690"/>
      <c r="DF690"/>
      <c r="DG690"/>
      <c r="DH690"/>
      <c r="DI690"/>
      <c r="DJ690"/>
      <c r="DK690"/>
      <c r="DL690"/>
      <c r="DM690"/>
      <c r="DN690"/>
      <c r="DO690"/>
      <c r="DP690"/>
      <c r="DQ690"/>
      <c r="DR690"/>
      <c r="DS690"/>
      <c r="DT690"/>
      <c r="DU690"/>
      <c r="DV690"/>
      <c r="DW690"/>
      <c r="DX690"/>
      <c r="DY690"/>
      <c r="DZ690"/>
      <c r="EA690"/>
      <c r="EB690"/>
      <c r="EC690"/>
      <c r="ED690"/>
      <c r="EE690"/>
      <c r="EF690"/>
      <c r="EG690"/>
      <c r="EH690"/>
      <c r="EI690"/>
      <c r="EJ690"/>
      <c r="EK690"/>
      <c r="EL690"/>
      <c r="EM690"/>
      <c r="EN690"/>
      <c r="EO690"/>
      <c r="EP690"/>
      <c r="EQ690"/>
      <c r="ER690"/>
      <c r="ES690"/>
      <c r="ET690"/>
      <c r="EU690"/>
      <c r="EV690"/>
      <c r="EW690"/>
      <c r="EX690"/>
      <c r="EY690"/>
      <c r="EZ690"/>
      <c r="FA690"/>
      <c r="FB690"/>
      <c r="FC690"/>
      <c r="FD690"/>
      <c r="FE690"/>
      <c r="FF690"/>
      <c r="FG690"/>
      <c r="FH690"/>
      <c r="FI690"/>
      <c r="FJ690"/>
      <c r="FK690"/>
      <c r="FL690"/>
      <c r="FM690"/>
      <c r="FN690"/>
      <c r="FO690"/>
      <c r="FP690"/>
      <c r="FQ690"/>
      <c r="FR690"/>
      <c r="FS690"/>
      <c r="FT690"/>
      <c r="FU690"/>
      <c r="FV690"/>
      <c r="FW690"/>
      <c r="FX690"/>
      <c r="FY690"/>
      <c r="FZ690"/>
      <c r="GA690"/>
      <c r="GB690"/>
      <c r="GC690"/>
      <c r="GD690"/>
      <c r="GE690"/>
      <c r="GF690"/>
      <c r="GG690"/>
      <c r="GH690"/>
      <c r="GI690"/>
      <c r="GJ690"/>
      <c r="GK690"/>
      <c r="GL690"/>
      <c r="GM690"/>
      <c r="GN690"/>
      <c r="GO690"/>
      <c r="GP690"/>
      <c r="GQ690"/>
      <c r="GR690"/>
      <c r="GS690"/>
      <c r="GT690"/>
      <c r="GU690"/>
      <c r="GV690"/>
      <c r="GW690"/>
      <c r="GX690"/>
      <c r="GY690"/>
      <c r="GZ690"/>
      <c r="HA690"/>
      <c r="HB690"/>
      <c r="HC690"/>
      <c r="HD690"/>
      <c r="HE690"/>
      <c r="HF690"/>
      <c r="HG690"/>
      <c r="HH690"/>
      <c r="HI690"/>
      <c r="HJ690"/>
      <c r="HK690"/>
      <c r="HL690"/>
    </row>
    <row r="691" spans="1:220" x14ac:dyDescent="0.25">
      <c r="A691"/>
      <c r="B691"/>
      <c r="C691"/>
      <c r="D691"/>
      <c r="E691"/>
      <c r="F691"/>
      <c r="G691"/>
      <c r="H691"/>
      <c r="I691"/>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c r="BY691"/>
      <c r="BZ691"/>
      <c r="CA691"/>
      <c r="CB691"/>
      <c r="CC691"/>
      <c r="CD691"/>
      <c r="CE691"/>
      <c r="CF691"/>
      <c r="CG691"/>
      <c r="CH691"/>
      <c r="CI691"/>
      <c r="CJ691"/>
      <c r="CK691"/>
      <c r="CL691"/>
      <c r="CM691"/>
      <c r="CN691"/>
      <c r="CO691"/>
      <c r="CP691"/>
      <c r="CQ691"/>
      <c r="CR691"/>
      <c r="CS691"/>
      <c r="CT691"/>
      <c r="CU691"/>
      <c r="CV691"/>
      <c r="CW691"/>
      <c r="CX691"/>
      <c r="CY691"/>
      <c r="CZ691"/>
      <c r="DA691"/>
      <c r="DB691"/>
      <c r="DC691"/>
      <c r="DD691"/>
      <c r="DE691"/>
      <c r="DF691"/>
      <c r="DG691"/>
      <c r="DH691"/>
      <c r="DI691"/>
      <c r="DJ691"/>
      <c r="DK691"/>
      <c r="DL691"/>
      <c r="DM691"/>
      <c r="DN691"/>
      <c r="DO691"/>
      <c r="DP691"/>
      <c r="DQ691"/>
      <c r="DR691"/>
      <c r="DS691"/>
      <c r="DT691"/>
      <c r="DU691"/>
      <c r="DV691"/>
      <c r="DW691"/>
      <c r="DX691"/>
      <c r="DY691"/>
      <c r="DZ691"/>
      <c r="EA691"/>
      <c r="EB691"/>
      <c r="EC691"/>
      <c r="ED691"/>
      <c r="EE691"/>
      <c r="EF691"/>
      <c r="EG691"/>
      <c r="EH691"/>
      <c r="EI691"/>
      <c r="EJ691"/>
      <c r="EK691"/>
      <c r="EL691"/>
      <c r="EM691"/>
      <c r="EN691"/>
      <c r="EO691"/>
      <c r="EP691"/>
      <c r="EQ691"/>
      <c r="ER691"/>
      <c r="ES691"/>
      <c r="ET691"/>
      <c r="EU691"/>
      <c r="EV691"/>
      <c r="EW691"/>
      <c r="EX691"/>
      <c r="EY691"/>
      <c r="EZ691"/>
      <c r="FA691"/>
      <c r="FB691"/>
      <c r="FC691"/>
      <c r="FD691"/>
      <c r="FE691"/>
      <c r="FF691"/>
      <c r="FG691"/>
      <c r="FH691"/>
      <c r="FI691"/>
      <c r="FJ691"/>
      <c r="FK691"/>
      <c r="FL691"/>
      <c r="FM691"/>
      <c r="FN691"/>
      <c r="FO691"/>
      <c r="FP691"/>
      <c r="FQ691"/>
      <c r="FR691"/>
      <c r="FS691"/>
      <c r="FT691"/>
      <c r="FU691"/>
      <c r="FV691"/>
      <c r="FW691"/>
      <c r="FX691"/>
      <c r="FY691"/>
      <c r="FZ691"/>
      <c r="GA691"/>
      <c r="GB691"/>
      <c r="GC691"/>
      <c r="GD691"/>
      <c r="GE691"/>
      <c r="GF691"/>
      <c r="GG691"/>
      <c r="GH691"/>
      <c r="GI691"/>
      <c r="GJ691"/>
      <c r="GK691"/>
      <c r="GL691"/>
      <c r="GM691"/>
      <c r="GN691"/>
      <c r="GO691"/>
      <c r="GP691"/>
      <c r="GQ691"/>
      <c r="GR691"/>
      <c r="GS691"/>
      <c r="GT691"/>
      <c r="GU691"/>
      <c r="GV691"/>
      <c r="GW691"/>
      <c r="GX691"/>
      <c r="GY691"/>
      <c r="GZ691"/>
      <c r="HA691"/>
      <c r="HB691"/>
      <c r="HC691"/>
      <c r="HD691"/>
      <c r="HE691"/>
      <c r="HF691"/>
      <c r="HG691"/>
      <c r="HH691"/>
      <c r="HI691"/>
      <c r="HJ691"/>
      <c r="HK691"/>
      <c r="HL691"/>
    </row>
    <row r="692" spans="1:220" x14ac:dyDescent="0.25">
      <c r="A692"/>
      <c r="B692"/>
      <c r="C692"/>
      <c r="D692"/>
      <c r="E692"/>
      <c r="F692"/>
      <c r="G692"/>
      <c r="H692"/>
      <c r="I692"/>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c r="BY692"/>
      <c r="BZ692"/>
      <c r="CA692"/>
      <c r="CB692"/>
      <c r="CC692"/>
      <c r="CD692"/>
      <c r="CE692"/>
      <c r="CF692"/>
      <c r="CG692"/>
      <c r="CH692"/>
      <c r="CI692"/>
      <c r="CJ692"/>
      <c r="CK692"/>
      <c r="CL692"/>
      <c r="CM692"/>
      <c r="CN692"/>
      <c r="CO692"/>
      <c r="CP692"/>
      <c r="CQ692"/>
      <c r="CR692"/>
      <c r="CS692"/>
      <c r="CT692"/>
      <c r="CU692"/>
      <c r="CV692"/>
      <c r="CW692"/>
      <c r="CX692"/>
      <c r="CY692"/>
      <c r="CZ692"/>
      <c r="DA692"/>
      <c r="DB692"/>
      <c r="DC692"/>
      <c r="DD692"/>
      <c r="DE692"/>
      <c r="DF692"/>
      <c r="DG692"/>
      <c r="DH692"/>
      <c r="DI692"/>
      <c r="DJ692"/>
      <c r="DK692"/>
      <c r="DL692"/>
      <c r="DM692"/>
      <c r="DN692"/>
      <c r="DO692"/>
      <c r="DP692"/>
      <c r="DQ692"/>
      <c r="DR692"/>
      <c r="DS692"/>
      <c r="DT692"/>
      <c r="DU692"/>
      <c r="DV692"/>
      <c r="DW692"/>
      <c r="DX692"/>
      <c r="DY692"/>
      <c r="DZ692"/>
      <c r="EA692"/>
      <c r="EB692"/>
      <c r="EC692"/>
      <c r="ED692"/>
      <c r="EE692"/>
      <c r="EF692"/>
      <c r="EG692"/>
      <c r="EH692"/>
      <c r="EI692"/>
      <c r="EJ692"/>
      <c r="EK692"/>
      <c r="EL692"/>
      <c r="EM692"/>
      <c r="EN692"/>
      <c r="EO692"/>
      <c r="EP692"/>
      <c r="EQ692"/>
      <c r="ER692"/>
      <c r="ES692"/>
      <c r="ET692"/>
      <c r="EU692"/>
      <c r="EV692"/>
      <c r="EW692"/>
      <c r="EX692"/>
      <c r="EY692"/>
      <c r="EZ692"/>
      <c r="FA692"/>
      <c r="FB692"/>
      <c r="FC692"/>
      <c r="FD692"/>
      <c r="FE692"/>
      <c r="FF692"/>
      <c r="FG692"/>
      <c r="FH692"/>
      <c r="FI692"/>
      <c r="FJ692"/>
      <c r="FK692"/>
      <c r="FL692"/>
      <c r="FM692"/>
      <c r="FN692"/>
      <c r="FO692"/>
      <c r="FP692"/>
      <c r="FQ692"/>
      <c r="FR692"/>
      <c r="FS692"/>
      <c r="FT692"/>
      <c r="FU692"/>
      <c r="FV692"/>
      <c r="FW692"/>
      <c r="FX692"/>
      <c r="FY692"/>
      <c r="FZ692"/>
      <c r="GA692"/>
      <c r="GB692"/>
      <c r="GC692"/>
      <c r="GD692"/>
      <c r="GE692"/>
      <c r="GF692"/>
      <c r="GG692"/>
      <c r="GH692"/>
      <c r="GI692"/>
      <c r="GJ692"/>
      <c r="GK692"/>
      <c r="GL692"/>
      <c r="GM692"/>
      <c r="GN692"/>
      <c r="GO692"/>
      <c r="GP692"/>
      <c r="GQ692"/>
      <c r="GR692"/>
      <c r="GS692"/>
      <c r="GT692"/>
      <c r="GU692"/>
      <c r="GV692"/>
      <c r="GW692"/>
      <c r="GX692"/>
      <c r="GY692"/>
      <c r="GZ692"/>
      <c r="HA692"/>
      <c r="HB692"/>
      <c r="HC692"/>
      <c r="HD692"/>
      <c r="HE692"/>
      <c r="HF692"/>
      <c r="HG692"/>
      <c r="HH692"/>
      <c r="HI692"/>
      <c r="HJ692"/>
      <c r="HK692"/>
      <c r="HL692"/>
    </row>
    <row r="693" spans="1:220" x14ac:dyDescent="0.25">
      <c r="A693"/>
      <c r="B693"/>
      <c r="C693"/>
      <c r="D693"/>
      <c r="E693"/>
      <c r="F693"/>
      <c r="G693"/>
      <c r="H693"/>
      <c r="I693"/>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c r="BY693"/>
      <c r="BZ693"/>
      <c r="CA693"/>
      <c r="CB693"/>
      <c r="CC693"/>
      <c r="CD693"/>
      <c r="CE693"/>
      <c r="CF693"/>
      <c r="CG693"/>
      <c r="CH693"/>
      <c r="CI693"/>
      <c r="CJ693"/>
      <c r="CK693"/>
      <c r="CL693"/>
      <c r="CM693"/>
      <c r="CN693"/>
      <c r="CO693"/>
      <c r="CP693"/>
      <c r="CQ693"/>
      <c r="CR693"/>
      <c r="CS693"/>
      <c r="CT693"/>
      <c r="CU693"/>
      <c r="CV693"/>
      <c r="CW693"/>
      <c r="CX693"/>
      <c r="CY693"/>
      <c r="CZ693"/>
      <c r="DA693"/>
      <c r="DB693"/>
      <c r="DC693"/>
      <c r="DD693"/>
      <c r="DE693"/>
      <c r="DF693"/>
      <c r="DG693"/>
      <c r="DH693"/>
      <c r="DI693"/>
      <c r="DJ693"/>
      <c r="DK693"/>
      <c r="DL693"/>
      <c r="DM693"/>
      <c r="DN693"/>
      <c r="DO693"/>
      <c r="DP693"/>
      <c r="DQ693"/>
      <c r="DR693"/>
      <c r="DS693"/>
      <c r="DT693"/>
      <c r="DU693"/>
      <c r="DV693"/>
      <c r="DW693"/>
      <c r="DX693"/>
      <c r="DY693"/>
      <c r="DZ693"/>
      <c r="EA693"/>
      <c r="EB693"/>
      <c r="EC693"/>
      <c r="ED693"/>
      <c r="EE693"/>
      <c r="EF693"/>
      <c r="EG693"/>
      <c r="EH693"/>
      <c r="EI693"/>
      <c r="EJ693"/>
      <c r="EK693"/>
      <c r="EL693"/>
      <c r="EM693"/>
      <c r="EN693"/>
      <c r="EO693"/>
      <c r="EP693"/>
      <c r="EQ693"/>
      <c r="ER693"/>
      <c r="ES693"/>
      <c r="ET693"/>
      <c r="EU693"/>
      <c r="EV693"/>
      <c r="EW693"/>
      <c r="EX693"/>
      <c r="EY693"/>
      <c r="EZ693"/>
      <c r="FA693"/>
      <c r="FB693"/>
      <c r="FC693"/>
      <c r="FD693"/>
      <c r="FE693"/>
      <c r="FF693"/>
      <c r="FG693"/>
      <c r="FH693"/>
      <c r="FI693"/>
      <c r="FJ693"/>
      <c r="FK693"/>
      <c r="FL693"/>
      <c r="FM693"/>
      <c r="FN693"/>
      <c r="FO693"/>
      <c r="FP693"/>
      <c r="FQ693"/>
      <c r="FR693"/>
      <c r="FS693"/>
      <c r="FT693"/>
      <c r="FU693"/>
      <c r="FV693"/>
      <c r="FW693"/>
      <c r="FX693"/>
      <c r="FY693"/>
      <c r="FZ693"/>
      <c r="GA693"/>
      <c r="GB693"/>
      <c r="GC693"/>
      <c r="GD693"/>
      <c r="GE693"/>
      <c r="GF693"/>
      <c r="GG693"/>
      <c r="GH693"/>
      <c r="GI693"/>
      <c r="GJ693"/>
      <c r="GK693"/>
      <c r="GL693"/>
      <c r="GM693"/>
      <c r="GN693"/>
      <c r="GO693"/>
      <c r="GP693"/>
      <c r="GQ693"/>
      <c r="GR693"/>
      <c r="GS693"/>
      <c r="GT693"/>
      <c r="GU693"/>
      <c r="GV693"/>
      <c r="GW693"/>
      <c r="GX693"/>
      <c r="GY693"/>
      <c r="GZ693"/>
      <c r="HA693"/>
      <c r="HB693"/>
      <c r="HC693"/>
      <c r="HD693"/>
      <c r="HE693"/>
      <c r="HF693"/>
      <c r="HG693"/>
      <c r="HH693"/>
      <c r="HI693"/>
      <c r="HJ693"/>
      <c r="HK693"/>
      <c r="HL693"/>
    </row>
    <row r="694" spans="1:220" x14ac:dyDescent="0.25">
      <c r="A694"/>
      <c r="B694"/>
      <c r="C694"/>
      <c r="D694"/>
      <c r="E694"/>
      <c r="F694"/>
      <c r="G694"/>
      <c r="H694"/>
      <c r="I694"/>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c r="BY694"/>
      <c r="BZ694"/>
      <c r="CA694"/>
      <c r="CB694"/>
      <c r="CC694"/>
      <c r="CD694"/>
      <c r="CE694"/>
      <c r="CF694"/>
      <c r="CG694"/>
      <c r="CH694"/>
      <c r="CI694"/>
      <c r="CJ694"/>
      <c r="CK694"/>
      <c r="CL694"/>
      <c r="CM694"/>
      <c r="CN694"/>
      <c r="CO694"/>
      <c r="CP694"/>
      <c r="CQ694"/>
      <c r="CR694"/>
      <c r="CS694"/>
      <c r="CT694"/>
      <c r="CU694"/>
      <c r="CV694"/>
      <c r="CW694"/>
      <c r="CX694"/>
      <c r="CY694"/>
      <c r="CZ694"/>
      <c r="DA694"/>
      <c r="DB694"/>
      <c r="DC694"/>
      <c r="DD694"/>
      <c r="DE694"/>
      <c r="DF694"/>
      <c r="DG694"/>
      <c r="DH694"/>
      <c r="DI694"/>
      <c r="DJ694"/>
      <c r="DK694"/>
      <c r="DL694"/>
      <c r="DM694"/>
      <c r="DN694"/>
      <c r="DO694"/>
      <c r="DP694"/>
      <c r="DQ694"/>
      <c r="DR694"/>
      <c r="DS694"/>
      <c r="DT694"/>
      <c r="DU694"/>
      <c r="DV694"/>
      <c r="DW694"/>
      <c r="DX694"/>
      <c r="DY694"/>
      <c r="DZ694"/>
      <c r="EA694"/>
      <c r="EB694"/>
      <c r="EC694"/>
      <c r="ED694"/>
      <c r="EE694"/>
      <c r="EF694"/>
      <c r="EG694"/>
      <c r="EH694"/>
      <c r="EI694"/>
      <c r="EJ694"/>
      <c r="EK694"/>
      <c r="EL694"/>
      <c r="EM694"/>
      <c r="EN694"/>
      <c r="EO694"/>
      <c r="EP694"/>
      <c r="EQ694"/>
      <c r="ER694"/>
      <c r="ES694"/>
      <c r="ET694"/>
      <c r="EU694"/>
      <c r="EV694"/>
      <c r="EW694"/>
      <c r="EX694"/>
      <c r="EY694"/>
      <c r="EZ694"/>
      <c r="FA694"/>
      <c r="FB694"/>
      <c r="FC694"/>
      <c r="FD694"/>
      <c r="FE694"/>
      <c r="FF694"/>
      <c r="FG694"/>
      <c r="FH694"/>
      <c r="FI694"/>
      <c r="FJ694"/>
      <c r="FK694"/>
      <c r="FL694"/>
      <c r="FM694"/>
      <c r="FN694"/>
      <c r="FO694"/>
      <c r="FP694"/>
      <c r="FQ694"/>
      <c r="FR694"/>
      <c r="FS694"/>
      <c r="FT694"/>
      <c r="FU694"/>
      <c r="FV694"/>
      <c r="FW694"/>
      <c r="FX694"/>
      <c r="FY694"/>
      <c r="FZ694"/>
      <c r="GA694"/>
      <c r="GB694"/>
      <c r="GC694"/>
      <c r="GD694"/>
      <c r="GE694"/>
      <c r="GF694"/>
      <c r="GG694"/>
      <c r="GH694"/>
      <c r="GI694"/>
      <c r="GJ694"/>
      <c r="GK694"/>
      <c r="GL694"/>
      <c r="GM694"/>
      <c r="GN694"/>
      <c r="GO694"/>
      <c r="GP694"/>
      <c r="GQ694"/>
      <c r="GR694"/>
      <c r="GS694"/>
      <c r="GT694"/>
      <c r="GU694"/>
      <c r="GV694"/>
      <c r="GW694"/>
      <c r="GX694"/>
      <c r="GY694"/>
      <c r="GZ694"/>
      <c r="HA694"/>
      <c r="HB694"/>
      <c r="HC694"/>
      <c r="HD694"/>
      <c r="HE694"/>
      <c r="HF694"/>
      <c r="HG694"/>
      <c r="HH694"/>
      <c r="HI694"/>
      <c r="HJ694"/>
      <c r="HK694"/>
      <c r="HL694"/>
    </row>
    <row r="695" spans="1:220" x14ac:dyDescent="0.25">
      <c r="A695"/>
      <c r="B695"/>
      <c r="C695"/>
      <c r="D695"/>
      <c r="E695"/>
      <c r="F695"/>
      <c r="G695"/>
      <c r="H695"/>
      <c r="I695"/>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c r="BY695"/>
      <c r="BZ695"/>
      <c r="CA695"/>
      <c r="CB695"/>
      <c r="CC695"/>
      <c r="CD695"/>
      <c r="CE695"/>
      <c r="CF695"/>
      <c r="CG695"/>
      <c r="CH695"/>
      <c r="CI695"/>
      <c r="CJ695"/>
      <c r="CK695"/>
      <c r="CL695"/>
      <c r="CM695"/>
      <c r="CN695"/>
      <c r="CO695"/>
      <c r="CP695"/>
      <c r="CQ695"/>
      <c r="CR695"/>
      <c r="CS695"/>
      <c r="CT695"/>
      <c r="CU695"/>
      <c r="CV695"/>
      <c r="CW695"/>
      <c r="CX695"/>
      <c r="CY695"/>
      <c r="CZ695"/>
      <c r="DA695"/>
      <c r="DB695"/>
      <c r="DC695"/>
      <c r="DD695"/>
      <c r="DE695"/>
      <c r="DF695"/>
      <c r="DG695"/>
      <c r="DH695"/>
      <c r="DI695"/>
      <c r="DJ695"/>
      <c r="DK695"/>
      <c r="DL695"/>
      <c r="DM695"/>
      <c r="DN695"/>
      <c r="DO695"/>
      <c r="DP695"/>
      <c r="DQ695"/>
      <c r="DR695"/>
      <c r="DS695"/>
      <c r="DT695"/>
      <c r="DU695"/>
      <c r="DV695"/>
      <c r="DW695"/>
      <c r="DX695"/>
      <c r="DY695"/>
      <c r="DZ695"/>
      <c r="EA695"/>
      <c r="EB695"/>
      <c r="EC695"/>
      <c r="ED695"/>
      <c r="EE695"/>
      <c r="EF695"/>
      <c r="EG695"/>
      <c r="EH695"/>
      <c r="EI695"/>
      <c r="EJ695"/>
      <c r="EK695"/>
      <c r="EL695"/>
      <c r="EM695"/>
      <c r="EN695"/>
      <c r="EO695"/>
      <c r="EP695"/>
      <c r="EQ695"/>
      <c r="ER695"/>
      <c r="ES695"/>
      <c r="ET695"/>
      <c r="EU695"/>
      <c r="EV695"/>
      <c r="EW695"/>
      <c r="EX695"/>
      <c r="EY695"/>
      <c r="EZ695"/>
      <c r="FA695"/>
      <c r="FB695"/>
      <c r="FC695"/>
      <c r="FD695"/>
      <c r="FE695"/>
      <c r="FF695"/>
      <c r="FG695"/>
      <c r="FH695"/>
      <c r="FI695"/>
      <c r="FJ695"/>
      <c r="FK695"/>
      <c r="FL695"/>
      <c r="FM695"/>
      <c r="FN695"/>
      <c r="FO695"/>
      <c r="FP695"/>
      <c r="FQ695"/>
      <c r="FR695"/>
      <c r="FS695"/>
      <c r="FT695"/>
      <c r="FU695"/>
      <c r="FV695"/>
      <c r="FW695"/>
      <c r="FX695"/>
      <c r="FY695"/>
      <c r="FZ695"/>
      <c r="GA695"/>
      <c r="GB695"/>
      <c r="GC695"/>
      <c r="GD695"/>
      <c r="GE695"/>
      <c r="GF695"/>
      <c r="GG695"/>
      <c r="GH695"/>
      <c r="GI695"/>
      <c r="GJ695"/>
      <c r="GK695"/>
      <c r="GL695"/>
      <c r="GM695"/>
      <c r="GN695"/>
      <c r="GO695"/>
      <c r="GP695"/>
      <c r="GQ695"/>
      <c r="GR695"/>
      <c r="GS695"/>
      <c r="GT695"/>
      <c r="GU695"/>
      <c r="GV695"/>
      <c r="GW695"/>
      <c r="GX695"/>
      <c r="GY695"/>
      <c r="GZ695"/>
      <c r="HA695"/>
      <c r="HB695"/>
      <c r="HC695"/>
      <c r="HD695"/>
      <c r="HE695"/>
      <c r="HF695"/>
      <c r="HG695"/>
      <c r="HH695"/>
      <c r="HI695"/>
      <c r="HJ695"/>
      <c r="HK695"/>
      <c r="HL695"/>
    </row>
    <row r="696" spans="1:220" x14ac:dyDescent="0.25">
      <c r="A696"/>
      <c r="B696"/>
      <c r="C696"/>
      <c r="D696"/>
      <c r="E696"/>
      <c r="F696"/>
      <c r="G696"/>
      <c r="H696"/>
      <c r="I69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c r="BY696"/>
      <c r="BZ696"/>
      <c r="CA696"/>
      <c r="CB696"/>
      <c r="CC696"/>
      <c r="CD696"/>
      <c r="CE696"/>
      <c r="CF696"/>
      <c r="CG696"/>
      <c r="CH696"/>
      <c r="CI696"/>
      <c r="CJ696"/>
      <c r="CK696"/>
      <c r="CL696"/>
      <c r="CM696"/>
      <c r="CN696"/>
      <c r="CO696"/>
      <c r="CP696"/>
      <c r="CQ696"/>
      <c r="CR696"/>
      <c r="CS696"/>
      <c r="CT696"/>
      <c r="CU696"/>
      <c r="CV696"/>
      <c r="CW696"/>
      <c r="CX696"/>
      <c r="CY696"/>
      <c r="CZ696"/>
      <c r="DA696"/>
      <c r="DB696"/>
      <c r="DC696"/>
      <c r="DD696"/>
      <c r="DE696"/>
      <c r="DF696"/>
      <c r="DG696"/>
      <c r="DH696"/>
      <c r="DI696"/>
      <c r="DJ696"/>
      <c r="DK696"/>
      <c r="DL696"/>
      <c r="DM696"/>
      <c r="DN696"/>
      <c r="DO696"/>
      <c r="DP696"/>
      <c r="DQ696"/>
      <c r="DR696"/>
      <c r="DS696"/>
      <c r="DT696"/>
      <c r="DU696"/>
      <c r="DV696"/>
      <c r="DW696"/>
      <c r="DX696"/>
      <c r="DY696"/>
      <c r="DZ696"/>
      <c r="EA696"/>
      <c r="EB696"/>
      <c r="EC696"/>
      <c r="ED696"/>
      <c r="EE696"/>
      <c r="EF696"/>
      <c r="EG696"/>
      <c r="EH696"/>
      <c r="EI696"/>
      <c r="EJ696"/>
      <c r="EK696"/>
      <c r="EL696"/>
      <c r="EM696"/>
      <c r="EN696"/>
      <c r="EO696"/>
      <c r="EP696"/>
      <c r="EQ696"/>
      <c r="ER696"/>
      <c r="ES696"/>
      <c r="ET696"/>
      <c r="EU696"/>
      <c r="EV696"/>
      <c r="EW696"/>
      <c r="EX696"/>
      <c r="EY696"/>
      <c r="EZ696"/>
      <c r="FA696"/>
      <c r="FB696"/>
      <c r="FC696"/>
      <c r="FD696"/>
      <c r="FE696"/>
      <c r="FF696"/>
      <c r="FG696"/>
      <c r="FH696"/>
      <c r="FI696"/>
      <c r="FJ696"/>
      <c r="FK696"/>
      <c r="FL696"/>
      <c r="FM696"/>
      <c r="FN696"/>
      <c r="FO696"/>
      <c r="FP696"/>
      <c r="FQ696"/>
      <c r="FR696"/>
      <c r="FS696"/>
      <c r="FT696"/>
      <c r="FU696"/>
      <c r="FV696"/>
      <c r="FW696"/>
      <c r="FX696"/>
      <c r="FY696"/>
      <c r="FZ696"/>
      <c r="GA696"/>
      <c r="GB696"/>
      <c r="GC696"/>
      <c r="GD696"/>
      <c r="GE696"/>
      <c r="GF696"/>
      <c r="GG696"/>
      <c r="GH696"/>
      <c r="GI696"/>
      <c r="GJ696"/>
      <c r="GK696"/>
      <c r="GL696"/>
      <c r="GM696"/>
      <c r="GN696"/>
      <c r="GO696"/>
      <c r="GP696"/>
      <c r="GQ696"/>
      <c r="GR696"/>
      <c r="GS696"/>
      <c r="GT696"/>
      <c r="GU696"/>
      <c r="GV696"/>
      <c r="GW696"/>
      <c r="GX696"/>
      <c r="GY696"/>
      <c r="GZ696"/>
      <c r="HA696"/>
      <c r="HB696"/>
      <c r="HC696"/>
      <c r="HD696"/>
      <c r="HE696"/>
      <c r="HF696"/>
      <c r="HG696"/>
      <c r="HH696"/>
      <c r="HI696"/>
      <c r="HJ696"/>
      <c r="HK696"/>
      <c r="HL696"/>
    </row>
    <row r="697" spans="1:220" x14ac:dyDescent="0.25">
      <c r="A697"/>
      <c r="B697"/>
      <c r="C697"/>
      <c r="D697"/>
      <c r="E697"/>
      <c r="F697"/>
      <c r="G697"/>
      <c r="H697"/>
      <c r="I697"/>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c r="BY697"/>
      <c r="BZ697"/>
      <c r="CA697"/>
      <c r="CB697"/>
      <c r="CC697"/>
      <c r="CD697"/>
      <c r="CE697"/>
      <c r="CF697"/>
      <c r="CG697"/>
      <c r="CH697"/>
      <c r="CI697"/>
      <c r="CJ697"/>
      <c r="CK697"/>
      <c r="CL697"/>
      <c r="CM697"/>
      <c r="CN697"/>
      <c r="CO697"/>
      <c r="CP697"/>
      <c r="CQ697"/>
      <c r="CR697"/>
      <c r="CS697"/>
      <c r="CT697"/>
      <c r="CU697"/>
      <c r="CV697"/>
      <c r="CW697"/>
      <c r="CX697"/>
      <c r="CY697"/>
      <c r="CZ697"/>
      <c r="DA697"/>
      <c r="DB697"/>
      <c r="DC697"/>
      <c r="DD697"/>
      <c r="DE697"/>
      <c r="DF697"/>
      <c r="DG697"/>
      <c r="DH697"/>
      <c r="DI697"/>
      <c r="DJ697"/>
      <c r="DK697"/>
      <c r="DL697"/>
      <c r="DM697"/>
      <c r="DN697"/>
      <c r="DO697"/>
      <c r="DP697"/>
      <c r="DQ697"/>
      <c r="DR697"/>
      <c r="DS697"/>
      <c r="DT697"/>
      <c r="DU697"/>
      <c r="DV697"/>
      <c r="DW697"/>
      <c r="DX697"/>
      <c r="DY697"/>
      <c r="DZ697"/>
      <c r="EA697"/>
      <c r="EB697"/>
      <c r="EC697"/>
      <c r="ED697"/>
      <c r="EE697"/>
      <c r="EF697"/>
      <c r="EG697"/>
      <c r="EH697"/>
      <c r="EI697"/>
      <c r="EJ697"/>
      <c r="EK697"/>
      <c r="EL697"/>
      <c r="EM697"/>
      <c r="EN697"/>
      <c r="EO697"/>
      <c r="EP697"/>
      <c r="EQ697"/>
      <c r="ER697"/>
      <c r="ES697"/>
      <c r="ET697"/>
      <c r="EU697"/>
      <c r="EV697"/>
      <c r="EW697"/>
      <c r="EX697"/>
      <c r="EY697"/>
      <c r="EZ697"/>
      <c r="FA697"/>
      <c r="FB697"/>
      <c r="FC697"/>
      <c r="FD697"/>
      <c r="FE697"/>
      <c r="FF697"/>
      <c r="FG697"/>
      <c r="FH697"/>
      <c r="FI697"/>
      <c r="FJ697"/>
      <c r="FK697"/>
      <c r="FL697"/>
      <c r="FM697"/>
      <c r="FN697"/>
      <c r="FO697"/>
      <c r="FP697"/>
      <c r="FQ697"/>
      <c r="FR697"/>
      <c r="FS697"/>
      <c r="FT697"/>
      <c r="FU697"/>
      <c r="FV697"/>
      <c r="FW697"/>
      <c r="FX697"/>
      <c r="FY697"/>
      <c r="FZ697"/>
      <c r="GA697"/>
      <c r="GB697"/>
      <c r="GC697"/>
      <c r="GD697"/>
      <c r="GE697"/>
      <c r="GF697"/>
      <c r="GG697"/>
      <c r="GH697"/>
      <c r="GI697"/>
      <c r="GJ697"/>
      <c r="GK697"/>
      <c r="GL697"/>
      <c r="GM697"/>
      <c r="GN697"/>
      <c r="GO697"/>
      <c r="GP697"/>
      <c r="GQ697"/>
      <c r="GR697"/>
      <c r="GS697"/>
      <c r="GT697"/>
      <c r="GU697"/>
      <c r="GV697"/>
      <c r="GW697"/>
      <c r="GX697"/>
      <c r="GY697"/>
      <c r="GZ697"/>
      <c r="HA697"/>
      <c r="HB697"/>
      <c r="HC697"/>
      <c r="HD697"/>
      <c r="HE697"/>
      <c r="HF697"/>
      <c r="HG697"/>
      <c r="HH697"/>
      <c r="HI697"/>
      <c r="HJ697"/>
      <c r="HK697"/>
      <c r="HL697"/>
    </row>
    <row r="698" spans="1:220" x14ac:dyDescent="0.25">
      <c r="A698"/>
      <c r="B698"/>
      <c r="C698"/>
      <c r="D698"/>
      <c r="E698"/>
      <c r="F698"/>
      <c r="G698"/>
      <c r="H698"/>
      <c r="I698"/>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c r="BY698"/>
      <c r="BZ698"/>
      <c r="CA698"/>
      <c r="CB698"/>
      <c r="CC698"/>
      <c r="CD698"/>
      <c r="CE698"/>
      <c r="CF698"/>
      <c r="CG698"/>
      <c r="CH698"/>
      <c r="CI698"/>
      <c r="CJ698"/>
      <c r="CK698"/>
      <c r="CL698"/>
      <c r="CM698"/>
      <c r="CN698"/>
      <c r="CO698"/>
      <c r="CP698"/>
      <c r="CQ698"/>
      <c r="CR698"/>
      <c r="CS698"/>
      <c r="CT698"/>
      <c r="CU698"/>
      <c r="CV698"/>
      <c r="CW698"/>
      <c r="CX698"/>
      <c r="CY698"/>
      <c r="CZ698"/>
      <c r="DA698"/>
      <c r="DB698"/>
      <c r="DC698"/>
      <c r="DD698"/>
      <c r="DE698"/>
      <c r="DF698"/>
      <c r="DG698"/>
      <c r="DH698"/>
      <c r="DI698"/>
      <c r="DJ698"/>
      <c r="DK698"/>
      <c r="DL698"/>
      <c r="DM698"/>
      <c r="DN698"/>
      <c r="DO698"/>
      <c r="DP698"/>
      <c r="DQ698"/>
      <c r="DR698"/>
      <c r="DS698"/>
      <c r="DT698"/>
      <c r="DU698"/>
      <c r="DV698"/>
      <c r="DW698"/>
      <c r="DX698"/>
      <c r="DY698"/>
      <c r="DZ698"/>
      <c r="EA698"/>
      <c r="EB698"/>
      <c r="EC698"/>
      <c r="ED698"/>
      <c r="EE698"/>
      <c r="EF698"/>
      <c r="EG698"/>
      <c r="EH698"/>
      <c r="EI698"/>
      <c r="EJ698"/>
      <c r="EK698"/>
      <c r="EL698"/>
      <c r="EM698"/>
      <c r="EN698"/>
      <c r="EO698"/>
      <c r="EP698"/>
      <c r="EQ698"/>
      <c r="ER698"/>
      <c r="ES698"/>
      <c r="ET698"/>
      <c r="EU698"/>
      <c r="EV698"/>
      <c r="EW698"/>
      <c r="EX698"/>
      <c r="EY698"/>
      <c r="EZ698"/>
      <c r="FA698"/>
      <c r="FB698"/>
      <c r="FC698"/>
      <c r="FD698"/>
      <c r="FE698"/>
      <c r="FF698"/>
      <c r="FG698"/>
      <c r="FH698"/>
      <c r="FI698"/>
      <c r="FJ698"/>
      <c r="FK698"/>
      <c r="FL698"/>
      <c r="FM698"/>
      <c r="FN698"/>
      <c r="FO698"/>
      <c r="FP698"/>
      <c r="FQ698"/>
      <c r="FR698"/>
      <c r="FS698"/>
      <c r="FT698"/>
      <c r="FU698"/>
      <c r="FV698"/>
      <c r="FW698"/>
      <c r="FX698"/>
      <c r="FY698"/>
      <c r="FZ698"/>
      <c r="GA698"/>
      <c r="GB698"/>
      <c r="GC698"/>
      <c r="GD698"/>
      <c r="GE698"/>
      <c r="GF698"/>
      <c r="GG698"/>
      <c r="GH698"/>
      <c r="GI698"/>
      <c r="GJ698"/>
      <c r="GK698"/>
      <c r="GL698"/>
      <c r="GM698"/>
      <c r="GN698"/>
      <c r="GO698"/>
      <c r="GP698"/>
      <c r="GQ698"/>
      <c r="GR698"/>
      <c r="GS698"/>
      <c r="GT698"/>
      <c r="GU698"/>
      <c r="GV698"/>
      <c r="GW698"/>
      <c r="GX698"/>
      <c r="GY698"/>
      <c r="GZ698"/>
      <c r="HA698"/>
      <c r="HB698"/>
      <c r="HC698"/>
      <c r="HD698"/>
      <c r="HE698"/>
      <c r="HF698"/>
      <c r="HG698"/>
      <c r="HH698"/>
      <c r="HI698"/>
      <c r="HJ698"/>
      <c r="HK698"/>
      <c r="HL698"/>
    </row>
    <row r="699" spans="1:220" x14ac:dyDescent="0.25">
      <c r="A699"/>
      <c r="B699"/>
      <c r="C699"/>
      <c r="D699"/>
      <c r="E699"/>
      <c r="F699"/>
      <c r="G699"/>
      <c r="H699"/>
      <c r="I699"/>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c r="BY699"/>
      <c r="BZ699"/>
      <c r="CA699"/>
      <c r="CB699"/>
      <c r="CC699"/>
      <c r="CD699"/>
      <c r="CE699"/>
      <c r="CF699"/>
      <c r="CG699"/>
      <c r="CH699"/>
      <c r="CI699"/>
      <c r="CJ699"/>
      <c r="CK699"/>
      <c r="CL699"/>
      <c r="CM699"/>
      <c r="CN699"/>
      <c r="CO699"/>
      <c r="CP699"/>
      <c r="CQ699"/>
      <c r="CR699"/>
      <c r="CS699"/>
      <c r="CT699"/>
      <c r="CU699"/>
      <c r="CV699"/>
      <c r="CW699"/>
      <c r="CX699"/>
      <c r="CY699"/>
      <c r="CZ699"/>
      <c r="DA699"/>
      <c r="DB699"/>
      <c r="DC699"/>
      <c r="DD699"/>
      <c r="DE699"/>
      <c r="DF699"/>
      <c r="DG699"/>
      <c r="DH699"/>
      <c r="DI699"/>
      <c r="DJ699"/>
      <c r="DK699"/>
      <c r="DL699"/>
      <c r="DM699"/>
      <c r="DN699"/>
      <c r="DO699"/>
      <c r="DP699"/>
      <c r="DQ699"/>
      <c r="DR699"/>
      <c r="DS699"/>
      <c r="DT699"/>
      <c r="DU699"/>
      <c r="DV699"/>
      <c r="DW699"/>
      <c r="DX699"/>
      <c r="DY699"/>
      <c r="DZ699"/>
      <c r="EA699"/>
      <c r="EB699"/>
      <c r="EC699"/>
      <c r="ED699"/>
      <c r="EE699"/>
      <c r="EF699"/>
      <c r="EG699"/>
      <c r="EH699"/>
      <c r="EI699"/>
      <c r="EJ699"/>
      <c r="EK699"/>
      <c r="EL699"/>
      <c r="EM699"/>
      <c r="EN699"/>
      <c r="EO699"/>
      <c r="EP699"/>
      <c r="EQ699"/>
      <c r="ER699"/>
      <c r="ES699"/>
      <c r="ET699"/>
      <c r="EU699"/>
      <c r="EV699"/>
      <c r="EW699"/>
      <c r="EX699"/>
      <c r="EY699"/>
      <c r="EZ699"/>
      <c r="FA699"/>
      <c r="FB699"/>
      <c r="FC699"/>
      <c r="FD699"/>
      <c r="FE699"/>
      <c r="FF699"/>
      <c r="FG699"/>
      <c r="FH699"/>
      <c r="FI699"/>
      <c r="FJ699"/>
      <c r="FK699"/>
      <c r="FL699"/>
      <c r="FM699"/>
      <c r="FN699"/>
      <c r="FO699"/>
      <c r="FP699"/>
      <c r="FQ699"/>
      <c r="FR699"/>
      <c r="FS699"/>
      <c r="FT699"/>
      <c r="FU699"/>
      <c r="FV699"/>
      <c r="FW699"/>
      <c r="FX699"/>
      <c r="FY699"/>
      <c r="FZ699"/>
      <c r="GA699"/>
      <c r="GB699"/>
      <c r="GC699"/>
      <c r="GD699"/>
      <c r="GE699"/>
      <c r="GF699"/>
      <c r="GG699"/>
      <c r="GH699"/>
      <c r="GI699"/>
      <c r="GJ699"/>
      <c r="GK699"/>
      <c r="GL699"/>
      <c r="GM699"/>
      <c r="GN699"/>
      <c r="GO699"/>
      <c r="GP699"/>
      <c r="GQ699"/>
      <c r="GR699"/>
      <c r="GS699"/>
      <c r="GT699"/>
      <c r="GU699"/>
      <c r="GV699"/>
      <c r="GW699"/>
      <c r="GX699"/>
      <c r="GY699"/>
      <c r="GZ699"/>
      <c r="HA699"/>
      <c r="HB699"/>
      <c r="HC699"/>
      <c r="HD699"/>
      <c r="HE699"/>
      <c r="HF699"/>
      <c r="HG699"/>
      <c r="HH699"/>
      <c r="HI699"/>
      <c r="HJ699"/>
      <c r="HK699"/>
      <c r="HL699"/>
    </row>
    <row r="700" spans="1:220" x14ac:dyDescent="0.25">
      <c r="A700"/>
      <c r="B700"/>
      <c r="C700"/>
      <c r="D700"/>
      <c r="E700"/>
      <c r="F700"/>
      <c r="G700"/>
      <c r="H700"/>
      <c r="I700"/>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c r="BY700"/>
      <c r="BZ700"/>
      <c r="CA700"/>
      <c r="CB700"/>
      <c r="CC700"/>
      <c r="CD700"/>
      <c r="CE700"/>
      <c r="CF700"/>
      <c r="CG700"/>
      <c r="CH700"/>
      <c r="CI700"/>
      <c r="CJ700"/>
      <c r="CK700"/>
      <c r="CL700"/>
      <c r="CM700"/>
      <c r="CN700"/>
      <c r="CO700"/>
      <c r="CP700"/>
      <c r="CQ700"/>
      <c r="CR700"/>
      <c r="CS700"/>
      <c r="CT700"/>
      <c r="CU700"/>
      <c r="CV700"/>
      <c r="CW700"/>
      <c r="CX700"/>
      <c r="CY700"/>
      <c r="CZ700"/>
      <c r="DA700"/>
      <c r="DB700"/>
      <c r="DC700"/>
      <c r="DD700"/>
      <c r="DE700"/>
      <c r="DF700"/>
      <c r="DG700"/>
      <c r="DH700"/>
      <c r="DI700"/>
      <c r="DJ700"/>
      <c r="DK700"/>
      <c r="DL700"/>
      <c r="DM700"/>
      <c r="DN700"/>
      <c r="DO700"/>
      <c r="DP700"/>
      <c r="DQ700"/>
      <c r="DR700"/>
      <c r="DS700"/>
      <c r="DT700"/>
      <c r="DU700"/>
      <c r="DV700"/>
      <c r="DW700"/>
      <c r="DX700"/>
      <c r="DY700"/>
      <c r="DZ700"/>
      <c r="EA700"/>
      <c r="EB700"/>
      <c r="EC700"/>
      <c r="ED700"/>
      <c r="EE700"/>
      <c r="EF700"/>
      <c r="EG700"/>
      <c r="EH700"/>
      <c r="EI700"/>
      <c r="EJ700"/>
      <c r="EK700"/>
      <c r="EL700"/>
      <c r="EM700"/>
      <c r="EN700"/>
      <c r="EO700"/>
      <c r="EP700"/>
      <c r="EQ700"/>
      <c r="ER700"/>
      <c r="ES700"/>
      <c r="ET700"/>
      <c r="EU700"/>
      <c r="EV700"/>
      <c r="EW700"/>
      <c r="EX700"/>
      <c r="EY700"/>
      <c r="EZ700"/>
      <c r="FA700"/>
      <c r="FB700"/>
      <c r="FC700"/>
      <c r="FD700"/>
      <c r="FE700"/>
      <c r="FF700"/>
      <c r="FG700"/>
      <c r="FH700"/>
      <c r="FI700"/>
      <c r="FJ700"/>
      <c r="FK700"/>
      <c r="FL700"/>
      <c r="FM700"/>
      <c r="FN700"/>
      <c r="FO700"/>
      <c r="FP700"/>
      <c r="FQ700"/>
      <c r="FR700"/>
      <c r="FS700"/>
      <c r="FT700"/>
      <c r="FU700"/>
      <c r="FV700"/>
      <c r="FW700"/>
      <c r="FX700"/>
      <c r="FY700"/>
      <c r="FZ700"/>
      <c r="GA700"/>
      <c r="GB700"/>
      <c r="GC700"/>
      <c r="GD700"/>
      <c r="GE700"/>
      <c r="GF700"/>
      <c r="GG700"/>
      <c r="GH700"/>
      <c r="GI700"/>
      <c r="GJ700"/>
      <c r="GK700"/>
      <c r="GL700"/>
      <c r="GM700"/>
      <c r="GN700"/>
      <c r="GO700"/>
      <c r="GP700"/>
      <c r="GQ700"/>
      <c r="GR700"/>
      <c r="GS700"/>
      <c r="GT700"/>
      <c r="GU700"/>
      <c r="GV700"/>
      <c r="GW700"/>
      <c r="GX700"/>
      <c r="GY700"/>
      <c r="GZ700"/>
      <c r="HA700"/>
      <c r="HB700"/>
      <c r="HC700"/>
      <c r="HD700"/>
      <c r="HE700"/>
      <c r="HF700"/>
      <c r="HG700"/>
      <c r="HH700"/>
      <c r="HI700"/>
      <c r="HJ700"/>
      <c r="HK700"/>
      <c r="HL700"/>
    </row>
    <row r="701" spans="1:220" x14ac:dyDescent="0.25">
      <c r="A701"/>
      <c r="B701"/>
      <c r="C701"/>
      <c r="D701"/>
      <c r="E701"/>
      <c r="F701"/>
      <c r="G701"/>
      <c r="H701"/>
      <c r="I701"/>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c r="BY701"/>
      <c r="BZ701"/>
      <c r="CA701"/>
      <c r="CB701"/>
      <c r="CC701"/>
      <c r="CD701"/>
      <c r="CE701"/>
      <c r="CF701"/>
      <c r="CG701"/>
      <c r="CH701"/>
      <c r="CI701"/>
      <c r="CJ701"/>
      <c r="CK701"/>
      <c r="CL701"/>
      <c r="CM701"/>
      <c r="CN701"/>
      <c r="CO701"/>
      <c r="CP701"/>
      <c r="CQ701"/>
      <c r="CR701"/>
      <c r="CS701"/>
      <c r="CT701"/>
      <c r="CU701"/>
      <c r="CV701"/>
      <c r="CW701"/>
      <c r="CX701"/>
      <c r="CY701"/>
      <c r="CZ701"/>
      <c r="DA701"/>
      <c r="DB701"/>
      <c r="DC701"/>
      <c r="DD701"/>
      <c r="DE701"/>
      <c r="DF701"/>
      <c r="DG701"/>
      <c r="DH701"/>
      <c r="DI701"/>
      <c r="DJ701"/>
      <c r="DK701"/>
      <c r="DL701"/>
      <c r="DM701"/>
      <c r="DN701"/>
      <c r="DO701"/>
      <c r="DP701"/>
      <c r="DQ701"/>
      <c r="DR701"/>
      <c r="DS701"/>
      <c r="DT701"/>
      <c r="DU701"/>
      <c r="DV701"/>
      <c r="DW701"/>
      <c r="DX701"/>
      <c r="DY701"/>
      <c r="DZ701"/>
      <c r="EA701"/>
      <c r="EB701"/>
      <c r="EC701"/>
      <c r="ED701"/>
      <c r="EE701"/>
      <c r="EF701"/>
      <c r="EG701"/>
      <c r="EH701"/>
      <c r="EI701"/>
      <c r="EJ701"/>
      <c r="EK701"/>
      <c r="EL701"/>
      <c r="EM701"/>
      <c r="EN701"/>
      <c r="EO701"/>
      <c r="EP701"/>
      <c r="EQ701"/>
      <c r="ER701"/>
      <c r="ES701"/>
      <c r="ET701"/>
      <c r="EU701"/>
      <c r="EV701"/>
      <c r="EW701"/>
      <c r="EX701"/>
      <c r="EY701"/>
      <c r="EZ701"/>
      <c r="FA701"/>
      <c r="FB701"/>
      <c r="FC701"/>
      <c r="FD701"/>
      <c r="FE701"/>
      <c r="FF701"/>
      <c r="FG701"/>
      <c r="FH701"/>
      <c r="FI701"/>
      <c r="FJ701"/>
      <c r="FK701"/>
      <c r="FL701"/>
      <c r="FM701"/>
      <c r="FN701"/>
      <c r="FO701"/>
      <c r="FP701"/>
      <c r="FQ701"/>
      <c r="FR701"/>
      <c r="FS701"/>
      <c r="FT701"/>
      <c r="FU701"/>
      <c r="FV701"/>
      <c r="FW701"/>
      <c r="FX701"/>
      <c r="FY701"/>
      <c r="FZ701"/>
      <c r="GA701"/>
      <c r="GB701"/>
      <c r="GC701"/>
      <c r="GD701"/>
      <c r="GE701"/>
      <c r="GF701"/>
      <c r="GG701"/>
      <c r="GH701"/>
      <c r="GI701"/>
      <c r="GJ701"/>
      <c r="GK701"/>
      <c r="GL701"/>
      <c r="GM701"/>
      <c r="GN701"/>
      <c r="GO701"/>
      <c r="GP701"/>
      <c r="GQ701"/>
      <c r="GR701"/>
      <c r="GS701"/>
      <c r="GT701"/>
      <c r="GU701"/>
      <c r="GV701"/>
      <c r="GW701"/>
      <c r="GX701"/>
      <c r="GY701"/>
      <c r="GZ701"/>
      <c r="HA701"/>
      <c r="HB701"/>
      <c r="HC701"/>
      <c r="HD701"/>
      <c r="HE701"/>
      <c r="HF701"/>
      <c r="HG701"/>
      <c r="HH701"/>
      <c r="HI701"/>
      <c r="HJ701"/>
      <c r="HK701"/>
      <c r="HL701"/>
    </row>
    <row r="702" spans="1:220" x14ac:dyDescent="0.25">
      <c r="A702"/>
      <c r="B702"/>
      <c r="C702"/>
      <c r="D702"/>
      <c r="E702"/>
      <c r="F702"/>
      <c r="G702"/>
      <c r="H702"/>
      <c r="I702"/>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c r="BY702"/>
      <c r="BZ702"/>
      <c r="CA702"/>
      <c r="CB702"/>
      <c r="CC702"/>
      <c r="CD702"/>
      <c r="CE702"/>
      <c r="CF702"/>
      <c r="CG702"/>
      <c r="CH702"/>
      <c r="CI702"/>
      <c r="CJ702"/>
      <c r="CK702"/>
      <c r="CL702"/>
      <c r="CM702"/>
      <c r="CN702"/>
      <c r="CO702"/>
      <c r="CP702"/>
      <c r="CQ702"/>
      <c r="CR702"/>
      <c r="CS702"/>
      <c r="CT702"/>
      <c r="CU702"/>
      <c r="CV702"/>
      <c r="CW702"/>
      <c r="CX702"/>
      <c r="CY702"/>
      <c r="CZ702"/>
      <c r="DA702"/>
      <c r="DB702"/>
      <c r="DC702"/>
      <c r="DD702"/>
      <c r="DE702"/>
      <c r="DF702"/>
      <c r="DG702"/>
      <c r="DH702"/>
      <c r="DI702"/>
      <c r="DJ702"/>
      <c r="DK702"/>
      <c r="DL702"/>
      <c r="DM702"/>
      <c r="DN702"/>
      <c r="DO702"/>
      <c r="DP702"/>
      <c r="DQ702"/>
      <c r="DR702"/>
      <c r="DS702"/>
      <c r="DT702"/>
      <c r="DU702"/>
      <c r="DV702"/>
      <c r="DW702"/>
      <c r="DX702"/>
      <c r="DY702"/>
      <c r="DZ702"/>
      <c r="EA702"/>
      <c r="EB702"/>
      <c r="EC702"/>
      <c r="ED702"/>
      <c r="EE702"/>
      <c r="EF702"/>
      <c r="EG702"/>
      <c r="EH702"/>
      <c r="EI702"/>
      <c r="EJ702"/>
      <c r="EK702"/>
      <c r="EL702"/>
      <c r="EM702"/>
      <c r="EN702"/>
      <c r="EO702"/>
      <c r="EP702"/>
      <c r="EQ702"/>
      <c r="ER702"/>
      <c r="ES702"/>
      <c r="ET702"/>
      <c r="EU702"/>
      <c r="EV702"/>
      <c r="EW702"/>
      <c r="EX702"/>
      <c r="EY702"/>
      <c r="EZ702"/>
      <c r="FA702"/>
      <c r="FB702"/>
      <c r="FC702"/>
      <c r="FD702"/>
      <c r="FE702"/>
      <c r="FF702"/>
      <c r="FG702"/>
      <c r="FH702"/>
      <c r="FI702"/>
      <c r="FJ702"/>
      <c r="FK702"/>
      <c r="FL702"/>
      <c r="FM702"/>
      <c r="FN702"/>
      <c r="FO702"/>
      <c r="FP702"/>
      <c r="FQ702"/>
      <c r="FR702"/>
      <c r="FS702"/>
      <c r="FT702"/>
      <c r="FU702"/>
      <c r="FV702"/>
      <c r="FW702"/>
      <c r="FX702"/>
      <c r="FY702"/>
      <c r="FZ702"/>
      <c r="GA702"/>
      <c r="GB702"/>
      <c r="GC702"/>
      <c r="GD702"/>
      <c r="GE702"/>
      <c r="GF702"/>
      <c r="GG702"/>
      <c r="GH702"/>
      <c r="GI702"/>
      <c r="GJ702"/>
      <c r="GK702"/>
      <c r="GL702"/>
      <c r="GM702"/>
      <c r="GN702"/>
      <c r="GO702"/>
      <c r="GP702"/>
      <c r="GQ702"/>
      <c r="GR702"/>
      <c r="GS702"/>
      <c r="GT702"/>
      <c r="GU702"/>
      <c r="GV702"/>
      <c r="GW702"/>
      <c r="GX702"/>
      <c r="GY702"/>
      <c r="GZ702"/>
      <c r="HA702"/>
      <c r="HB702"/>
      <c r="HC702"/>
      <c r="HD702"/>
      <c r="HE702"/>
      <c r="HF702"/>
      <c r="HG702"/>
      <c r="HH702"/>
      <c r="HI702"/>
      <c r="HJ702"/>
      <c r="HK702"/>
      <c r="HL702"/>
    </row>
    <row r="703" spans="1:220" x14ac:dyDescent="0.25">
      <c r="A703"/>
      <c r="B703"/>
      <c r="C703"/>
      <c r="D703"/>
      <c r="E703"/>
      <c r="F703"/>
      <c r="G703"/>
      <c r="H703"/>
      <c r="I703"/>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c r="BY703"/>
      <c r="BZ703"/>
      <c r="CA703"/>
      <c r="CB703"/>
      <c r="CC703"/>
      <c r="CD703"/>
      <c r="CE703"/>
      <c r="CF703"/>
      <c r="CG703"/>
      <c r="CH703"/>
      <c r="CI703"/>
      <c r="CJ703"/>
      <c r="CK703"/>
      <c r="CL703"/>
      <c r="CM703"/>
      <c r="CN703"/>
      <c r="CO703"/>
      <c r="CP703"/>
      <c r="CQ703"/>
      <c r="CR703"/>
      <c r="CS703"/>
      <c r="CT703"/>
      <c r="CU703"/>
      <c r="CV703"/>
      <c r="CW703"/>
      <c r="CX703"/>
      <c r="CY703"/>
      <c r="CZ703"/>
      <c r="DA703"/>
      <c r="DB703"/>
      <c r="DC703"/>
      <c r="DD703"/>
      <c r="DE703"/>
      <c r="DF703"/>
      <c r="DG703"/>
      <c r="DH703"/>
      <c r="DI703"/>
      <c r="DJ703"/>
      <c r="DK703"/>
      <c r="DL703"/>
      <c r="DM703"/>
      <c r="DN703"/>
      <c r="DO703"/>
      <c r="DP703"/>
      <c r="DQ703"/>
      <c r="DR703"/>
      <c r="DS703"/>
      <c r="DT703"/>
      <c r="DU703"/>
      <c r="DV703"/>
      <c r="DW703"/>
      <c r="DX703"/>
      <c r="DY703"/>
      <c r="DZ703"/>
      <c r="EA703"/>
      <c r="EB703"/>
      <c r="EC703"/>
      <c r="ED703"/>
      <c r="EE703"/>
      <c r="EF703"/>
      <c r="EG703"/>
      <c r="EH703"/>
      <c r="EI703"/>
      <c r="EJ703"/>
      <c r="EK703"/>
      <c r="EL703"/>
      <c r="EM703"/>
      <c r="EN703"/>
      <c r="EO703"/>
      <c r="EP703"/>
      <c r="EQ703"/>
      <c r="ER703"/>
      <c r="ES703"/>
      <c r="ET703"/>
      <c r="EU703"/>
      <c r="EV703"/>
      <c r="EW703"/>
      <c r="EX703"/>
      <c r="EY703"/>
      <c r="EZ703"/>
      <c r="FA703"/>
      <c r="FB703"/>
      <c r="FC703"/>
      <c r="FD703"/>
      <c r="FE703"/>
      <c r="FF703"/>
      <c r="FG703"/>
      <c r="FH703"/>
      <c r="FI703"/>
      <c r="FJ703"/>
      <c r="FK703"/>
      <c r="FL703"/>
      <c r="FM703"/>
      <c r="FN703"/>
      <c r="FO703"/>
      <c r="FP703"/>
      <c r="FQ703"/>
      <c r="FR703"/>
      <c r="FS703"/>
      <c r="FT703"/>
      <c r="FU703"/>
      <c r="FV703"/>
      <c r="FW703"/>
      <c r="FX703"/>
      <c r="FY703"/>
      <c r="FZ703"/>
      <c r="GA703"/>
      <c r="GB703"/>
      <c r="GC703"/>
      <c r="GD703"/>
      <c r="GE703"/>
      <c r="GF703"/>
      <c r="GG703"/>
      <c r="GH703"/>
      <c r="GI703"/>
      <c r="GJ703"/>
      <c r="GK703"/>
      <c r="GL703"/>
      <c r="GM703"/>
      <c r="GN703"/>
      <c r="GO703"/>
      <c r="GP703"/>
      <c r="GQ703"/>
      <c r="GR703"/>
      <c r="GS703"/>
      <c r="GT703"/>
      <c r="GU703"/>
      <c r="GV703"/>
      <c r="GW703"/>
      <c r="GX703"/>
      <c r="GY703"/>
      <c r="GZ703"/>
      <c r="HA703"/>
      <c r="HB703"/>
      <c r="HC703"/>
      <c r="HD703"/>
      <c r="HE703"/>
      <c r="HF703"/>
      <c r="HG703"/>
      <c r="HH703"/>
      <c r="HI703"/>
      <c r="HJ703"/>
      <c r="HK703"/>
      <c r="HL703"/>
    </row>
    <row r="704" spans="1:220" x14ac:dyDescent="0.25">
      <c r="A704"/>
      <c r="B704"/>
      <c r="C704"/>
      <c r="D704"/>
      <c r="E704"/>
      <c r="F704"/>
      <c r="G704"/>
      <c r="H704"/>
      <c r="I704"/>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c r="BY704"/>
      <c r="BZ704"/>
      <c r="CA704"/>
      <c r="CB704"/>
      <c r="CC704"/>
      <c r="CD704"/>
      <c r="CE704"/>
      <c r="CF704"/>
      <c r="CG704"/>
      <c r="CH704"/>
      <c r="CI704"/>
      <c r="CJ704"/>
      <c r="CK704"/>
      <c r="CL704"/>
      <c r="CM704"/>
      <c r="CN704"/>
      <c r="CO704"/>
      <c r="CP704"/>
      <c r="CQ704"/>
      <c r="CR704"/>
      <c r="CS704"/>
      <c r="CT704"/>
      <c r="CU704"/>
      <c r="CV704"/>
      <c r="CW704"/>
      <c r="CX704"/>
      <c r="CY704"/>
      <c r="CZ704"/>
      <c r="DA704"/>
      <c r="DB704"/>
      <c r="DC704"/>
      <c r="DD704"/>
      <c r="DE704"/>
      <c r="DF704"/>
      <c r="DG704"/>
      <c r="DH704"/>
      <c r="DI704"/>
      <c r="DJ704"/>
      <c r="DK704"/>
      <c r="DL704"/>
      <c r="DM704"/>
      <c r="DN704"/>
      <c r="DO704"/>
      <c r="DP704"/>
      <c r="DQ704"/>
      <c r="DR704"/>
      <c r="DS704"/>
      <c r="DT704"/>
      <c r="DU704"/>
      <c r="DV704"/>
      <c r="DW704"/>
      <c r="DX704"/>
      <c r="DY704"/>
      <c r="DZ704"/>
      <c r="EA704"/>
      <c r="EB704"/>
      <c r="EC704"/>
      <c r="ED704"/>
      <c r="EE704"/>
      <c r="EF704"/>
      <c r="EG704"/>
      <c r="EH704"/>
      <c r="EI704"/>
      <c r="EJ704"/>
      <c r="EK704"/>
      <c r="EL704"/>
      <c r="EM704"/>
      <c r="EN704"/>
      <c r="EO704"/>
      <c r="EP704"/>
      <c r="EQ704"/>
      <c r="ER704"/>
      <c r="ES704"/>
      <c r="ET704"/>
      <c r="EU704"/>
      <c r="EV704"/>
      <c r="EW704"/>
      <c r="EX704"/>
      <c r="EY704"/>
      <c r="EZ704"/>
      <c r="FA704"/>
      <c r="FB704"/>
      <c r="FC704"/>
      <c r="FD704"/>
      <c r="FE704"/>
      <c r="FF704"/>
      <c r="FG704"/>
      <c r="FH704"/>
      <c r="FI704"/>
      <c r="FJ704"/>
      <c r="FK704"/>
      <c r="FL704"/>
      <c r="FM704"/>
      <c r="FN704"/>
      <c r="FO704"/>
      <c r="FP704"/>
      <c r="FQ704"/>
      <c r="FR704"/>
      <c r="FS704"/>
      <c r="FT704"/>
      <c r="FU704"/>
      <c r="FV704"/>
      <c r="FW704"/>
      <c r="FX704"/>
      <c r="FY704"/>
      <c r="FZ704"/>
      <c r="GA704"/>
      <c r="GB704"/>
      <c r="GC704"/>
      <c r="GD704"/>
      <c r="GE704"/>
      <c r="GF704"/>
      <c r="GG704"/>
      <c r="GH704"/>
      <c r="GI704"/>
      <c r="GJ704"/>
      <c r="GK704"/>
      <c r="GL704"/>
      <c r="GM704"/>
      <c r="GN704"/>
      <c r="GO704"/>
      <c r="GP704"/>
      <c r="GQ704"/>
      <c r="GR704"/>
      <c r="GS704"/>
      <c r="GT704"/>
      <c r="GU704"/>
      <c r="GV704"/>
      <c r="GW704"/>
      <c r="GX704"/>
      <c r="GY704"/>
      <c r="GZ704"/>
      <c r="HA704"/>
      <c r="HB704"/>
      <c r="HC704"/>
      <c r="HD704"/>
      <c r="HE704"/>
      <c r="HF704"/>
      <c r="HG704"/>
      <c r="HH704"/>
      <c r="HI704"/>
      <c r="HJ704"/>
      <c r="HK704"/>
      <c r="HL704"/>
    </row>
    <row r="705" spans="1:220" x14ac:dyDescent="0.25">
      <c r="A705"/>
      <c r="B705"/>
      <c r="C705"/>
      <c r="D705"/>
      <c r="E705"/>
      <c r="F705"/>
      <c r="G705"/>
      <c r="H705"/>
      <c r="I705"/>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c r="BY705"/>
      <c r="BZ705"/>
      <c r="CA705"/>
      <c r="CB705"/>
      <c r="CC705"/>
      <c r="CD705"/>
      <c r="CE705"/>
      <c r="CF705"/>
      <c r="CG705"/>
      <c r="CH705"/>
      <c r="CI705"/>
      <c r="CJ705"/>
      <c r="CK705"/>
      <c r="CL705"/>
      <c r="CM705"/>
      <c r="CN705"/>
      <c r="CO705"/>
      <c r="CP705"/>
      <c r="CQ705"/>
      <c r="CR705"/>
      <c r="CS705"/>
      <c r="CT705"/>
      <c r="CU705"/>
      <c r="CV705"/>
      <c r="CW705"/>
      <c r="CX705"/>
      <c r="CY705"/>
      <c r="CZ705"/>
      <c r="DA705"/>
      <c r="DB705"/>
      <c r="DC705"/>
      <c r="DD705"/>
      <c r="DE705"/>
      <c r="DF705"/>
      <c r="DG705"/>
      <c r="DH705"/>
      <c r="DI705"/>
      <c r="DJ705"/>
      <c r="DK705"/>
      <c r="DL705"/>
      <c r="DM705"/>
      <c r="DN705"/>
      <c r="DO705"/>
      <c r="DP705"/>
      <c r="DQ705"/>
      <c r="DR705"/>
      <c r="DS705"/>
      <c r="DT705"/>
      <c r="DU705"/>
      <c r="DV705"/>
      <c r="DW705"/>
      <c r="DX705"/>
      <c r="DY705"/>
      <c r="DZ705"/>
      <c r="EA705"/>
      <c r="EB705"/>
      <c r="EC705"/>
      <c r="ED705"/>
      <c r="EE705"/>
      <c r="EF705"/>
      <c r="EG705"/>
      <c r="EH705"/>
      <c r="EI705"/>
      <c r="EJ705"/>
      <c r="EK705"/>
      <c r="EL705"/>
      <c r="EM705"/>
      <c r="EN705"/>
      <c r="EO705"/>
      <c r="EP705"/>
      <c r="EQ705"/>
      <c r="ER705"/>
      <c r="ES705"/>
      <c r="ET705"/>
      <c r="EU705"/>
      <c r="EV705"/>
      <c r="EW705"/>
      <c r="EX705"/>
      <c r="EY705"/>
      <c r="EZ705"/>
      <c r="FA705"/>
      <c r="FB705"/>
      <c r="FC705"/>
      <c r="FD705"/>
      <c r="FE705"/>
      <c r="FF705"/>
      <c r="FG705"/>
      <c r="FH705"/>
      <c r="FI705"/>
      <c r="FJ705"/>
      <c r="FK705"/>
      <c r="FL705"/>
      <c r="FM705"/>
      <c r="FN705"/>
      <c r="FO705"/>
      <c r="FP705"/>
      <c r="FQ705"/>
      <c r="FR705"/>
      <c r="FS705"/>
      <c r="FT705"/>
      <c r="FU705"/>
      <c r="FV705"/>
      <c r="FW705"/>
      <c r="FX705"/>
      <c r="FY705"/>
      <c r="FZ705"/>
      <c r="GA705"/>
      <c r="GB705"/>
      <c r="GC705"/>
      <c r="GD705"/>
      <c r="GE705"/>
      <c r="GF705"/>
      <c r="GG705"/>
      <c r="GH705"/>
      <c r="GI705"/>
      <c r="GJ705"/>
      <c r="GK705"/>
      <c r="GL705"/>
      <c r="GM705"/>
      <c r="GN705"/>
      <c r="GO705"/>
      <c r="GP705"/>
      <c r="GQ705"/>
      <c r="GR705"/>
      <c r="GS705"/>
      <c r="GT705"/>
      <c r="GU705"/>
      <c r="GV705"/>
      <c r="GW705"/>
      <c r="GX705"/>
      <c r="GY705"/>
      <c r="GZ705"/>
      <c r="HA705"/>
      <c r="HB705"/>
      <c r="HC705"/>
      <c r="HD705"/>
      <c r="HE705"/>
      <c r="HF705"/>
      <c r="HG705"/>
      <c r="HH705"/>
      <c r="HI705"/>
      <c r="HJ705"/>
      <c r="HK705"/>
      <c r="HL705"/>
    </row>
    <row r="706" spans="1:220" x14ac:dyDescent="0.25">
      <c r="A706"/>
      <c r="B706"/>
      <c r="C706"/>
      <c r="D706"/>
      <c r="E706"/>
      <c r="F706"/>
      <c r="G706"/>
      <c r="H706"/>
      <c r="I70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c r="BY706"/>
      <c r="BZ706"/>
      <c r="CA706"/>
      <c r="CB706"/>
      <c r="CC706"/>
      <c r="CD706"/>
      <c r="CE706"/>
      <c r="CF706"/>
      <c r="CG706"/>
      <c r="CH706"/>
      <c r="CI706"/>
      <c r="CJ706"/>
      <c r="CK706"/>
      <c r="CL706"/>
      <c r="CM706"/>
      <c r="CN706"/>
      <c r="CO706"/>
      <c r="CP706"/>
      <c r="CQ706"/>
      <c r="CR706"/>
      <c r="CS706"/>
      <c r="CT706"/>
      <c r="CU706"/>
      <c r="CV706"/>
      <c r="CW706"/>
      <c r="CX706"/>
      <c r="CY706"/>
      <c r="CZ706"/>
      <c r="DA706"/>
      <c r="DB706"/>
      <c r="DC706"/>
      <c r="DD706"/>
      <c r="DE706"/>
      <c r="DF706"/>
      <c r="DG706"/>
      <c r="DH706"/>
      <c r="DI706"/>
      <c r="DJ706"/>
      <c r="DK706"/>
      <c r="DL706"/>
      <c r="DM706"/>
      <c r="DN706"/>
      <c r="DO706"/>
      <c r="DP706"/>
      <c r="DQ706"/>
      <c r="DR706"/>
      <c r="DS706"/>
      <c r="DT706"/>
      <c r="DU706"/>
      <c r="DV706"/>
      <c r="DW706"/>
      <c r="DX706"/>
      <c r="DY706"/>
      <c r="DZ706"/>
      <c r="EA706"/>
      <c r="EB706"/>
      <c r="EC706"/>
      <c r="ED706"/>
      <c r="EE706"/>
      <c r="EF706"/>
      <c r="EG706"/>
      <c r="EH706"/>
      <c r="EI706"/>
      <c r="EJ706"/>
      <c r="EK706"/>
      <c r="EL706"/>
      <c r="EM706"/>
      <c r="EN706"/>
      <c r="EO706"/>
      <c r="EP706"/>
      <c r="EQ706"/>
      <c r="ER706"/>
      <c r="ES706"/>
      <c r="ET706"/>
      <c r="EU706"/>
      <c r="EV706"/>
      <c r="EW706"/>
      <c r="EX706"/>
      <c r="EY706"/>
      <c r="EZ706"/>
      <c r="FA706"/>
      <c r="FB706"/>
      <c r="FC706"/>
      <c r="FD706"/>
      <c r="FE706"/>
      <c r="FF706"/>
      <c r="FG706"/>
      <c r="FH706"/>
      <c r="FI706"/>
      <c r="FJ706"/>
      <c r="FK706"/>
      <c r="FL706"/>
      <c r="FM706"/>
      <c r="FN706"/>
      <c r="FO706"/>
      <c r="FP706"/>
      <c r="FQ706"/>
      <c r="FR706"/>
      <c r="FS706"/>
      <c r="FT706"/>
      <c r="FU706"/>
      <c r="FV706"/>
      <c r="FW706"/>
      <c r="FX706"/>
      <c r="FY706"/>
      <c r="FZ706"/>
      <c r="GA706"/>
      <c r="GB706"/>
      <c r="GC706"/>
      <c r="GD706"/>
      <c r="GE706"/>
      <c r="GF706"/>
      <c r="GG706"/>
      <c r="GH706"/>
      <c r="GI706"/>
      <c r="GJ706"/>
      <c r="GK706"/>
      <c r="GL706"/>
      <c r="GM706"/>
      <c r="GN706"/>
      <c r="GO706"/>
      <c r="GP706"/>
      <c r="GQ706"/>
      <c r="GR706"/>
      <c r="GS706"/>
      <c r="GT706"/>
      <c r="GU706"/>
      <c r="GV706"/>
      <c r="GW706"/>
      <c r="GX706"/>
      <c r="GY706"/>
      <c r="GZ706"/>
      <c r="HA706"/>
      <c r="HB706"/>
      <c r="HC706"/>
      <c r="HD706"/>
      <c r="HE706"/>
      <c r="HF706"/>
      <c r="HG706"/>
      <c r="HH706"/>
      <c r="HI706"/>
      <c r="HJ706"/>
      <c r="HK706"/>
      <c r="HL706"/>
    </row>
    <row r="707" spans="1:220" x14ac:dyDescent="0.25">
      <c r="A707"/>
      <c r="B707"/>
      <c r="C707"/>
      <c r="D707"/>
      <c r="E707"/>
      <c r="F707"/>
      <c r="G707"/>
      <c r="H707"/>
      <c r="I707"/>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c r="BY707"/>
      <c r="BZ707"/>
      <c r="CA707"/>
      <c r="CB707"/>
      <c r="CC707"/>
      <c r="CD707"/>
      <c r="CE707"/>
      <c r="CF707"/>
      <c r="CG707"/>
      <c r="CH707"/>
      <c r="CI707"/>
      <c r="CJ707"/>
      <c r="CK707"/>
      <c r="CL707"/>
      <c r="CM707"/>
      <c r="CN707"/>
      <c r="CO707"/>
      <c r="CP707"/>
      <c r="CQ707"/>
      <c r="CR707"/>
      <c r="CS707"/>
      <c r="CT707"/>
      <c r="CU707"/>
      <c r="CV707"/>
      <c r="CW707"/>
      <c r="CX707"/>
      <c r="CY707"/>
      <c r="CZ707"/>
      <c r="DA707"/>
      <c r="DB707"/>
      <c r="DC707"/>
      <c r="DD707"/>
      <c r="DE707"/>
      <c r="DF707"/>
      <c r="DG707"/>
      <c r="DH707"/>
      <c r="DI707"/>
      <c r="DJ707"/>
      <c r="DK707"/>
      <c r="DL707"/>
      <c r="DM707"/>
      <c r="DN707"/>
      <c r="DO707"/>
      <c r="DP707"/>
      <c r="DQ707"/>
      <c r="DR707"/>
      <c r="DS707"/>
      <c r="DT707"/>
      <c r="DU707"/>
      <c r="DV707"/>
      <c r="DW707"/>
      <c r="DX707"/>
      <c r="DY707"/>
      <c r="DZ707"/>
      <c r="EA707"/>
      <c r="EB707"/>
      <c r="EC707"/>
      <c r="ED707"/>
      <c r="EE707"/>
      <c r="EF707"/>
      <c r="EG707"/>
      <c r="EH707"/>
      <c r="EI707"/>
      <c r="EJ707"/>
      <c r="EK707"/>
      <c r="EL707"/>
      <c r="EM707"/>
      <c r="EN707"/>
      <c r="EO707"/>
      <c r="EP707"/>
      <c r="EQ707"/>
      <c r="ER707"/>
      <c r="ES707"/>
      <c r="ET707"/>
      <c r="EU707"/>
      <c r="EV707"/>
      <c r="EW707"/>
      <c r="EX707"/>
      <c r="EY707"/>
      <c r="EZ707"/>
      <c r="FA707"/>
      <c r="FB707"/>
      <c r="FC707"/>
      <c r="FD707"/>
      <c r="FE707"/>
      <c r="FF707"/>
      <c r="FG707"/>
      <c r="FH707"/>
      <c r="FI707"/>
      <c r="FJ707"/>
      <c r="FK707"/>
      <c r="FL707"/>
      <c r="FM707"/>
      <c r="FN707"/>
      <c r="FO707"/>
      <c r="FP707"/>
      <c r="FQ707"/>
      <c r="FR707"/>
      <c r="FS707"/>
      <c r="FT707"/>
      <c r="FU707"/>
      <c r="FV707"/>
      <c r="FW707"/>
      <c r="FX707"/>
      <c r="FY707"/>
      <c r="FZ707"/>
      <c r="GA707"/>
      <c r="GB707"/>
      <c r="GC707"/>
      <c r="GD707"/>
      <c r="GE707"/>
      <c r="GF707"/>
      <c r="GG707"/>
      <c r="GH707"/>
      <c r="GI707"/>
      <c r="GJ707"/>
      <c r="GK707"/>
      <c r="GL707"/>
      <c r="GM707"/>
      <c r="GN707"/>
      <c r="GO707"/>
      <c r="GP707"/>
      <c r="GQ707"/>
      <c r="GR707"/>
      <c r="GS707"/>
      <c r="GT707"/>
      <c r="GU707"/>
      <c r="GV707"/>
      <c r="GW707"/>
      <c r="GX707"/>
      <c r="GY707"/>
      <c r="GZ707"/>
      <c r="HA707"/>
      <c r="HB707"/>
      <c r="HC707"/>
      <c r="HD707"/>
      <c r="HE707"/>
      <c r="HF707"/>
      <c r="HG707"/>
      <c r="HH707"/>
      <c r="HI707"/>
      <c r="HJ707"/>
      <c r="HK707"/>
      <c r="HL707"/>
    </row>
    <row r="708" spans="1:220" x14ac:dyDescent="0.25">
      <c r="A708"/>
      <c r="B708"/>
      <c r="C708"/>
      <c r="D708"/>
      <c r="E708"/>
      <c r="F708"/>
      <c r="G708"/>
      <c r="H708"/>
      <c r="I708"/>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c r="BY708"/>
      <c r="BZ708"/>
      <c r="CA708"/>
      <c r="CB708"/>
      <c r="CC708"/>
      <c r="CD708"/>
      <c r="CE708"/>
      <c r="CF708"/>
      <c r="CG708"/>
      <c r="CH708"/>
      <c r="CI708"/>
      <c r="CJ708"/>
      <c r="CK708"/>
      <c r="CL708"/>
      <c r="CM708"/>
      <c r="CN708"/>
      <c r="CO708"/>
      <c r="CP708"/>
      <c r="CQ708"/>
      <c r="CR708"/>
      <c r="CS708"/>
      <c r="CT708"/>
      <c r="CU708"/>
      <c r="CV708"/>
      <c r="CW708"/>
      <c r="CX708"/>
      <c r="CY708"/>
      <c r="CZ708"/>
      <c r="DA708"/>
      <c r="DB708"/>
      <c r="DC708"/>
      <c r="DD708"/>
      <c r="DE708"/>
      <c r="DF708"/>
      <c r="DG708"/>
      <c r="DH708"/>
      <c r="DI708"/>
      <c r="DJ708"/>
      <c r="DK708"/>
      <c r="DL708"/>
      <c r="DM708"/>
      <c r="DN708"/>
      <c r="DO708"/>
      <c r="DP708"/>
      <c r="DQ708"/>
      <c r="DR708"/>
      <c r="DS708"/>
      <c r="DT708"/>
      <c r="DU708"/>
      <c r="DV708"/>
      <c r="DW708"/>
      <c r="DX708"/>
      <c r="DY708"/>
      <c r="DZ708"/>
      <c r="EA708"/>
      <c r="EB708"/>
      <c r="EC708"/>
      <c r="ED708"/>
      <c r="EE708"/>
      <c r="EF708"/>
      <c r="EG708"/>
      <c r="EH708"/>
      <c r="EI708"/>
      <c r="EJ708"/>
      <c r="EK708"/>
      <c r="EL708"/>
      <c r="EM708"/>
      <c r="EN708"/>
      <c r="EO708"/>
      <c r="EP708"/>
      <c r="EQ708"/>
      <c r="ER708"/>
      <c r="ES708"/>
      <c r="ET708"/>
      <c r="EU708"/>
      <c r="EV708"/>
      <c r="EW708"/>
      <c r="EX708"/>
      <c r="EY708"/>
      <c r="EZ708"/>
      <c r="FA708"/>
      <c r="FB708"/>
      <c r="FC708"/>
      <c r="FD708"/>
      <c r="FE708"/>
      <c r="FF708"/>
      <c r="FG708"/>
      <c r="FH708"/>
      <c r="FI708"/>
      <c r="FJ708"/>
      <c r="FK708"/>
      <c r="FL708"/>
      <c r="FM708"/>
      <c r="FN708"/>
      <c r="FO708"/>
      <c r="FP708"/>
      <c r="FQ708"/>
      <c r="FR708"/>
      <c r="FS708"/>
      <c r="FT708"/>
      <c r="FU708"/>
      <c r="FV708"/>
      <c r="FW708"/>
      <c r="FX708"/>
      <c r="FY708"/>
      <c r="FZ708"/>
      <c r="GA708"/>
      <c r="GB708"/>
      <c r="GC708"/>
      <c r="GD708"/>
      <c r="GE708"/>
      <c r="GF708"/>
      <c r="GG708"/>
      <c r="GH708"/>
      <c r="GI708"/>
      <c r="GJ708"/>
      <c r="GK708"/>
      <c r="GL708"/>
      <c r="GM708"/>
      <c r="GN708"/>
      <c r="GO708"/>
      <c r="GP708"/>
      <c r="GQ708"/>
      <c r="GR708"/>
      <c r="GS708"/>
      <c r="GT708"/>
      <c r="GU708"/>
      <c r="GV708"/>
      <c r="GW708"/>
      <c r="GX708"/>
      <c r="GY708"/>
      <c r="GZ708"/>
      <c r="HA708"/>
      <c r="HB708"/>
      <c r="HC708"/>
      <c r="HD708"/>
      <c r="HE708"/>
      <c r="HF708"/>
      <c r="HG708"/>
      <c r="HH708"/>
      <c r="HI708"/>
      <c r="HJ708"/>
      <c r="HK708"/>
      <c r="HL708"/>
    </row>
    <row r="709" spans="1:220" x14ac:dyDescent="0.25">
      <c r="A709"/>
      <c r="B709"/>
      <c r="C709"/>
      <c r="D709"/>
      <c r="E709"/>
      <c r="F709"/>
      <c r="G709"/>
      <c r="H709"/>
      <c r="I709"/>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c r="BY709"/>
      <c r="BZ709"/>
      <c r="CA709"/>
      <c r="CB709"/>
      <c r="CC709"/>
      <c r="CD709"/>
      <c r="CE709"/>
      <c r="CF709"/>
      <c r="CG709"/>
      <c r="CH709"/>
      <c r="CI709"/>
      <c r="CJ709"/>
      <c r="CK709"/>
      <c r="CL709"/>
      <c r="CM709"/>
      <c r="CN709"/>
      <c r="CO709"/>
      <c r="CP709"/>
      <c r="CQ709"/>
      <c r="CR709"/>
      <c r="CS709"/>
      <c r="CT709"/>
      <c r="CU709"/>
      <c r="CV709"/>
      <c r="CW709"/>
      <c r="CX709"/>
      <c r="CY709"/>
      <c r="CZ709"/>
      <c r="DA709"/>
      <c r="DB709"/>
      <c r="DC709"/>
      <c r="DD709"/>
      <c r="DE709"/>
      <c r="DF709"/>
      <c r="DG709"/>
      <c r="DH709"/>
      <c r="DI709"/>
      <c r="DJ709"/>
      <c r="DK709"/>
      <c r="DL709"/>
      <c r="DM709"/>
      <c r="DN709"/>
      <c r="DO709"/>
      <c r="DP709"/>
      <c r="DQ709"/>
      <c r="DR709"/>
      <c r="DS709"/>
      <c r="DT709"/>
      <c r="DU709"/>
      <c r="DV709"/>
      <c r="DW709"/>
      <c r="DX709"/>
      <c r="DY709"/>
      <c r="DZ709"/>
      <c r="EA709"/>
      <c r="EB709"/>
      <c r="EC709"/>
      <c r="ED709"/>
      <c r="EE709"/>
      <c r="EF709"/>
      <c r="EG709"/>
      <c r="EH709"/>
      <c r="EI709"/>
      <c r="EJ709"/>
      <c r="EK709"/>
      <c r="EL709"/>
      <c r="EM709"/>
      <c r="EN709"/>
      <c r="EO709"/>
      <c r="EP709"/>
      <c r="EQ709"/>
      <c r="ER709"/>
      <c r="ES709"/>
      <c r="ET709"/>
      <c r="EU709"/>
      <c r="EV709"/>
      <c r="EW709"/>
      <c r="EX709"/>
      <c r="EY709"/>
      <c r="EZ709"/>
      <c r="FA709"/>
      <c r="FB709"/>
      <c r="FC709"/>
      <c r="FD709"/>
      <c r="FE709"/>
      <c r="FF709"/>
      <c r="FG709"/>
      <c r="FH709"/>
      <c r="FI709"/>
      <c r="FJ709"/>
      <c r="FK709"/>
      <c r="FL709"/>
      <c r="FM709"/>
      <c r="FN709"/>
      <c r="FO709"/>
      <c r="FP709"/>
      <c r="FQ709"/>
      <c r="FR709"/>
      <c r="FS709"/>
      <c r="FT709"/>
      <c r="FU709"/>
      <c r="FV709"/>
      <c r="FW709"/>
      <c r="FX709"/>
      <c r="FY709"/>
      <c r="FZ709"/>
      <c r="GA709"/>
      <c r="GB709"/>
      <c r="GC709"/>
      <c r="GD709"/>
      <c r="GE709"/>
      <c r="GF709"/>
      <c r="GG709"/>
      <c r="GH709"/>
      <c r="GI709"/>
      <c r="GJ709"/>
      <c r="GK709"/>
      <c r="GL709"/>
      <c r="GM709"/>
      <c r="GN709"/>
      <c r="GO709"/>
      <c r="GP709"/>
      <c r="GQ709"/>
      <c r="GR709"/>
      <c r="GS709"/>
      <c r="GT709"/>
      <c r="GU709"/>
      <c r="GV709"/>
      <c r="GW709"/>
      <c r="GX709"/>
      <c r="GY709"/>
      <c r="GZ709"/>
      <c r="HA709"/>
      <c r="HB709"/>
      <c r="HC709"/>
      <c r="HD709"/>
      <c r="HE709"/>
      <c r="HF709"/>
      <c r="HG709"/>
      <c r="HH709"/>
      <c r="HI709"/>
      <c r="HJ709"/>
      <c r="HK709"/>
      <c r="HL709"/>
    </row>
    <row r="710" spans="1:220" x14ac:dyDescent="0.25">
      <c r="A710"/>
      <c r="B710"/>
      <c r="C710"/>
      <c r="D710"/>
      <c r="E710"/>
      <c r="F710"/>
      <c r="G710"/>
      <c r="H710"/>
      <c r="I710"/>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c r="BY710"/>
      <c r="BZ710"/>
      <c r="CA710"/>
      <c r="CB710"/>
      <c r="CC710"/>
      <c r="CD710"/>
      <c r="CE710"/>
      <c r="CF710"/>
      <c r="CG710"/>
      <c r="CH710"/>
      <c r="CI710"/>
      <c r="CJ710"/>
      <c r="CK710"/>
      <c r="CL710"/>
      <c r="CM710"/>
      <c r="CN710"/>
      <c r="CO710"/>
      <c r="CP710"/>
      <c r="CQ710"/>
      <c r="CR710"/>
      <c r="CS710"/>
      <c r="CT710"/>
      <c r="CU710"/>
      <c r="CV710"/>
      <c r="CW710"/>
      <c r="CX710"/>
      <c r="CY710"/>
      <c r="CZ710"/>
      <c r="DA710"/>
      <c r="DB710"/>
      <c r="DC710"/>
      <c r="DD710"/>
      <c r="DE710"/>
      <c r="DF710"/>
      <c r="DG710"/>
      <c r="DH710"/>
      <c r="DI710"/>
      <c r="DJ710"/>
      <c r="DK710"/>
      <c r="DL710"/>
      <c r="DM710"/>
      <c r="DN710"/>
      <c r="DO710"/>
      <c r="DP710"/>
      <c r="DQ710"/>
      <c r="DR710"/>
      <c r="DS710"/>
      <c r="DT710"/>
      <c r="DU710"/>
      <c r="DV710"/>
      <c r="DW710"/>
      <c r="DX710"/>
      <c r="DY710"/>
      <c r="DZ710"/>
      <c r="EA710"/>
      <c r="EB710"/>
      <c r="EC710"/>
      <c r="ED710"/>
      <c r="EE710"/>
      <c r="EF710"/>
      <c r="EG710"/>
      <c r="EH710"/>
      <c r="EI710"/>
      <c r="EJ710"/>
      <c r="EK710"/>
      <c r="EL710"/>
      <c r="EM710"/>
      <c r="EN710"/>
      <c r="EO710"/>
      <c r="EP710"/>
      <c r="EQ710"/>
      <c r="ER710"/>
      <c r="ES710"/>
      <c r="ET710"/>
      <c r="EU710"/>
      <c r="EV710"/>
      <c r="EW710"/>
      <c r="EX710"/>
      <c r="EY710"/>
      <c r="EZ710"/>
      <c r="FA710"/>
      <c r="FB710"/>
      <c r="FC710"/>
      <c r="FD710"/>
      <c r="FE710"/>
      <c r="FF710"/>
      <c r="FG710"/>
      <c r="FH710"/>
      <c r="FI710"/>
      <c r="FJ710"/>
      <c r="FK710"/>
      <c r="FL710"/>
      <c r="FM710"/>
      <c r="FN710"/>
      <c r="FO710"/>
      <c r="FP710"/>
      <c r="FQ710"/>
      <c r="FR710"/>
      <c r="FS710"/>
      <c r="FT710"/>
      <c r="FU710"/>
      <c r="FV710"/>
      <c r="FW710"/>
      <c r="FX710"/>
      <c r="FY710"/>
      <c r="FZ710"/>
      <c r="GA710"/>
      <c r="GB710"/>
      <c r="GC710"/>
      <c r="GD710"/>
      <c r="GE710"/>
      <c r="GF710"/>
      <c r="GG710"/>
      <c r="GH710"/>
      <c r="GI710"/>
      <c r="GJ710"/>
      <c r="GK710"/>
      <c r="GL710"/>
      <c r="GM710"/>
      <c r="GN710"/>
      <c r="GO710"/>
      <c r="GP710"/>
      <c r="GQ710"/>
      <c r="GR710"/>
      <c r="GS710"/>
      <c r="GT710"/>
      <c r="GU710"/>
      <c r="GV710"/>
      <c r="GW710"/>
      <c r="GX710"/>
      <c r="GY710"/>
      <c r="GZ710"/>
      <c r="HA710"/>
      <c r="HB710"/>
      <c r="HC710"/>
      <c r="HD710"/>
      <c r="HE710"/>
      <c r="HF710"/>
      <c r="HG710"/>
      <c r="HH710"/>
      <c r="HI710"/>
      <c r="HJ710"/>
      <c r="HK710"/>
      <c r="HL710"/>
    </row>
    <row r="711" spans="1:220" x14ac:dyDescent="0.25">
      <c r="A711"/>
      <c r="B711"/>
      <c r="C711"/>
      <c r="D711"/>
      <c r="E711"/>
      <c r="F711"/>
      <c r="G711"/>
      <c r="H711"/>
      <c r="I711"/>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c r="BY711"/>
      <c r="BZ711"/>
      <c r="CA711"/>
      <c r="CB711"/>
      <c r="CC711"/>
      <c r="CD711"/>
      <c r="CE711"/>
      <c r="CF711"/>
      <c r="CG711"/>
      <c r="CH711"/>
      <c r="CI711"/>
      <c r="CJ711"/>
      <c r="CK711"/>
      <c r="CL711"/>
      <c r="CM711"/>
      <c r="CN711"/>
      <c r="CO711"/>
      <c r="CP711"/>
      <c r="CQ711"/>
      <c r="CR711"/>
      <c r="CS711"/>
      <c r="CT711"/>
      <c r="CU711"/>
      <c r="CV711"/>
      <c r="CW711"/>
      <c r="CX711"/>
      <c r="CY711"/>
      <c r="CZ711"/>
      <c r="DA711"/>
      <c r="DB711"/>
      <c r="DC711"/>
      <c r="DD711"/>
      <c r="DE711"/>
      <c r="DF711"/>
      <c r="DG711"/>
      <c r="DH711"/>
      <c r="DI711"/>
      <c r="DJ711"/>
      <c r="DK711"/>
      <c r="DL711"/>
      <c r="DM711"/>
      <c r="DN711"/>
      <c r="DO711"/>
      <c r="DP711"/>
      <c r="DQ711"/>
      <c r="DR711"/>
      <c r="DS711"/>
      <c r="DT711"/>
      <c r="DU711"/>
      <c r="DV711"/>
      <c r="DW711"/>
      <c r="DX711"/>
      <c r="DY711"/>
      <c r="DZ711"/>
      <c r="EA711"/>
      <c r="EB711"/>
      <c r="EC711"/>
      <c r="ED711"/>
      <c r="EE711"/>
      <c r="EF711"/>
      <c r="EG711"/>
      <c r="EH711"/>
      <c r="EI711"/>
      <c r="EJ711"/>
      <c r="EK711"/>
      <c r="EL711"/>
      <c r="EM711"/>
      <c r="EN711"/>
      <c r="EO711"/>
      <c r="EP711"/>
      <c r="EQ711"/>
      <c r="ER711"/>
      <c r="ES711"/>
      <c r="ET711"/>
      <c r="EU711"/>
      <c r="EV711"/>
      <c r="EW711"/>
      <c r="EX711"/>
      <c r="EY711"/>
      <c r="EZ711"/>
      <c r="FA711"/>
      <c r="FB711"/>
      <c r="FC711"/>
      <c r="FD711"/>
      <c r="FE711"/>
      <c r="FF711"/>
      <c r="FG711"/>
      <c r="FH711"/>
      <c r="FI711"/>
      <c r="FJ711"/>
      <c r="FK711"/>
      <c r="FL711"/>
      <c r="FM711"/>
      <c r="FN711"/>
      <c r="FO711"/>
      <c r="FP711"/>
      <c r="FQ711"/>
      <c r="FR711"/>
      <c r="FS711"/>
      <c r="FT711"/>
      <c r="FU711"/>
      <c r="FV711"/>
      <c r="FW711"/>
      <c r="FX711"/>
      <c r="FY711"/>
      <c r="FZ711"/>
      <c r="GA711"/>
      <c r="GB711"/>
      <c r="GC711"/>
      <c r="GD711"/>
      <c r="GE711"/>
      <c r="GF711"/>
      <c r="GG711"/>
      <c r="GH711"/>
      <c r="GI711"/>
      <c r="GJ711"/>
      <c r="GK711"/>
      <c r="GL711"/>
      <c r="GM711"/>
      <c r="GN711"/>
      <c r="GO711"/>
      <c r="GP711"/>
      <c r="GQ711"/>
      <c r="GR711"/>
      <c r="GS711"/>
      <c r="GT711"/>
      <c r="GU711"/>
      <c r="GV711"/>
      <c r="GW711"/>
      <c r="GX711"/>
      <c r="GY711"/>
      <c r="GZ711"/>
      <c r="HA711"/>
      <c r="HB711"/>
      <c r="HC711"/>
      <c r="HD711"/>
      <c r="HE711"/>
      <c r="HF711"/>
      <c r="HG711"/>
      <c r="HH711"/>
      <c r="HI711"/>
      <c r="HJ711"/>
      <c r="HK711"/>
      <c r="HL711"/>
    </row>
    <row r="712" spans="1:220" x14ac:dyDescent="0.25">
      <c r="A712"/>
      <c r="B712"/>
      <c r="C712"/>
      <c r="D712"/>
      <c r="E712"/>
      <c r="F712"/>
      <c r="G712"/>
      <c r="H712"/>
      <c r="I712"/>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c r="BY712"/>
      <c r="BZ712"/>
      <c r="CA712"/>
      <c r="CB712"/>
      <c r="CC712"/>
      <c r="CD712"/>
      <c r="CE712"/>
      <c r="CF712"/>
      <c r="CG712"/>
      <c r="CH712"/>
      <c r="CI712"/>
      <c r="CJ712"/>
      <c r="CK712"/>
      <c r="CL712"/>
      <c r="CM712"/>
      <c r="CN712"/>
      <c r="CO712"/>
      <c r="CP712"/>
      <c r="CQ712"/>
      <c r="CR712"/>
      <c r="CS712"/>
      <c r="CT712"/>
      <c r="CU712"/>
      <c r="CV712"/>
      <c r="CW712"/>
      <c r="CX712"/>
      <c r="CY712"/>
      <c r="CZ712"/>
      <c r="DA712"/>
      <c r="DB712"/>
      <c r="DC712"/>
      <c r="DD712"/>
      <c r="DE712"/>
      <c r="DF712"/>
      <c r="DG712"/>
      <c r="DH712"/>
      <c r="DI712"/>
      <c r="DJ712"/>
      <c r="DK712"/>
      <c r="DL712"/>
      <c r="DM712"/>
      <c r="DN712"/>
      <c r="DO712"/>
      <c r="DP712"/>
      <c r="DQ712"/>
      <c r="DR712"/>
      <c r="DS712"/>
      <c r="DT712"/>
      <c r="DU712"/>
      <c r="DV712"/>
      <c r="DW712"/>
      <c r="DX712"/>
      <c r="DY712"/>
      <c r="DZ712"/>
      <c r="EA712"/>
      <c r="EB712"/>
      <c r="EC712"/>
      <c r="ED712"/>
      <c r="EE712"/>
      <c r="EF712"/>
      <c r="EG712"/>
      <c r="EH712"/>
      <c r="EI712"/>
      <c r="EJ712"/>
      <c r="EK712"/>
      <c r="EL712"/>
      <c r="EM712"/>
      <c r="EN712"/>
      <c r="EO712"/>
      <c r="EP712"/>
      <c r="EQ712"/>
      <c r="ER712"/>
      <c r="ES712"/>
      <c r="ET712"/>
      <c r="EU712"/>
      <c r="EV712"/>
      <c r="EW712"/>
      <c r="EX712"/>
      <c r="EY712"/>
      <c r="EZ712"/>
      <c r="FA712"/>
      <c r="FB712"/>
      <c r="FC712"/>
      <c r="FD712"/>
      <c r="FE712"/>
      <c r="FF712"/>
      <c r="FG712"/>
      <c r="FH712"/>
      <c r="FI712"/>
      <c r="FJ712"/>
      <c r="FK712"/>
      <c r="FL712"/>
      <c r="FM712"/>
      <c r="FN712"/>
      <c r="FO712"/>
      <c r="FP712"/>
      <c r="FQ712"/>
      <c r="FR712"/>
      <c r="FS712"/>
      <c r="FT712"/>
      <c r="FU712"/>
      <c r="FV712"/>
      <c r="FW712"/>
      <c r="FX712"/>
      <c r="FY712"/>
      <c r="FZ712"/>
      <c r="GA712"/>
      <c r="GB712"/>
      <c r="GC712"/>
      <c r="GD712"/>
      <c r="GE712"/>
      <c r="GF712"/>
      <c r="GG712"/>
      <c r="GH712"/>
      <c r="GI712"/>
      <c r="GJ712"/>
      <c r="GK712"/>
      <c r="GL712"/>
      <c r="GM712"/>
      <c r="GN712"/>
      <c r="GO712"/>
      <c r="GP712"/>
      <c r="GQ712"/>
      <c r="GR712"/>
      <c r="GS712"/>
      <c r="GT712"/>
      <c r="GU712"/>
      <c r="GV712"/>
      <c r="GW712"/>
      <c r="GX712"/>
      <c r="GY712"/>
      <c r="GZ712"/>
      <c r="HA712"/>
      <c r="HB712"/>
      <c r="HC712"/>
      <c r="HD712"/>
      <c r="HE712"/>
      <c r="HF712"/>
      <c r="HG712"/>
      <c r="HH712"/>
      <c r="HI712"/>
      <c r="HJ712"/>
      <c r="HK712"/>
      <c r="HL712"/>
    </row>
    <row r="713" spans="1:220" x14ac:dyDescent="0.25">
      <c r="A713"/>
      <c r="B713"/>
      <c r="C713"/>
      <c r="D713"/>
      <c r="E713"/>
      <c r="F713"/>
      <c r="G713"/>
      <c r="H713"/>
      <c r="I713"/>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c r="BY713"/>
      <c r="BZ713"/>
      <c r="CA713"/>
      <c r="CB713"/>
      <c r="CC713"/>
      <c r="CD713"/>
      <c r="CE713"/>
      <c r="CF713"/>
      <c r="CG713"/>
      <c r="CH713"/>
      <c r="CI713"/>
      <c r="CJ713"/>
      <c r="CK713"/>
      <c r="CL713"/>
      <c r="CM713"/>
      <c r="CN713"/>
      <c r="CO713"/>
      <c r="CP713"/>
      <c r="CQ713"/>
      <c r="CR713"/>
      <c r="CS713"/>
      <c r="CT713"/>
      <c r="CU713"/>
      <c r="CV713"/>
      <c r="CW713"/>
      <c r="CX713"/>
      <c r="CY713"/>
      <c r="CZ713"/>
      <c r="DA713"/>
      <c r="DB713"/>
      <c r="DC713"/>
      <c r="DD713"/>
      <c r="DE713"/>
      <c r="DF713"/>
      <c r="DG713"/>
      <c r="DH713"/>
      <c r="DI713"/>
      <c r="DJ713"/>
      <c r="DK713"/>
      <c r="DL713"/>
      <c r="DM713"/>
      <c r="DN713"/>
      <c r="DO713"/>
      <c r="DP713"/>
      <c r="DQ713"/>
      <c r="DR713"/>
      <c r="DS713"/>
      <c r="DT713"/>
      <c r="DU713"/>
      <c r="DV713"/>
      <c r="DW713"/>
      <c r="DX713"/>
      <c r="DY713"/>
      <c r="DZ713"/>
      <c r="EA713"/>
      <c r="EB713"/>
      <c r="EC713"/>
      <c r="ED713"/>
      <c r="EE713"/>
      <c r="EF713"/>
      <c r="EG713"/>
      <c r="EH713"/>
      <c r="EI713"/>
      <c r="EJ713"/>
      <c r="EK713"/>
      <c r="EL713"/>
      <c r="EM713"/>
      <c r="EN713"/>
      <c r="EO713"/>
      <c r="EP713"/>
      <c r="EQ713"/>
      <c r="ER713"/>
      <c r="ES713"/>
      <c r="ET713"/>
      <c r="EU713"/>
      <c r="EV713"/>
      <c r="EW713"/>
      <c r="EX713"/>
      <c r="EY713"/>
      <c r="EZ713"/>
      <c r="FA713"/>
      <c r="FB713"/>
      <c r="FC713"/>
      <c r="FD713"/>
      <c r="FE713"/>
      <c r="FF713"/>
      <c r="FG713"/>
      <c r="FH713"/>
      <c r="FI713"/>
      <c r="FJ713"/>
      <c r="FK713"/>
      <c r="FL713"/>
      <c r="FM713"/>
      <c r="FN713"/>
      <c r="FO713"/>
      <c r="FP713"/>
      <c r="FQ713"/>
      <c r="FR713"/>
      <c r="FS713"/>
      <c r="FT713"/>
      <c r="FU713"/>
      <c r="FV713"/>
      <c r="FW713"/>
      <c r="FX713"/>
      <c r="FY713"/>
      <c r="FZ713"/>
      <c r="GA713"/>
      <c r="GB713"/>
      <c r="GC713"/>
      <c r="GD713"/>
      <c r="GE713"/>
      <c r="GF713"/>
      <c r="GG713"/>
      <c r="GH713"/>
      <c r="GI713"/>
      <c r="GJ713"/>
      <c r="GK713"/>
      <c r="GL713"/>
      <c r="GM713"/>
      <c r="GN713"/>
      <c r="GO713"/>
      <c r="GP713"/>
      <c r="GQ713"/>
      <c r="GR713"/>
      <c r="GS713"/>
      <c r="GT713"/>
      <c r="GU713"/>
      <c r="GV713"/>
      <c r="GW713"/>
      <c r="GX713"/>
      <c r="GY713"/>
      <c r="GZ713"/>
      <c r="HA713"/>
      <c r="HB713"/>
      <c r="HC713"/>
      <c r="HD713"/>
      <c r="HE713"/>
      <c r="HF713"/>
      <c r="HG713"/>
      <c r="HH713"/>
      <c r="HI713"/>
      <c r="HJ713"/>
      <c r="HK713"/>
      <c r="HL713"/>
    </row>
    <row r="714" spans="1:220" x14ac:dyDescent="0.25">
      <c r="A714"/>
      <c r="B714"/>
      <c r="C714"/>
      <c r="D714"/>
      <c r="E714"/>
      <c r="F714"/>
      <c r="G714"/>
      <c r="H714"/>
      <c r="I714"/>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c r="BY714"/>
      <c r="BZ714"/>
      <c r="CA714"/>
      <c r="CB714"/>
      <c r="CC714"/>
      <c r="CD714"/>
      <c r="CE714"/>
      <c r="CF714"/>
      <c r="CG714"/>
      <c r="CH714"/>
      <c r="CI714"/>
      <c r="CJ714"/>
      <c r="CK714"/>
      <c r="CL714"/>
      <c r="CM714"/>
      <c r="CN714"/>
      <c r="CO714"/>
      <c r="CP714"/>
      <c r="CQ714"/>
      <c r="CR714"/>
      <c r="CS714"/>
      <c r="CT714"/>
      <c r="CU714"/>
      <c r="CV714"/>
      <c r="CW714"/>
      <c r="CX714"/>
      <c r="CY714"/>
      <c r="CZ714"/>
      <c r="DA714"/>
      <c r="DB714"/>
      <c r="DC714"/>
      <c r="DD714"/>
      <c r="DE714"/>
      <c r="DF714"/>
      <c r="DG714"/>
      <c r="DH714"/>
      <c r="DI714"/>
      <c r="DJ714"/>
      <c r="DK714"/>
      <c r="DL714"/>
      <c r="DM714"/>
      <c r="DN714"/>
      <c r="DO714"/>
      <c r="DP714"/>
      <c r="DQ714"/>
      <c r="DR714"/>
      <c r="DS714"/>
      <c r="DT714"/>
      <c r="DU714"/>
      <c r="DV714"/>
      <c r="DW714"/>
      <c r="DX714"/>
      <c r="DY714"/>
      <c r="DZ714"/>
      <c r="EA714"/>
      <c r="EB714"/>
      <c r="EC714"/>
      <c r="ED714"/>
      <c r="EE714"/>
      <c r="EF714"/>
      <c r="EG714"/>
      <c r="EH714"/>
      <c r="EI714"/>
      <c r="EJ714"/>
      <c r="EK714"/>
      <c r="EL714"/>
      <c r="EM714"/>
      <c r="EN714"/>
      <c r="EO714"/>
      <c r="EP714"/>
      <c r="EQ714"/>
      <c r="ER714"/>
      <c r="ES714"/>
      <c r="ET714"/>
      <c r="EU714"/>
      <c r="EV714"/>
      <c r="EW714"/>
      <c r="EX714"/>
      <c r="EY714"/>
      <c r="EZ714"/>
      <c r="FA714"/>
      <c r="FB714"/>
      <c r="FC714"/>
      <c r="FD714"/>
      <c r="FE714"/>
      <c r="FF714"/>
      <c r="FG714"/>
      <c r="FH714"/>
      <c r="FI714"/>
      <c r="FJ714"/>
      <c r="FK714"/>
      <c r="FL714"/>
      <c r="FM714"/>
      <c r="FN714"/>
      <c r="FO714"/>
      <c r="FP714"/>
      <c r="FQ714"/>
      <c r="FR714"/>
      <c r="FS714"/>
      <c r="FT714"/>
      <c r="FU714"/>
      <c r="FV714"/>
      <c r="FW714"/>
      <c r="FX714"/>
      <c r="FY714"/>
      <c r="FZ714"/>
      <c r="GA714"/>
      <c r="GB714"/>
      <c r="GC714"/>
      <c r="GD714"/>
      <c r="GE714"/>
      <c r="GF714"/>
      <c r="GG714"/>
      <c r="GH714"/>
      <c r="GI714"/>
      <c r="GJ714"/>
      <c r="GK714"/>
      <c r="GL714"/>
      <c r="GM714"/>
      <c r="GN714"/>
      <c r="GO714"/>
      <c r="GP714"/>
      <c r="GQ714"/>
      <c r="GR714"/>
      <c r="GS714"/>
      <c r="GT714"/>
      <c r="GU714"/>
      <c r="GV714"/>
      <c r="GW714"/>
      <c r="GX714"/>
      <c r="GY714"/>
      <c r="GZ714"/>
      <c r="HA714"/>
      <c r="HB714"/>
      <c r="HC714"/>
      <c r="HD714"/>
      <c r="HE714"/>
      <c r="HF714"/>
      <c r="HG714"/>
      <c r="HH714"/>
      <c r="HI714"/>
      <c r="HJ714"/>
      <c r="HK714"/>
      <c r="HL714"/>
    </row>
    <row r="715" spans="1:220" x14ac:dyDescent="0.25">
      <c r="A715"/>
      <c r="B715"/>
      <c r="C715"/>
      <c r="D715"/>
      <c r="E715"/>
      <c r="F715"/>
      <c r="G715"/>
      <c r="H715"/>
      <c r="I715"/>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c r="BY715"/>
      <c r="BZ715"/>
      <c r="CA715"/>
      <c r="CB715"/>
      <c r="CC715"/>
      <c r="CD715"/>
      <c r="CE715"/>
      <c r="CF715"/>
      <c r="CG715"/>
      <c r="CH715"/>
      <c r="CI715"/>
      <c r="CJ715"/>
      <c r="CK715"/>
      <c r="CL715"/>
      <c r="CM715"/>
      <c r="CN715"/>
      <c r="CO715"/>
      <c r="CP715"/>
      <c r="CQ715"/>
      <c r="CR715"/>
      <c r="CS715"/>
      <c r="CT715"/>
      <c r="CU715"/>
      <c r="CV715"/>
      <c r="CW715"/>
      <c r="CX715"/>
      <c r="CY715"/>
      <c r="CZ715"/>
      <c r="DA715"/>
      <c r="DB715"/>
      <c r="DC715"/>
      <c r="DD715"/>
      <c r="DE715"/>
      <c r="DF715"/>
      <c r="DG715"/>
      <c r="DH715"/>
      <c r="DI715"/>
      <c r="DJ715"/>
      <c r="DK715"/>
      <c r="DL715"/>
      <c r="DM715"/>
      <c r="DN715"/>
      <c r="DO715"/>
      <c r="DP715"/>
      <c r="DQ715"/>
      <c r="DR715"/>
      <c r="DS715"/>
      <c r="DT715"/>
      <c r="DU715"/>
      <c r="DV715"/>
      <c r="DW715"/>
      <c r="DX715"/>
      <c r="DY715"/>
      <c r="DZ715"/>
      <c r="EA715"/>
      <c r="EB715"/>
      <c r="EC715"/>
      <c r="ED715"/>
      <c r="EE715"/>
      <c r="EF715"/>
      <c r="EG715"/>
      <c r="EH715"/>
      <c r="EI715"/>
      <c r="EJ715"/>
      <c r="EK715"/>
      <c r="EL715"/>
      <c r="EM715"/>
      <c r="EN715"/>
      <c r="EO715"/>
      <c r="EP715"/>
      <c r="EQ715"/>
      <c r="ER715"/>
      <c r="ES715"/>
      <c r="ET715"/>
      <c r="EU715"/>
      <c r="EV715"/>
      <c r="EW715"/>
      <c r="EX715"/>
      <c r="EY715"/>
      <c r="EZ715"/>
      <c r="FA715"/>
      <c r="FB715"/>
      <c r="FC715"/>
      <c r="FD715"/>
      <c r="FE715"/>
      <c r="FF715"/>
      <c r="FG715"/>
      <c r="FH715"/>
      <c r="FI715"/>
      <c r="FJ715"/>
      <c r="FK715"/>
      <c r="FL715"/>
      <c r="FM715"/>
      <c r="FN715"/>
      <c r="FO715"/>
      <c r="FP715"/>
      <c r="FQ715"/>
      <c r="FR715"/>
      <c r="FS715"/>
      <c r="FT715"/>
      <c r="FU715"/>
      <c r="FV715"/>
      <c r="FW715"/>
      <c r="FX715"/>
      <c r="FY715"/>
      <c r="FZ715"/>
      <c r="GA715"/>
      <c r="GB715"/>
      <c r="GC715"/>
      <c r="GD715"/>
      <c r="GE715"/>
      <c r="GF715"/>
      <c r="GG715"/>
      <c r="GH715"/>
      <c r="GI715"/>
      <c r="GJ715"/>
      <c r="GK715"/>
      <c r="GL715"/>
      <c r="GM715"/>
      <c r="GN715"/>
      <c r="GO715"/>
      <c r="GP715"/>
      <c r="GQ715"/>
      <c r="GR715"/>
      <c r="GS715"/>
      <c r="GT715"/>
      <c r="GU715"/>
      <c r="GV715"/>
      <c r="GW715"/>
      <c r="GX715"/>
      <c r="GY715"/>
      <c r="GZ715"/>
      <c r="HA715"/>
      <c r="HB715"/>
      <c r="HC715"/>
      <c r="HD715"/>
      <c r="HE715"/>
      <c r="HF715"/>
      <c r="HG715"/>
      <c r="HH715"/>
      <c r="HI715"/>
      <c r="HJ715"/>
      <c r="HK715"/>
      <c r="HL715"/>
    </row>
    <row r="716" spans="1:220" x14ac:dyDescent="0.25">
      <c r="A716"/>
      <c r="B716"/>
      <c r="C716"/>
      <c r="D716"/>
      <c r="E716"/>
      <c r="F716"/>
      <c r="G716"/>
      <c r="H716"/>
      <c r="I71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c r="BY716"/>
      <c r="BZ716"/>
      <c r="CA716"/>
      <c r="CB716"/>
      <c r="CC716"/>
      <c r="CD716"/>
      <c r="CE716"/>
      <c r="CF716"/>
      <c r="CG716"/>
      <c r="CH716"/>
      <c r="CI716"/>
      <c r="CJ716"/>
      <c r="CK716"/>
      <c r="CL716"/>
      <c r="CM716"/>
      <c r="CN716"/>
      <c r="CO716"/>
      <c r="CP716"/>
      <c r="CQ716"/>
      <c r="CR716"/>
      <c r="CS716"/>
      <c r="CT716"/>
      <c r="CU716"/>
      <c r="CV716"/>
      <c r="CW716"/>
      <c r="CX716"/>
      <c r="CY716"/>
      <c r="CZ716"/>
      <c r="DA716"/>
      <c r="DB716"/>
      <c r="DC716"/>
      <c r="DD716"/>
      <c r="DE716"/>
      <c r="DF716"/>
      <c r="DG716"/>
      <c r="DH716"/>
      <c r="DI716"/>
      <c r="DJ716"/>
      <c r="DK716"/>
      <c r="DL716"/>
      <c r="DM716"/>
      <c r="DN716"/>
      <c r="DO716"/>
      <c r="DP716"/>
      <c r="DQ716"/>
      <c r="DR716"/>
      <c r="DS716"/>
      <c r="DT716"/>
      <c r="DU716"/>
      <c r="DV716"/>
      <c r="DW716"/>
      <c r="DX716"/>
      <c r="DY716"/>
      <c r="DZ716"/>
      <c r="EA716"/>
      <c r="EB716"/>
      <c r="EC716"/>
      <c r="ED716"/>
      <c r="EE716"/>
      <c r="EF716"/>
      <c r="EG716"/>
      <c r="EH716"/>
      <c r="EI716"/>
      <c r="EJ716"/>
      <c r="EK716"/>
      <c r="EL716"/>
      <c r="EM716"/>
      <c r="EN716"/>
      <c r="EO716"/>
      <c r="EP716"/>
      <c r="EQ716"/>
      <c r="ER716"/>
      <c r="ES716"/>
      <c r="ET716"/>
      <c r="EU716"/>
      <c r="EV716"/>
      <c r="EW716"/>
      <c r="EX716"/>
      <c r="EY716"/>
      <c r="EZ716"/>
      <c r="FA716"/>
      <c r="FB716"/>
      <c r="FC716"/>
      <c r="FD716"/>
      <c r="FE716"/>
      <c r="FF716"/>
      <c r="FG716"/>
      <c r="FH716"/>
      <c r="FI716"/>
      <c r="FJ716"/>
      <c r="FK716"/>
      <c r="FL716"/>
      <c r="FM716"/>
      <c r="FN716"/>
      <c r="FO716"/>
      <c r="FP716"/>
      <c r="FQ716"/>
      <c r="FR716"/>
      <c r="FS716"/>
      <c r="FT716"/>
      <c r="FU716"/>
      <c r="FV716"/>
      <c r="FW716"/>
      <c r="FX716"/>
      <c r="FY716"/>
      <c r="FZ716"/>
      <c r="GA716"/>
      <c r="GB716"/>
      <c r="GC716"/>
      <c r="GD716"/>
      <c r="GE716"/>
      <c r="GF716"/>
      <c r="GG716"/>
      <c r="GH716"/>
      <c r="GI716"/>
      <c r="GJ716"/>
      <c r="GK716"/>
      <c r="GL716"/>
      <c r="GM716"/>
      <c r="GN716"/>
      <c r="GO716"/>
      <c r="GP716"/>
      <c r="GQ716"/>
      <c r="GR716"/>
      <c r="GS716"/>
      <c r="GT716"/>
      <c r="GU716"/>
      <c r="GV716"/>
      <c r="GW716"/>
      <c r="GX716"/>
      <c r="GY716"/>
      <c r="GZ716"/>
      <c r="HA716"/>
      <c r="HB716"/>
      <c r="HC716"/>
      <c r="HD716"/>
      <c r="HE716"/>
      <c r="HF716"/>
      <c r="HG716"/>
      <c r="HH716"/>
      <c r="HI716"/>
      <c r="HJ716"/>
      <c r="HK716"/>
      <c r="HL716"/>
    </row>
    <row r="717" spans="1:220" x14ac:dyDescent="0.25">
      <c r="A717"/>
      <c r="B717"/>
      <c r="C717"/>
      <c r="D717"/>
      <c r="E717"/>
      <c r="F717"/>
      <c r="G717"/>
      <c r="H717"/>
      <c r="I717"/>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c r="BY717"/>
      <c r="BZ717"/>
      <c r="CA717"/>
      <c r="CB717"/>
      <c r="CC717"/>
      <c r="CD717"/>
      <c r="CE717"/>
      <c r="CF717"/>
      <c r="CG717"/>
      <c r="CH717"/>
      <c r="CI717"/>
      <c r="CJ717"/>
      <c r="CK717"/>
      <c r="CL717"/>
      <c r="CM717"/>
      <c r="CN717"/>
      <c r="CO717"/>
      <c r="CP717"/>
      <c r="CQ717"/>
      <c r="CR717"/>
      <c r="CS717"/>
      <c r="CT717"/>
      <c r="CU717"/>
      <c r="CV717"/>
      <c r="CW717"/>
      <c r="CX717"/>
      <c r="CY717"/>
      <c r="CZ717"/>
      <c r="DA717"/>
      <c r="DB717"/>
      <c r="DC717"/>
      <c r="DD717"/>
      <c r="DE717"/>
      <c r="DF717"/>
      <c r="DG717"/>
      <c r="DH717"/>
      <c r="DI717"/>
      <c r="DJ717"/>
      <c r="DK717"/>
      <c r="DL717"/>
      <c r="DM717"/>
      <c r="DN717"/>
      <c r="DO717"/>
      <c r="DP717"/>
      <c r="DQ717"/>
      <c r="DR717"/>
      <c r="DS717"/>
      <c r="DT717"/>
      <c r="DU717"/>
      <c r="DV717"/>
      <c r="DW717"/>
      <c r="DX717"/>
      <c r="DY717"/>
      <c r="DZ717"/>
      <c r="EA717"/>
      <c r="EB717"/>
      <c r="EC717"/>
      <c r="ED717"/>
      <c r="EE717"/>
      <c r="EF717"/>
      <c r="EG717"/>
      <c r="EH717"/>
      <c r="EI717"/>
      <c r="EJ717"/>
      <c r="EK717"/>
      <c r="EL717"/>
      <c r="EM717"/>
      <c r="EN717"/>
      <c r="EO717"/>
      <c r="EP717"/>
      <c r="EQ717"/>
      <c r="ER717"/>
      <c r="ES717"/>
      <c r="ET717"/>
      <c r="EU717"/>
      <c r="EV717"/>
      <c r="EW717"/>
      <c r="EX717"/>
      <c r="EY717"/>
      <c r="EZ717"/>
      <c r="FA717"/>
      <c r="FB717"/>
      <c r="FC717"/>
      <c r="FD717"/>
      <c r="FE717"/>
      <c r="FF717"/>
      <c r="FG717"/>
      <c r="FH717"/>
      <c r="FI717"/>
      <c r="FJ717"/>
      <c r="FK717"/>
      <c r="FL717"/>
      <c r="FM717"/>
      <c r="FN717"/>
      <c r="FO717"/>
      <c r="FP717"/>
      <c r="FQ717"/>
      <c r="FR717"/>
      <c r="FS717"/>
      <c r="FT717"/>
      <c r="FU717"/>
      <c r="FV717"/>
      <c r="FW717"/>
      <c r="FX717"/>
      <c r="FY717"/>
      <c r="FZ717"/>
      <c r="GA717"/>
      <c r="GB717"/>
      <c r="GC717"/>
      <c r="GD717"/>
      <c r="GE717"/>
      <c r="GF717"/>
      <c r="GG717"/>
      <c r="GH717"/>
      <c r="GI717"/>
      <c r="GJ717"/>
      <c r="GK717"/>
      <c r="GL717"/>
      <c r="GM717"/>
      <c r="GN717"/>
      <c r="GO717"/>
      <c r="GP717"/>
      <c r="GQ717"/>
      <c r="GR717"/>
      <c r="GS717"/>
      <c r="GT717"/>
      <c r="GU717"/>
      <c r="GV717"/>
      <c r="GW717"/>
      <c r="GX717"/>
      <c r="GY717"/>
      <c r="GZ717"/>
      <c r="HA717"/>
      <c r="HB717"/>
      <c r="HC717"/>
      <c r="HD717"/>
      <c r="HE717"/>
      <c r="HF717"/>
      <c r="HG717"/>
      <c r="HH717"/>
      <c r="HI717"/>
      <c r="HJ717"/>
      <c r="HK717"/>
      <c r="HL717"/>
    </row>
    <row r="718" spans="1:220" x14ac:dyDescent="0.25">
      <c r="A718"/>
      <c r="B718"/>
      <c r="C718"/>
      <c r="D718"/>
      <c r="E718"/>
      <c r="F718"/>
      <c r="G718"/>
      <c r="H718"/>
      <c r="I718"/>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c r="BY718"/>
      <c r="BZ718"/>
      <c r="CA718"/>
      <c r="CB718"/>
      <c r="CC718"/>
      <c r="CD718"/>
      <c r="CE718"/>
      <c r="CF718"/>
      <c r="CG718"/>
      <c r="CH718"/>
      <c r="CI718"/>
      <c r="CJ718"/>
      <c r="CK718"/>
      <c r="CL718"/>
      <c r="CM718"/>
      <c r="CN718"/>
      <c r="CO718"/>
      <c r="CP718"/>
      <c r="CQ718"/>
      <c r="CR718"/>
      <c r="CS718"/>
      <c r="CT718"/>
      <c r="CU718"/>
      <c r="CV718"/>
      <c r="CW718"/>
      <c r="CX718"/>
      <c r="CY718"/>
      <c r="CZ718"/>
      <c r="DA718"/>
      <c r="DB718"/>
      <c r="DC718"/>
      <c r="DD718"/>
      <c r="DE718"/>
      <c r="DF718"/>
      <c r="DG718"/>
      <c r="DH718"/>
      <c r="DI718"/>
      <c r="DJ718"/>
      <c r="DK718"/>
      <c r="DL718"/>
      <c r="DM718"/>
      <c r="DN718"/>
      <c r="DO718"/>
      <c r="DP718"/>
      <c r="DQ718"/>
      <c r="DR718"/>
      <c r="DS718"/>
      <c r="DT718"/>
      <c r="DU718"/>
      <c r="DV718"/>
      <c r="DW718"/>
      <c r="DX718"/>
      <c r="DY718"/>
      <c r="DZ718"/>
      <c r="EA718"/>
      <c r="EB718"/>
      <c r="EC718"/>
      <c r="ED718"/>
      <c r="EE718"/>
      <c r="EF718"/>
      <c r="EG718"/>
      <c r="EH718"/>
      <c r="EI718"/>
      <c r="EJ718"/>
      <c r="EK718"/>
      <c r="EL718"/>
      <c r="EM718"/>
      <c r="EN718"/>
      <c r="EO718"/>
      <c r="EP718"/>
      <c r="EQ718"/>
      <c r="ER718"/>
      <c r="ES718"/>
      <c r="ET718"/>
      <c r="EU718"/>
      <c r="EV718"/>
      <c r="EW718"/>
      <c r="EX718"/>
      <c r="EY718"/>
      <c r="EZ718"/>
      <c r="FA718"/>
      <c r="FB718"/>
      <c r="FC718"/>
      <c r="FD718"/>
      <c r="FE718"/>
      <c r="FF718"/>
      <c r="FG718"/>
      <c r="FH718"/>
      <c r="FI718"/>
      <c r="FJ718"/>
      <c r="FK718"/>
      <c r="FL718"/>
      <c r="FM718"/>
      <c r="FN718"/>
      <c r="FO718"/>
      <c r="FP718"/>
      <c r="FQ718"/>
      <c r="FR718"/>
      <c r="FS718"/>
      <c r="FT718"/>
      <c r="FU718"/>
      <c r="FV718"/>
      <c r="FW718"/>
      <c r="FX718"/>
      <c r="FY718"/>
      <c r="FZ718"/>
      <c r="GA718"/>
      <c r="GB718"/>
      <c r="GC718"/>
      <c r="GD718"/>
      <c r="GE718"/>
      <c r="GF718"/>
      <c r="GG718"/>
      <c r="GH718"/>
      <c r="GI718"/>
      <c r="GJ718"/>
      <c r="GK718"/>
      <c r="GL718"/>
      <c r="GM718"/>
      <c r="GN718"/>
      <c r="GO718"/>
      <c r="GP718"/>
      <c r="GQ718"/>
      <c r="GR718"/>
      <c r="GS718"/>
      <c r="GT718"/>
      <c r="GU718"/>
      <c r="GV718"/>
      <c r="GW718"/>
      <c r="GX718"/>
      <c r="GY718"/>
      <c r="GZ718"/>
      <c r="HA718"/>
      <c r="HB718"/>
      <c r="HC718"/>
      <c r="HD718"/>
      <c r="HE718"/>
      <c r="HF718"/>
      <c r="HG718"/>
      <c r="HH718"/>
      <c r="HI718"/>
      <c r="HJ718"/>
      <c r="HK718"/>
      <c r="HL718"/>
    </row>
    <row r="719" spans="1:220" x14ac:dyDescent="0.25">
      <c r="A719"/>
      <c r="B719"/>
      <c r="C719"/>
      <c r="D719"/>
      <c r="E719"/>
      <c r="F719"/>
      <c r="G719"/>
      <c r="H719"/>
      <c r="I719"/>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c r="BY719"/>
      <c r="BZ719"/>
      <c r="CA719"/>
      <c r="CB719"/>
      <c r="CC719"/>
      <c r="CD719"/>
      <c r="CE719"/>
      <c r="CF719"/>
      <c r="CG719"/>
      <c r="CH719"/>
      <c r="CI719"/>
      <c r="CJ719"/>
      <c r="CK719"/>
      <c r="CL719"/>
      <c r="CM719"/>
      <c r="CN719"/>
      <c r="CO719"/>
      <c r="CP719"/>
      <c r="CQ719"/>
      <c r="CR719"/>
      <c r="CS719"/>
      <c r="CT719"/>
      <c r="CU719"/>
      <c r="CV719"/>
      <c r="CW719"/>
      <c r="CX719"/>
      <c r="CY719"/>
      <c r="CZ719"/>
      <c r="DA719"/>
      <c r="DB719"/>
      <c r="DC719"/>
      <c r="DD719"/>
      <c r="DE719"/>
      <c r="DF719"/>
      <c r="DG719"/>
      <c r="DH719"/>
      <c r="DI719"/>
      <c r="DJ719"/>
      <c r="DK719"/>
      <c r="DL719"/>
      <c r="DM719"/>
      <c r="DN719"/>
      <c r="DO719"/>
      <c r="DP719"/>
      <c r="DQ719"/>
      <c r="DR719"/>
      <c r="DS719"/>
      <c r="DT719"/>
      <c r="DU719"/>
      <c r="DV719"/>
      <c r="DW719"/>
      <c r="DX719"/>
      <c r="DY719"/>
      <c r="DZ719"/>
      <c r="EA719"/>
      <c r="EB719"/>
      <c r="EC719"/>
      <c r="ED719"/>
      <c r="EE719"/>
      <c r="EF719"/>
      <c r="EG719"/>
      <c r="EH719"/>
      <c r="EI719"/>
      <c r="EJ719"/>
      <c r="EK719"/>
      <c r="EL719"/>
      <c r="EM719"/>
      <c r="EN719"/>
      <c r="EO719"/>
      <c r="EP719"/>
      <c r="EQ719"/>
      <c r="ER719"/>
      <c r="ES719"/>
      <c r="ET719"/>
      <c r="EU719"/>
      <c r="EV719"/>
      <c r="EW719"/>
      <c r="EX719"/>
      <c r="EY719"/>
      <c r="EZ719"/>
      <c r="FA719"/>
      <c r="FB719"/>
      <c r="FC719"/>
      <c r="FD719"/>
      <c r="FE719"/>
      <c r="FF719"/>
      <c r="FG719"/>
      <c r="FH719"/>
      <c r="FI719"/>
      <c r="FJ719"/>
      <c r="FK719"/>
      <c r="FL719"/>
      <c r="FM719"/>
      <c r="FN719"/>
      <c r="FO719"/>
      <c r="FP719"/>
      <c r="FQ719"/>
      <c r="FR719"/>
      <c r="FS719"/>
      <c r="FT719"/>
      <c r="FU719"/>
      <c r="FV719"/>
      <c r="FW719"/>
      <c r="FX719"/>
      <c r="FY719"/>
      <c r="FZ719"/>
      <c r="GA719"/>
      <c r="GB719"/>
      <c r="GC719"/>
      <c r="GD719"/>
      <c r="GE719"/>
      <c r="GF719"/>
      <c r="GG719"/>
      <c r="GH719"/>
      <c r="GI719"/>
      <c r="GJ719"/>
      <c r="GK719"/>
      <c r="GL719"/>
      <c r="GM719"/>
      <c r="GN719"/>
      <c r="GO719"/>
      <c r="GP719"/>
      <c r="GQ719"/>
      <c r="GR719"/>
      <c r="GS719"/>
      <c r="GT719"/>
      <c r="GU719"/>
      <c r="GV719"/>
      <c r="GW719"/>
      <c r="GX719"/>
      <c r="GY719"/>
      <c r="GZ719"/>
      <c r="HA719"/>
      <c r="HB719"/>
      <c r="HC719"/>
      <c r="HD719"/>
      <c r="HE719"/>
      <c r="HF719"/>
      <c r="HG719"/>
      <c r="HH719"/>
      <c r="HI719"/>
      <c r="HJ719"/>
      <c r="HK719"/>
      <c r="HL719"/>
    </row>
    <row r="720" spans="1:220" x14ac:dyDescent="0.25">
      <c r="A720"/>
      <c r="B720"/>
      <c r="C720"/>
      <c r="D720"/>
      <c r="E720"/>
      <c r="F720"/>
      <c r="G720"/>
      <c r="H720"/>
      <c r="I720"/>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c r="BY720"/>
      <c r="BZ720"/>
      <c r="CA720"/>
      <c r="CB720"/>
      <c r="CC720"/>
      <c r="CD720"/>
      <c r="CE720"/>
      <c r="CF720"/>
      <c r="CG720"/>
      <c r="CH720"/>
      <c r="CI720"/>
      <c r="CJ720"/>
      <c r="CK720"/>
      <c r="CL720"/>
      <c r="CM720"/>
      <c r="CN720"/>
      <c r="CO720"/>
      <c r="CP720"/>
      <c r="CQ720"/>
      <c r="CR720"/>
      <c r="CS720"/>
      <c r="CT720"/>
      <c r="CU720"/>
      <c r="CV720"/>
      <c r="CW720"/>
      <c r="CX720"/>
      <c r="CY720"/>
      <c r="CZ720"/>
      <c r="DA720"/>
      <c r="DB720"/>
      <c r="DC720"/>
      <c r="DD720"/>
      <c r="DE720"/>
      <c r="DF720"/>
      <c r="DG720"/>
      <c r="DH720"/>
      <c r="DI720"/>
      <c r="DJ720"/>
      <c r="DK720"/>
      <c r="DL720"/>
      <c r="DM720"/>
      <c r="DN720"/>
      <c r="DO720"/>
      <c r="DP720"/>
      <c r="DQ720"/>
      <c r="DR720"/>
      <c r="DS720"/>
      <c r="DT720"/>
      <c r="DU720"/>
      <c r="DV720"/>
      <c r="DW720"/>
      <c r="DX720"/>
      <c r="DY720"/>
      <c r="DZ720"/>
      <c r="EA720"/>
      <c r="EB720"/>
      <c r="EC720"/>
      <c r="ED720"/>
      <c r="EE720"/>
      <c r="EF720"/>
      <c r="EG720"/>
      <c r="EH720"/>
      <c r="EI720"/>
      <c r="EJ720"/>
      <c r="EK720"/>
      <c r="EL720"/>
      <c r="EM720"/>
      <c r="EN720"/>
      <c r="EO720"/>
      <c r="EP720"/>
      <c r="EQ720"/>
      <c r="ER720"/>
      <c r="ES720"/>
      <c r="ET720"/>
      <c r="EU720"/>
      <c r="EV720"/>
      <c r="EW720"/>
      <c r="EX720"/>
      <c r="EY720"/>
      <c r="EZ720"/>
      <c r="FA720"/>
      <c r="FB720"/>
      <c r="FC720"/>
      <c r="FD720"/>
      <c r="FE720"/>
      <c r="FF720"/>
      <c r="FG720"/>
      <c r="FH720"/>
      <c r="FI720"/>
      <c r="FJ720"/>
      <c r="FK720"/>
      <c r="FL720"/>
      <c r="FM720"/>
      <c r="FN720"/>
      <c r="FO720"/>
      <c r="FP720"/>
      <c r="FQ720"/>
      <c r="FR720"/>
      <c r="FS720"/>
      <c r="FT720"/>
      <c r="FU720"/>
      <c r="FV720"/>
      <c r="FW720"/>
      <c r="FX720"/>
      <c r="FY720"/>
      <c r="FZ720"/>
      <c r="GA720"/>
      <c r="GB720"/>
      <c r="GC720"/>
      <c r="GD720"/>
      <c r="GE720"/>
      <c r="GF720"/>
      <c r="GG720"/>
      <c r="GH720"/>
      <c r="GI720"/>
      <c r="GJ720"/>
      <c r="GK720"/>
      <c r="GL720"/>
      <c r="GM720"/>
      <c r="GN720"/>
      <c r="GO720"/>
      <c r="GP720"/>
      <c r="GQ720"/>
      <c r="GR720"/>
      <c r="GS720"/>
      <c r="GT720"/>
      <c r="GU720"/>
      <c r="GV720"/>
      <c r="GW720"/>
      <c r="GX720"/>
      <c r="GY720"/>
      <c r="GZ720"/>
      <c r="HA720"/>
      <c r="HB720"/>
      <c r="HC720"/>
      <c r="HD720"/>
      <c r="HE720"/>
      <c r="HF720"/>
      <c r="HG720"/>
      <c r="HH720"/>
      <c r="HI720"/>
      <c r="HJ720"/>
      <c r="HK720"/>
      <c r="HL720"/>
    </row>
    <row r="721" spans="1:220" x14ac:dyDescent="0.25">
      <c r="A721"/>
      <c r="B721"/>
      <c r="C721"/>
      <c r="D721"/>
      <c r="E721"/>
      <c r="F721"/>
      <c r="G721"/>
      <c r="H721"/>
      <c r="I721"/>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c r="BY721"/>
      <c r="BZ721"/>
      <c r="CA721"/>
      <c r="CB721"/>
      <c r="CC721"/>
      <c r="CD721"/>
      <c r="CE721"/>
      <c r="CF721"/>
      <c r="CG721"/>
      <c r="CH721"/>
      <c r="CI721"/>
      <c r="CJ721"/>
      <c r="CK721"/>
      <c r="CL721"/>
      <c r="CM721"/>
      <c r="CN721"/>
      <c r="CO721"/>
      <c r="CP721"/>
      <c r="CQ721"/>
      <c r="CR721"/>
      <c r="CS721"/>
      <c r="CT721"/>
      <c r="CU721"/>
      <c r="CV721"/>
      <c r="CW721"/>
      <c r="CX721"/>
      <c r="CY721"/>
      <c r="CZ721"/>
      <c r="DA721"/>
      <c r="DB721"/>
      <c r="DC721"/>
      <c r="DD721"/>
      <c r="DE721"/>
      <c r="DF721"/>
      <c r="DG721"/>
      <c r="DH721"/>
      <c r="DI721"/>
      <c r="DJ721"/>
      <c r="DK721"/>
      <c r="DL721"/>
      <c r="DM721"/>
      <c r="DN721"/>
      <c r="DO721"/>
      <c r="DP721"/>
      <c r="DQ721"/>
      <c r="DR721"/>
      <c r="DS721"/>
      <c r="DT721"/>
      <c r="DU721"/>
      <c r="DV721"/>
      <c r="DW721"/>
      <c r="DX721"/>
      <c r="DY721"/>
      <c r="DZ721"/>
      <c r="EA721"/>
      <c r="EB721"/>
      <c r="EC721"/>
      <c r="ED721"/>
      <c r="EE721"/>
      <c r="EF721"/>
      <c r="EG721"/>
      <c r="EH721"/>
      <c r="EI721"/>
      <c r="EJ721"/>
      <c r="EK721"/>
      <c r="EL721"/>
      <c r="EM721"/>
      <c r="EN721"/>
      <c r="EO721"/>
      <c r="EP721"/>
      <c r="EQ721"/>
      <c r="ER721"/>
      <c r="ES721"/>
      <c r="ET721"/>
      <c r="EU721"/>
      <c r="EV721"/>
      <c r="EW721"/>
      <c r="EX721"/>
      <c r="EY721"/>
      <c r="EZ721"/>
      <c r="FA721"/>
      <c r="FB721"/>
      <c r="FC721"/>
      <c r="FD721"/>
      <c r="FE721"/>
      <c r="FF721"/>
      <c r="FG721"/>
      <c r="FH721"/>
      <c r="FI721"/>
      <c r="FJ721"/>
      <c r="FK721"/>
      <c r="FL721"/>
      <c r="FM721"/>
      <c r="FN721"/>
      <c r="FO721"/>
      <c r="FP721"/>
      <c r="FQ721"/>
      <c r="FR721"/>
      <c r="FS721"/>
      <c r="FT721"/>
      <c r="FU721"/>
      <c r="FV721"/>
      <c r="FW721"/>
      <c r="FX721"/>
      <c r="FY721"/>
      <c r="FZ721"/>
      <c r="GA721"/>
      <c r="GB721"/>
      <c r="GC721"/>
      <c r="GD721"/>
      <c r="GE721"/>
      <c r="GF721"/>
      <c r="GG721"/>
      <c r="GH721"/>
      <c r="GI721"/>
      <c r="GJ721"/>
      <c r="GK721"/>
      <c r="GL721"/>
      <c r="GM721"/>
      <c r="GN721"/>
      <c r="GO721"/>
      <c r="GP721"/>
      <c r="GQ721"/>
      <c r="GR721"/>
      <c r="GS721"/>
      <c r="GT721"/>
      <c r="GU721"/>
      <c r="GV721"/>
      <c r="GW721"/>
      <c r="GX721"/>
      <c r="GY721"/>
      <c r="GZ721"/>
      <c r="HA721"/>
      <c r="HB721"/>
      <c r="HC721"/>
      <c r="HD721"/>
      <c r="HE721"/>
      <c r="HF721"/>
      <c r="HG721"/>
      <c r="HH721"/>
      <c r="HI721"/>
      <c r="HJ721"/>
      <c r="HK721"/>
      <c r="HL721"/>
    </row>
    <row r="722" spans="1:220" x14ac:dyDescent="0.25">
      <c r="A722"/>
      <c r="B722"/>
      <c r="C722"/>
      <c r="D722"/>
      <c r="E722"/>
      <c r="F722"/>
      <c r="G722"/>
      <c r="H722"/>
      <c r="I722"/>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c r="BY722"/>
      <c r="BZ722"/>
      <c r="CA722"/>
      <c r="CB722"/>
      <c r="CC722"/>
      <c r="CD722"/>
      <c r="CE722"/>
      <c r="CF722"/>
      <c r="CG722"/>
      <c r="CH722"/>
      <c r="CI722"/>
      <c r="CJ722"/>
      <c r="CK722"/>
      <c r="CL722"/>
      <c r="CM722"/>
      <c r="CN722"/>
      <c r="CO722"/>
      <c r="CP722"/>
      <c r="CQ722"/>
      <c r="CR722"/>
      <c r="CS722"/>
      <c r="CT722"/>
      <c r="CU722"/>
      <c r="CV722"/>
      <c r="CW722"/>
      <c r="CX722"/>
      <c r="CY722"/>
      <c r="CZ722"/>
      <c r="DA722"/>
      <c r="DB722"/>
      <c r="DC722"/>
      <c r="DD722"/>
      <c r="DE722"/>
      <c r="DF722"/>
      <c r="DG722"/>
      <c r="DH722"/>
      <c r="DI722"/>
      <c r="DJ722"/>
      <c r="DK722"/>
      <c r="DL722"/>
      <c r="DM722"/>
      <c r="DN722"/>
      <c r="DO722"/>
      <c r="DP722"/>
      <c r="DQ722"/>
      <c r="DR722"/>
      <c r="DS722"/>
      <c r="DT722"/>
      <c r="DU722"/>
      <c r="DV722"/>
      <c r="DW722"/>
      <c r="DX722"/>
      <c r="DY722"/>
      <c r="DZ722"/>
      <c r="EA722"/>
      <c r="EB722"/>
      <c r="EC722"/>
      <c r="ED722"/>
      <c r="EE722"/>
      <c r="EF722"/>
      <c r="EG722"/>
      <c r="EH722"/>
      <c r="EI722"/>
      <c r="EJ722"/>
      <c r="EK722"/>
      <c r="EL722"/>
      <c r="EM722"/>
      <c r="EN722"/>
      <c r="EO722"/>
      <c r="EP722"/>
      <c r="EQ722"/>
      <c r="ER722"/>
      <c r="ES722"/>
      <c r="ET722"/>
      <c r="EU722"/>
      <c r="EV722"/>
      <c r="EW722"/>
      <c r="EX722"/>
      <c r="EY722"/>
      <c r="EZ722"/>
      <c r="FA722"/>
      <c r="FB722"/>
      <c r="FC722"/>
      <c r="FD722"/>
      <c r="FE722"/>
      <c r="FF722"/>
      <c r="FG722"/>
      <c r="FH722"/>
      <c r="FI722"/>
      <c r="FJ722"/>
      <c r="FK722"/>
      <c r="FL722"/>
      <c r="FM722"/>
      <c r="FN722"/>
      <c r="FO722"/>
      <c r="FP722"/>
      <c r="FQ722"/>
      <c r="FR722"/>
      <c r="FS722"/>
      <c r="FT722"/>
      <c r="FU722"/>
      <c r="FV722"/>
      <c r="FW722"/>
      <c r="FX722"/>
      <c r="FY722"/>
      <c r="FZ722"/>
      <c r="GA722"/>
      <c r="GB722"/>
      <c r="GC722"/>
      <c r="GD722"/>
      <c r="GE722"/>
      <c r="GF722"/>
      <c r="GG722"/>
      <c r="GH722"/>
      <c r="GI722"/>
      <c r="GJ722"/>
      <c r="GK722"/>
      <c r="GL722"/>
      <c r="GM722"/>
      <c r="GN722"/>
      <c r="GO722"/>
      <c r="GP722"/>
      <c r="GQ722"/>
      <c r="GR722"/>
      <c r="GS722"/>
      <c r="GT722"/>
      <c r="GU722"/>
      <c r="GV722"/>
      <c r="GW722"/>
      <c r="GX722"/>
      <c r="GY722"/>
      <c r="GZ722"/>
      <c r="HA722"/>
      <c r="HB722"/>
      <c r="HC722"/>
      <c r="HD722"/>
      <c r="HE722"/>
      <c r="HF722"/>
      <c r="HG722"/>
      <c r="HH722"/>
      <c r="HI722"/>
      <c r="HJ722"/>
      <c r="HK722"/>
      <c r="HL722"/>
    </row>
    <row r="723" spans="1:220" x14ac:dyDescent="0.25">
      <c r="A723"/>
      <c r="B723"/>
      <c r="C723"/>
      <c r="D723"/>
      <c r="E723"/>
      <c r="F723"/>
      <c r="G723"/>
      <c r="H723"/>
      <c r="I723"/>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c r="BY723"/>
      <c r="BZ723"/>
      <c r="CA723"/>
      <c r="CB723"/>
      <c r="CC723"/>
      <c r="CD723"/>
      <c r="CE723"/>
      <c r="CF723"/>
      <c r="CG723"/>
      <c r="CH723"/>
      <c r="CI723"/>
      <c r="CJ723"/>
      <c r="CK723"/>
      <c r="CL723"/>
      <c r="CM723"/>
      <c r="CN723"/>
      <c r="CO723"/>
      <c r="CP723"/>
      <c r="CQ723"/>
      <c r="CR723"/>
      <c r="CS723"/>
      <c r="CT723"/>
      <c r="CU723"/>
      <c r="CV723"/>
      <c r="CW723"/>
      <c r="CX723"/>
      <c r="CY723"/>
      <c r="CZ723"/>
      <c r="DA723"/>
      <c r="DB723"/>
      <c r="DC723"/>
      <c r="DD723"/>
      <c r="DE723"/>
      <c r="DF723"/>
      <c r="DG723"/>
      <c r="DH723"/>
      <c r="DI723"/>
      <c r="DJ723"/>
      <c r="DK723"/>
      <c r="DL723"/>
      <c r="DM723"/>
      <c r="DN723"/>
      <c r="DO723"/>
      <c r="DP723"/>
      <c r="DQ723"/>
      <c r="DR723"/>
      <c r="DS723"/>
      <c r="DT723"/>
      <c r="DU723"/>
      <c r="DV723"/>
      <c r="DW723"/>
      <c r="DX723"/>
      <c r="DY723"/>
      <c r="DZ723"/>
      <c r="EA723"/>
      <c r="EB723"/>
      <c r="EC723"/>
      <c r="ED723"/>
      <c r="EE723"/>
      <c r="EF723"/>
      <c r="EG723"/>
      <c r="EH723"/>
      <c r="EI723"/>
      <c r="EJ723"/>
      <c r="EK723"/>
      <c r="EL723"/>
      <c r="EM723"/>
      <c r="EN723"/>
      <c r="EO723"/>
      <c r="EP723"/>
      <c r="EQ723"/>
      <c r="ER723"/>
      <c r="ES723"/>
      <c r="ET723"/>
      <c r="EU723"/>
      <c r="EV723"/>
      <c r="EW723"/>
      <c r="EX723"/>
      <c r="EY723"/>
      <c r="EZ723"/>
      <c r="FA723"/>
      <c r="FB723"/>
      <c r="FC723"/>
      <c r="FD723"/>
      <c r="FE723"/>
      <c r="FF723"/>
      <c r="FG723"/>
      <c r="FH723"/>
      <c r="FI723"/>
      <c r="FJ723"/>
      <c r="FK723"/>
      <c r="FL723"/>
      <c r="FM723"/>
      <c r="FN723"/>
      <c r="FO723"/>
      <c r="FP723"/>
      <c r="FQ723"/>
      <c r="FR723"/>
      <c r="FS723"/>
      <c r="FT723"/>
      <c r="FU723"/>
      <c r="FV723"/>
      <c r="FW723"/>
      <c r="FX723"/>
      <c r="FY723"/>
      <c r="FZ723"/>
      <c r="GA723"/>
      <c r="GB723"/>
      <c r="GC723"/>
      <c r="GD723"/>
      <c r="GE723"/>
      <c r="GF723"/>
      <c r="GG723"/>
      <c r="GH723"/>
      <c r="GI723"/>
      <c r="GJ723"/>
      <c r="GK723"/>
      <c r="GL723"/>
      <c r="GM723"/>
      <c r="GN723"/>
      <c r="GO723"/>
      <c r="GP723"/>
      <c r="GQ723"/>
      <c r="GR723"/>
      <c r="GS723"/>
      <c r="GT723"/>
      <c r="GU723"/>
      <c r="GV723"/>
      <c r="GW723"/>
      <c r="GX723"/>
      <c r="GY723"/>
      <c r="GZ723"/>
      <c r="HA723"/>
      <c r="HB723"/>
      <c r="HC723"/>
      <c r="HD723"/>
      <c r="HE723"/>
      <c r="HF723"/>
      <c r="HG723"/>
      <c r="HH723"/>
      <c r="HI723"/>
      <c r="HJ723"/>
      <c r="HK723"/>
      <c r="HL723"/>
    </row>
    <row r="724" spans="1:220" x14ac:dyDescent="0.25">
      <c r="A724"/>
      <c r="B724"/>
      <c r="C724"/>
      <c r="D724"/>
      <c r="E724"/>
      <c r="F724"/>
      <c r="G724"/>
      <c r="H724"/>
      <c r="I724"/>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c r="BY724"/>
      <c r="BZ724"/>
      <c r="CA724"/>
      <c r="CB724"/>
      <c r="CC724"/>
      <c r="CD724"/>
      <c r="CE724"/>
      <c r="CF724"/>
      <c r="CG724"/>
      <c r="CH724"/>
      <c r="CI724"/>
      <c r="CJ724"/>
      <c r="CK724"/>
      <c r="CL724"/>
      <c r="CM724"/>
      <c r="CN724"/>
      <c r="CO724"/>
      <c r="CP724"/>
      <c r="CQ724"/>
      <c r="CR724"/>
      <c r="CS724"/>
      <c r="CT724"/>
      <c r="CU724"/>
      <c r="CV724"/>
      <c r="CW724"/>
      <c r="CX724"/>
      <c r="CY724"/>
      <c r="CZ724"/>
      <c r="DA724"/>
      <c r="DB724"/>
      <c r="DC724"/>
      <c r="DD724"/>
      <c r="DE724"/>
      <c r="DF724"/>
      <c r="DG724"/>
      <c r="DH724"/>
      <c r="DI724"/>
      <c r="DJ724"/>
      <c r="DK724"/>
      <c r="DL724"/>
      <c r="DM724"/>
      <c r="DN724"/>
      <c r="DO724"/>
      <c r="DP724"/>
      <c r="DQ724"/>
      <c r="DR724"/>
      <c r="DS724"/>
      <c r="DT724"/>
      <c r="DU724"/>
      <c r="DV724"/>
      <c r="DW724"/>
      <c r="DX724"/>
      <c r="DY724"/>
      <c r="DZ724"/>
      <c r="EA724"/>
      <c r="EB724"/>
      <c r="EC724"/>
      <c r="ED724"/>
      <c r="EE724"/>
      <c r="EF724"/>
      <c r="EG724"/>
      <c r="EH724"/>
      <c r="EI724"/>
      <c r="EJ724"/>
      <c r="EK724"/>
      <c r="EL724"/>
      <c r="EM724"/>
      <c r="EN724"/>
      <c r="EO724"/>
      <c r="EP724"/>
      <c r="EQ724"/>
      <c r="ER724"/>
      <c r="ES724"/>
      <c r="ET724"/>
      <c r="EU724"/>
      <c r="EV724"/>
      <c r="EW724"/>
      <c r="EX724"/>
      <c r="EY724"/>
      <c r="EZ724"/>
      <c r="FA724"/>
      <c r="FB724"/>
      <c r="FC724"/>
      <c r="FD724"/>
      <c r="FE724"/>
      <c r="FF724"/>
      <c r="FG724"/>
      <c r="FH724"/>
      <c r="FI724"/>
      <c r="FJ724"/>
      <c r="FK724"/>
      <c r="FL724"/>
      <c r="FM724"/>
      <c r="FN724"/>
      <c r="FO724"/>
      <c r="FP724"/>
      <c r="FQ724"/>
      <c r="FR724"/>
      <c r="FS724"/>
      <c r="FT724"/>
      <c r="FU724"/>
      <c r="FV724"/>
      <c r="FW724"/>
      <c r="FX724"/>
      <c r="FY724"/>
      <c r="FZ724"/>
      <c r="GA724"/>
      <c r="GB724"/>
      <c r="GC724"/>
      <c r="GD724"/>
      <c r="GE724"/>
      <c r="GF724"/>
      <c r="GG724"/>
      <c r="GH724"/>
      <c r="GI724"/>
      <c r="GJ724"/>
      <c r="GK724"/>
      <c r="GL724"/>
      <c r="GM724"/>
      <c r="GN724"/>
      <c r="GO724"/>
      <c r="GP724"/>
      <c r="GQ724"/>
      <c r="GR724"/>
      <c r="GS724"/>
      <c r="GT724"/>
      <c r="GU724"/>
      <c r="GV724"/>
      <c r="GW724"/>
      <c r="GX724"/>
      <c r="GY724"/>
      <c r="GZ724"/>
      <c r="HA724"/>
      <c r="HB724"/>
      <c r="HC724"/>
      <c r="HD724"/>
      <c r="HE724"/>
      <c r="HF724"/>
      <c r="HG724"/>
      <c r="HH724"/>
      <c r="HI724"/>
      <c r="HJ724"/>
      <c r="HK724"/>
      <c r="HL724"/>
    </row>
    <row r="725" spans="1:220" x14ac:dyDescent="0.25">
      <c r="A725"/>
      <c r="B725"/>
      <c r="C725"/>
      <c r="D725"/>
      <c r="E725"/>
      <c r="F725"/>
      <c r="G725"/>
      <c r="H725"/>
      <c r="I725"/>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c r="BY725"/>
      <c r="BZ725"/>
      <c r="CA725"/>
      <c r="CB725"/>
      <c r="CC725"/>
      <c r="CD725"/>
      <c r="CE725"/>
      <c r="CF725"/>
      <c r="CG725"/>
      <c r="CH725"/>
      <c r="CI725"/>
      <c r="CJ725"/>
      <c r="CK725"/>
      <c r="CL725"/>
      <c r="CM725"/>
      <c r="CN725"/>
      <c r="CO725"/>
      <c r="CP725"/>
      <c r="CQ725"/>
      <c r="CR725"/>
      <c r="CS725"/>
      <c r="CT725"/>
      <c r="CU725"/>
      <c r="CV725"/>
      <c r="CW725"/>
      <c r="CX725"/>
      <c r="CY725"/>
      <c r="CZ725"/>
      <c r="DA725"/>
      <c r="DB725"/>
      <c r="DC725"/>
      <c r="DD725"/>
      <c r="DE725"/>
      <c r="DF725"/>
      <c r="DG725"/>
      <c r="DH725"/>
      <c r="DI725"/>
      <c r="DJ725"/>
      <c r="DK725"/>
      <c r="DL725"/>
      <c r="DM725"/>
      <c r="DN725"/>
      <c r="DO725"/>
      <c r="DP725"/>
      <c r="DQ725"/>
      <c r="DR725"/>
      <c r="DS725"/>
      <c r="DT725"/>
      <c r="DU725"/>
      <c r="DV725"/>
      <c r="DW725"/>
      <c r="DX725"/>
      <c r="DY725"/>
      <c r="DZ725"/>
      <c r="EA725"/>
      <c r="EB725"/>
      <c r="EC725"/>
      <c r="ED725"/>
      <c r="EE725"/>
      <c r="EF725"/>
      <c r="EG725"/>
      <c r="EH725"/>
      <c r="EI725"/>
      <c r="EJ725"/>
      <c r="EK725"/>
      <c r="EL725"/>
      <c r="EM725"/>
      <c r="EN725"/>
      <c r="EO725"/>
      <c r="EP725"/>
      <c r="EQ725"/>
      <c r="ER725"/>
      <c r="ES725"/>
      <c r="ET725"/>
      <c r="EU725"/>
      <c r="EV725"/>
      <c r="EW725"/>
      <c r="EX725"/>
      <c r="EY725"/>
      <c r="EZ725"/>
      <c r="FA725"/>
      <c r="FB725"/>
      <c r="FC725"/>
      <c r="FD725"/>
      <c r="FE725"/>
      <c r="FF725"/>
      <c r="FG725"/>
      <c r="FH725"/>
      <c r="FI725"/>
      <c r="FJ725"/>
      <c r="FK725"/>
      <c r="FL725"/>
      <c r="FM725"/>
      <c r="FN725"/>
      <c r="FO725"/>
      <c r="FP725"/>
      <c r="FQ725"/>
      <c r="FR725"/>
      <c r="FS725"/>
      <c r="FT725"/>
      <c r="FU725"/>
      <c r="FV725"/>
      <c r="FW725"/>
      <c r="FX725"/>
      <c r="FY725"/>
      <c r="FZ725"/>
      <c r="GA725"/>
      <c r="GB725"/>
      <c r="GC725"/>
      <c r="GD725"/>
      <c r="GE725"/>
      <c r="GF725"/>
      <c r="GG725"/>
      <c r="GH725"/>
      <c r="GI725"/>
      <c r="GJ725"/>
      <c r="GK725"/>
      <c r="GL725"/>
      <c r="GM725"/>
      <c r="GN725"/>
      <c r="GO725"/>
      <c r="GP725"/>
      <c r="GQ725"/>
      <c r="GR725"/>
      <c r="GS725"/>
      <c r="GT725"/>
      <c r="GU725"/>
      <c r="GV725"/>
      <c r="GW725"/>
      <c r="GX725"/>
      <c r="GY725"/>
      <c r="GZ725"/>
      <c r="HA725"/>
      <c r="HB725"/>
      <c r="HC725"/>
      <c r="HD725"/>
      <c r="HE725"/>
      <c r="HF725"/>
      <c r="HG725"/>
      <c r="HH725"/>
      <c r="HI725"/>
      <c r="HJ725"/>
      <c r="HK725"/>
      <c r="HL725"/>
    </row>
    <row r="726" spans="1:220" x14ac:dyDescent="0.25">
      <c r="A726"/>
      <c r="B726"/>
      <c r="C726"/>
      <c r="D726"/>
      <c r="E726"/>
      <c r="F726"/>
      <c r="G726"/>
      <c r="H726"/>
      <c r="I72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c r="BY726"/>
      <c r="BZ726"/>
      <c r="CA726"/>
      <c r="CB726"/>
      <c r="CC726"/>
      <c r="CD726"/>
      <c r="CE726"/>
      <c r="CF726"/>
      <c r="CG726"/>
      <c r="CH726"/>
      <c r="CI726"/>
      <c r="CJ726"/>
      <c r="CK726"/>
      <c r="CL726"/>
      <c r="CM726"/>
      <c r="CN726"/>
      <c r="CO726"/>
      <c r="CP726"/>
      <c r="CQ726"/>
      <c r="CR726"/>
      <c r="CS726"/>
      <c r="CT726"/>
      <c r="CU726"/>
      <c r="CV726"/>
      <c r="CW726"/>
      <c r="CX726"/>
      <c r="CY726"/>
      <c r="CZ726"/>
      <c r="DA726"/>
      <c r="DB726"/>
      <c r="DC726"/>
      <c r="DD726"/>
      <c r="DE726"/>
      <c r="DF726"/>
      <c r="DG726"/>
      <c r="DH726"/>
      <c r="DI726"/>
      <c r="DJ726"/>
      <c r="DK726"/>
      <c r="DL726"/>
      <c r="DM726"/>
      <c r="DN726"/>
      <c r="DO726"/>
      <c r="DP726"/>
      <c r="DQ726"/>
      <c r="DR726"/>
      <c r="DS726"/>
      <c r="DT726"/>
      <c r="DU726"/>
      <c r="DV726"/>
      <c r="DW726"/>
      <c r="DX726"/>
      <c r="DY726"/>
      <c r="DZ726"/>
      <c r="EA726"/>
      <c r="EB726"/>
      <c r="EC726"/>
      <c r="ED726"/>
      <c r="EE726"/>
      <c r="EF726"/>
      <c r="EG726"/>
      <c r="EH726"/>
      <c r="EI726"/>
      <c r="EJ726"/>
      <c r="EK726"/>
      <c r="EL726"/>
      <c r="EM726"/>
      <c r="EN726"/>
      <c r="EO726"/>
      <c r="EP726"/>
      <c r="EQ726"/>
      <c r="ER726"/>
      <c r="ES726"/>
      <c r="ET726"/>
      <c r="EU726"/>
      <c r="EV726"/>
      <c r="EW726"/>
      <c r="EX726"/>
      <c r="EY726"/>
      <c r="EZ726"/>
      <c r="FA726"/>
      <c r="FB726"/>
      <c r="FC726"/>
      <c r="FD726"/>
      <c r="FE726"/>
      <c r="FF726"/>
      <c r="FG726"/>
      <c r="FH726"/>
      <c r="FI726"/>
      <c r="FJ726"/>
      <c r="FK726"/>
      <c r="FL726"/>
      <c r="FM726"/>
      <c r="FN726"/>
      <c r="FO726"/>
      <c r="FP726"/>
      <c r="FQ726"/>
      <c r="FR726"/>
      <c r="FS726"/>
      <c r="FT726"/>
      <c r="FU726"/>
      <c r="FV726"/>
      <c r="FW726"/>
      <c r="FX726"/>
      <c r="FY726"/>
      <c r="FZ726"/>
      <c r="GA726"/>
      <c r="GB726"/>
      <c r="GC726"/>
      <c r="GD726"/>
      <c r="GE726"/>
      <c r="GF726"/>
      <c r="GG726"/>
      <c r="GH726"/>
      <c r="GI726"/>
      <c r="GJ726"/>
      <c r="GK726"/>
      <c r="GL726"/>
      <c r="GM726"/>
      <c r="GN726"/>
      <c r="GO726"/>
      <c r="GP726"/>
      <c r="GQ726"/>
      <c r="GR726"/>
      <c r="GS726"/>
      <c r="GT726"/>
      <c r="GU726"/>
      <c r="GV726"/>
      <c r="GW726"/>
      <c r="GX726"/>
      <c r="GY726"/>
      <c r="GZ726"/>
      <c r="HA726"/>
      <c r="HB726"/>
      <c r="HC726"/>
      <c r="HD726"/>
      <c r="HE726"/>
      <c r="HF726"/>
      <c r="HG726"/>
      <c r="HH726"/>
      <c r="HI726"/>
      <c r="HJ726"/>
      <c r="HK726"/>
      <c r="HL726"/>
    </row>
    <row r="727" spans="1:220" x14ac:dyDescent="0.25">
      <c r="A727"/>
      <c r="B727"/>
      <c r="C727"/>
      <c r="D727"/>
      <c r="E727"/>
      <c r="F727"/>
      <c r="G727"/>
      <c r="H727"/>
      <c r="I727"/>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c r="BY727"/>
      <c r="BZ727"/>
      <c r="CA727"/>
      <c r="CB727"/>
      <c r="CC727"/>
      <c r="CD727"/>
      <c r="CE727"/>
      <c r="CF727"/>
      <c r="CG727"/>
      <c r="CH727"/>
      <c r="CI727"/>
      <c r="CJ727"/>
      <c r="CK727"/>
      <c r="CL727"/>
      <c r="CM727"/>
      <c r="CN727"/>
      <c r="CO727"/>
      <c r="CP727"/>
      <c r="CQ727"/>
      <c r="CR727"/>
      <c r="CS727"/>
      <c r="CT727"/>
      <c r="CU727"/>
      <c r="CV727"/>
      <c r="CW727"/>
      <c r="CX727"/>
      <c r="CY727"/>
      <c r="CZ727"/>
      <c r="DA727"/>
      <c r="DB727"/>
      <c r="DC727"/>
      <c r="DD727"/>
      <c r="DE727"/>
      <c r="DF727"/>
      <c r="DG727"/>
      <c r="DH727"/>
      <c r="DI727"/>
      <c r="DJ727"/>
      <c r="DK727"/>
      <c r="DL727"/>
      <c r="DM727"/>
      <c r="DN727"/>
      <c r="DO727"/>
      <c r="DP727"/>
      <c r="DQ727"/>
      <c r="DR727"/>
      <c r="DS727"/>
      <c r="DT727"/>
      <c r="DU727"/>
      <c r="DV727"/>
      <c r="DW727"/>
      <c r="DX727"/>
      <c r="DY727"/>
      <c r="DZ727"/>
      <c r="EA727"/>
      <c r="EB727"/>
      <c r="EC727"/>
      <c r="ED727"/>
      <c r="EE727"/>
      <c r="EF727"/>
      <c r="EG727"/>
      <c r="EH727"/>
      <c r="EI727"/>
      <c r="EJ727"/>
      <c r="EK727"/>
      <c r="EL727"/>
      <c r="EM727"/>
      <c r="EN727"/>
      <c r="EO727"/>
      <c r="EP727"/>
      <c r="EQ727"/>
      <c r="ER727"/>
      <c r="ES727"/>
      <c r="ET727"/>
      <c r="EU727"/>
      <c r="EV727"/>
      <c r="EW727"/>
      <c r="EX727"/>
      <c r="EY727"/>
      <c r="EZ727"/>
      <c r="FA727"/>
      <c r="FB727"/>
      <c r="FC727"/>
      <c r="FD727"/>
      <c r="FE727"/>
      <c r="FF727"/>
      <c r="FG727"/>
      <c r="FH727"/>
      <c r="FI727"/>
      <c r="FJ727"/>
      <c r="FK727"/>
      <c r="FL727"/>
      <c r="FM727"/>
      <c r="FN727"/>
      <c r="FO727"/>
      <c r="FP727"/>
      <c r="FQ727"/>
      <c r="FR727"/>
      <c r="FS727"/>
      <c r="FT727"/>
      <c r="FU727"/>
      <c r="FV727"/>
      <c r="FW727"/>
      <c r="FX727"/>
      <c r="FY727"/>
      <c r="FZ727"/>
      <c r="GA727"/>
      <c r="GB727"/>
      <c r="GC727"/>
      <c r="GD727"/>
      <c r="GE727"/>
      <c r="GF727"/>
      <c r="GG727"/>
      <c r="GH727"/>
      <c r="GI727"/>
      <c r="GJ727"/>
      <c r="GK727"/>
      <c r="GL727"/>
      <c r="GM727"/>
      <c r="GN727"/>
      <c r="GO727"/>
      <c r="GP727"/>
      <c r="GQ727"/>
      <c r="GR727"/>
      <c r="GS727"/>
      <c r="GT727"/>
      <c r="GU727"/>
      <c r="GV727"/>
      <c r="GW727"/>
      <c r="GX727"/>
      <c r="GY727"/>
      <c r="GZ727"/>
      <c r="HA727"/>
      <c r="HB727"/>
      <c r="HC727"/>
      <c r="HD727"/>
      <c r="HE727"/>
      <c r="HF727"/>
      <c r="HG727"/>
      <c r="HH727"/>
      <c r="HI727"/>
      <c r="HJ727"/>
      <c r="HK727"/>
      <c r="HL727"/>
    </row>
    <row r="728" spans="1:220" x14ac:dyDescent="0.25">
      <c r="A728"/>
      <c r="B728"/>
      <c r="C728"/>
      <c r="D728"/>
      <c r="E728"/>
      <c r="F728"/>
      <c r="G728"/>
      <c r="H728"/>
      <c r="I728"/>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c r="BY728"/>
      <c r="BZ728"/>
      <c r="CA728"/>
      <c r="CB728"/>
      <c r="CC728"/>
      <c r="CD728"/>
      <c r="CE728"/>
      <c r="CF728"/>
      <c r="CG728"/>
      <c r="CH728"/>
      <c r="CI728"/>
      <c r="CJ728"/>
      <c r="CK728"/>
      <c r="CL728"/>
      <c r="CM728"/>
      <c r="CN728"/>
      <c r="CO728"/>
      <c r="CP728"/>
      <c r="CQ728"/>
      <c r="CR728"/>
      <c r="CS728"/>
      <c r="CT728"/>
      <c r="CU728"/>
      <c r="CV728"/>
      <c r="CW728"/>
      <c r="CX728"/>
      <c r="CY728"/>
      <c r="CZ728"/>
      <c r="DA728"/>
      <c r="DB728"/>
      <c r="DC728"/>
      <c r="DD728"/>
      <c r="DE728"/>
      <c r="DF728"/>
      <c r="DG728"/>
      <c r="DH728"/>
      <c r="DI728"/>
      <c r="DJ728"/>
      <c r="DK728"/>
      <c r="DL728"/>
      <c r="DM728"/>
      <c r="DN728"/>
      <c r="DO728"/>
      <c r="DP728"/>
      <c r="DQ728"/>
      <c r="DR728"/>
      <c r="DS728"/>
      <c r="DT728"/>
      <c r="DU728"/>
      <c r="DV728"/>
      <c r="DW728"/>
      <c r="DX728"/>
      <c r="DY728"/>
      <c r="DZ728"/>
      <c r="EA728"/>
      <c r="EB728"/>
      <c r="EC728"/>
      <c r="ED728"/>
      <c r="EE728"/>
      <c r="EF728"/>
      <c r="EG728"/>
      <c r="EH728"/>
      <c r="EI728"/>
      <c r="EJ728"/>
      <c r="EK728"/>
      <c r="EL728"/>
      <c r="EM728"/>
      <c r="EN728"/>
      <c r="EO728"/>
      <c r="EP728"/>
      <c r="EQ728"/>
      <c r="ER728"/>
      <c r="ES728"/>
      <c r="ET728"/>
      <c r="EU728"/>
      <c r="EV728"/>
      <c r="EW728"/>
      <c r="EX728"/>
      <c r="EY728"/>
      <c r="EZ728"/>
      <c r="FA728"/>
      <c r="FB728"/>
      <c r="FC728"/>
      <c r="FD728"/>
      <c r="FE728"/>
      <c r="FF728"/>
      <c r="FG728"/>
      <c r="FH728"/>
      <c r="FI728"/>
      <c r="FJ728"/>
      <c r="FK728"/>
      <c r="FL728"/>
      <c r="FM728"/>
      <c r="FN728"/>
      <c r="FO728"/>
      <c r="FP728"/>
      <c r="FQ728"/>
      <c r="FR728"/>
      <c r="FS728"/>
      <c r="FT728"/>
      <c r="FU728"/>
      <c r="FV728"/>
      <c r="FW728"/>
      <c r="FX728"/>
      <c r="FY728"/>
      <c r="FZ728"/>
      <c r="GA728"/>
      <c r="GB728"/>
      <c r="GC728"/>
      <c r="GD728"/>
      <c r="GE728"/>
      <c r="GF728"/>
      <c r="GG728"/>
      <c r="GH728"/>
      <c r="GI728"/>
      <c r="GJ728"/>
      <c r="GK728"/>
      <c r="GL728"/>
      <c r="GM728"/>
      <c r="GN728"/>
      <c r="GO728"/>
      <c r="GP728"/>
      <c r="GQ728"/>
      <c r="GR728"/>
      <c r="GS728"/>
      <c r="GT728"/>
      <c r="GU728"/>
      <c r="GV728"/>
      <c r="GW728"/>
      <c r="GX728"/>
      <c r="GY728"/>
      <c r="GZ728"/>
      <c r="HA728"/>
      <c r="HB728"/>
      <c r="HC728"/>
      <c r="HD728"/>
      <c r="HE728"/>
      <c r="HF728"/>
      <c r="HG728"/>
      <c r="HH728"/>
      <c r="HI728"/>
      <c r="HJ728"/>
      <c r="HK728"/>
      <c r="HL728"/>
    </row>
    <row r="729" spans="1:220" x14ac:dyDescent="0.25">
      <c r="A729"/>
      <c r="B729"/>
      <c r="C729"/>
      <c r="D729"/>
      <c r="E729"/>
      <c r="F729"/>
      <c r="G729"/>
      <c r="H729"/>
      <c r="I729"/>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c r="BY729"/>
      <c r="BZ729"/>
      <c r="CA729"/>
      <c r="CB729"/>
      <c r="CC729"/>
      <c r="CD729"/>
      <c r="CE729"/>
      <c r="CF729"/>
      <c r="CG729"/>
      <c r="CH729"/>
      <c r="CI729"/>
      <c r="CJ729"/>
      <c r="CK729"/>
      <c r="CL729"/>
      <c r="CM729"/>
      <c r="CN729"/>
      <c r="CO729"/>
      <c r="CP729"/>
      <c r="CQ729"/>
      <c r="CR729"/>
      <c r="CS729"/>
      <c r="CT729"/>
      <c r="CU729"/>
      <c r="CV729"/>
      <c r="CW729"/>
      <c r="CX729"/>
      <c r="CY729"/>
      <c r="CZ729"/>
      <c r="DA729"/>
      <c r="DB729"/>
      <c r="DC729"/>
      <c r="DD729"/>
      <c r="DE729"/>
      <c r="DF729"/>
      <c r="DG729"/>
      <c r="DH729"/>
      <c r="DI729"/>
      <c r="DJ729"/>
      <c r="DK729"/>
      <c r="DL729"/>
      <c r="DM729"/>
      <c r="DN729"/>
      <c r="DO729"/>
      <c r="DP729"/>
      <c r="DQ729"/>
      <c r="DR729"/>
      <c r="DS729"/>
      <c r="DT729"/>
      <c r="DU729"/>
      <c r="DV729"/>
      <c r="DW729"/>
      <c r="DX729"/>
      <c r="DY729"/>
      <c r="DZ729"/>
      <c r="EA729"/>
      <c r="EB729"/>
      <c r="EC729"/>
      <c r="ED729"/>
      <c r="EE729"/>
      <c r="EF729"/>
      <c r="EG729"/>
      <c r="EH729"/>
      <c r="EI729"/>
      <c r="EJ729"/>
      <c r="EK729"/>
      <c r="EL729"/>
      <c r="EM729"/>
      <c r="EN729"/>
      <c r="EO729"/>
      <c r="EP729"/>
      <c r="EQ729"/>
      <c r="ER729"/>
      <c r="ES729"/>
      <c r="ET729"/>
      <c r="EU729"/>
      <c r="EV729"/>
      <c r="EW729"/>
      <c r="EX729"/>
      <c r="EY729"/>
      <c r="EZ729"/>
      <c r="FA729"/>
      <c r="FB729"/>
      <c r="FC729"/>
      <c r="FD729"/>
      <c r="FE729"/>
      <c r="FF729"/>
      <c r="FG729"/>
      <c r="FH729"/>
      <c r="FI729"/>
      <c r="FJ729"/>
      <c r="FK729"/>
      <c r="FL729"/>
      <c r="FM729"/>
      <c r="FN729"/>
      <c r="FO729"/>
      <c r="FP729"/>
      <c r="FQ729"/>
      <c r="FR729"/>
      <c r="FS729"/>
      <c r="FT729"/>
      <c r="FU729"/>
      <c r="FV729"/>
      <c r="FW729"/>
      <c r="FX729"/>
      <c r="FY729"/>
      <c r="FZ729"/>
      <c r="GA729"/>
      <c r="GB729"/>
      <c r="GC729"/>
      <c r="GD729"/>
      <c r="GE729"/>
      <c r="GF729"/>
      <c r="GG729"/>
      <c r="GH729"/>
      <c r="GI729"/>
      <c r="GJ729"/>
      <c r="GK729"/>
      <c r="GL729"/>
      <c r="GM729"/>
      <c r="GN729"/>
      <c r="GO729"/>
      <c r="GP729"/>
      <c r="GQ729"/>
      <c r="GR729"/>
      <c r="GS729"/>
      <c r="GT729"/>
      <c r="GU729"/>
      <c r="GV729"/>
      <c r="GW729"/>
      <c r="GX729"/>
      <c r="GY729"/>
      <c r="GZ729"/>
      <c r="HA729"/>
      <c r="HB729"/>
      <c r="HC729"/>
      <c r="HD729"/>
      <c r="HE729"/>
      <c r="HF729"/>
      <c r="HG729"/>
      <c r="HH729"/>
      <c r="HI729"/>
      <c r="HJ729"/>
      <c r="HK729"/>
      <c r="HL729"/>
    </row>
    <row r="730" spans="1:220" x14ac:dyDescent="0.25">
      <c r="A730"/>
      <c r="B730"/>
      <c r="C730"/>
      <c r="D730"/>
      <c r="E730"/>
      <c r="F730"/>
      <c r="G730"/>
      <c r="H730"/>
      <c r="I730"/>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c r="BY730"/>
      <c r="BZ730"/>
      <c r="CA730"/>
      <c r="CB730"/>
      <c r="CC730"/>
      <c r="CD730"/>
      <c r="CE730"/>
      <c r="CF730"/>
      <c r="CG730"/>
      <c r="CH730"/>
      <c r="CI730"/>
      <c r="CJ730"/>
      <c r="CK730"/>
      <c r="CL730"/>
      <c r="CM730"/>
      <c r="CN730"/>
      <c r="CO730"/>
      <c r="CP730"/>
      <c r="CQ730"/>
      <c r="CR730"/>
      <c r="CS730"/>
      <c r="CT730"/>
      <c r="CU730"/>
      <c r="CV730"/>
      <c r="CW730"/>
      <c r="CX730"/>
      <c r="CY730"/>
      <c r="CZ730"/>
      <c r="DA730"/>
      <c r="DB730"/>
      <c r="DC730"/>
      <c r="DD730"/>
      <c r="DE730"/>
      <c r="DF730"/>
      <c r="DG730"/>
      <c r="DH730"/>
      <c r="DI730"/>
      <c r="DJ730"/>
      <c r="DK730"/>
      <c r="DL730"/>
      <c r="DM730"/>
      <c r="DN730"/>
      <c r="DO730"/>
      <c r="DP730"/>
      <c r="DQ730"/>
      <c r="DR730"/>
      <c r="DS730"/>
      <c r="DT730"/>
      <c r="DU730"/>
      <c r="DV730"/>
      <c r="DW730"/>
      <c r="DX730"/>
      <c r="DY730"/>
      <c r="DZ730"/>
      <c r="EA730"/>
      <c r="EB730"/>
      <c r="EC730"/>
      <c r="ED730"/>
      <c r="EE730"/>
      <c r="EF730"/>
      <c r="EG730"/>
      <c r="EH730"/>
      <c r="EI730"/>
      <c r="EJ730"/>
      <c r="EK730"/>
      <c r="EL730"/>
      <c r="EM730"/>
      <c r="EN730"/>
      <c r="EO730"/>
      <c r="EP730"/>
      <c r="EQ730"/>
      <c r="ER730"/>
      <c r="ES730"/>
      <c r="ET730"/>
      <c r="EU730"/>
      <c r="EV730"/>
      <c r="EW730"/>
      <c r="EX730"/>
      <c r="EY730"/>
      <c r="EZ730"/>
      <c r="FA730"/>
      <c r="FB730"/>
      <c r="FC730"/>
      <c r="FD730"/>
      <c r="FE730"/>
      <c r="FF730"/>
      <c r="FG730"/>
      <c r="FH730"/>
      <c r="FI730"/>
      <c r="FJ730"/>
      <c r="FK730"/>
      <c r="FL730"/>
      <c r="FM730"/>
      <c r="FN730"/>
      <c r="FO730"/>
      <c r="FP730"/>
      <c r="FQ730"/>
      <c r="FR730"/>
      <c r="FS730"/>
      <c r="FT730"/>
      <c r="FU730"/>
      <c r="FV730"/>
      <c r="FW730"/>
      <c r="FX730"/>
      <c r="FY730"/>
      <c r="FZ730"/>
      <c r="GA730"/>
      <c r="GB730"/>
      <c r="GC730"/>
      <c r="GD730"/>
      <c r="GE730"/>
      <c r="GF730"/>
      <c r="GG730"/>
      <c r="GH730"/>
      <c r="GI730"/>
      <c r="GJ730"/>
      <c r="GK730"/>
      <c r="GL730"/>
      <c r="GM730"/>
      <c r="GN730"/>
      <c r="GO730"/>
      <c r="GP730"/>
      <c r="GQ730"/>
      <c r="GR730"/>
      <c r="GS730"/>
      <c r="GT730"/>
      <c r="GU730"/>
      <c r="GV730"/>
      <c r="GW730"/>
      <c r="GX730"/>
      <c r="GY730"/>
      <c r="GZ730"/>
      <c r="HA730"/>
      <c r="HB730"/>
      <c r="HC730"/>
      <c r="HD730"/>
      <c r="HE730"/>
      <c r="HF730"/>
      <c r="HG730"/>
      <c r="HH730"/>
      <c r="HI730"/>
      <c r="HJ730"/>
      <c r="HK730"/>
      <c r="HL730"/>
    </row>
    <row r="731" spans="1:220" x14ac:dyDescent="0.25">
      <c r="A731"/>
      <c r="B731"/>
      <c r="C731"/>
      <c r="D731"/>
      <c r="E731"/>
      <c r="F731"/>
      <c r="G731"/>
      <c r="H731"/>
      <c r="I731"/>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c r="BY731"/>
      <c r="BZ731"/>
      <c r="CA731"/>
      <c r="CB731"/>
      <c r="CC731"/>
      <c r="CD731"/>
      <c r="CE731"/>
      <c r="CF731"/>
      <c r="CG731"/>
      <c r="CH731"/>
      <c r="CI731"/>
      <c r="CJ731"/>
      <c r="CK731"/>
      <c r="CL731"/>
      <c r="CM731"/>
      <c r="CN731"/>
      <c r="CO731"/>
      <c r="CP731"/>
      <c r="CQ731"/>
      <c r="CR731"/>
      <c r="CS731"/>
      <c r="CT731"/>
      <c r="CU731"/>
      <c r="CV731"/>
      <c r="CW731"/>
      <c r="CX731"/>
      <c r="CY731"/>
      <c r="CZ731"/>
      <c r="DA731"/>
      <c r="DB731"/>
      <c r="DC731"/>
      <c r="DD731"/>
      <c r="DE731"/>
      <c r="DF731"/>
      <c r="DG731"/>
      <c r="DH731"/>
      <c r="DI731"/>
      <c r="DJ731"/>
      <c r="DK731"/>
      <c r="DL731"/>
      <c r="DM731"/>
      <c r="DN731"/>
      <c r="DO731"/>
      <c r="DP731"/>
      <c r="DQ731"/>
      <c r="DR731"/>
      <c r="DS731"/>
      <c r="DT731"/>
      <c r="DU731"/>
      <c r="DV731"/>
      <c r="DW731"/>
      <c r="DX731"/>
      <c r="DY731"/>
      <c r="DZ731"/>
      <c r="EA731"/>
      <c r="EB731"/>
      <c r="EC731"/>
      <c r="ED731"/>
      <c r="EE731"/>
      <c r="EF731"/>
      <c r="EG731"/>
      <c r="EH731"/>
      <c r="EI731"/>
      <c r="EJ731"/>
      <c r="EK731"/>
      <c r="EL731"/>
      <c r="EM731"/>
      <c r="EN731"/>
      <c r="EO731"/>
      <c r="EP731"/>
      <c r="EQ731"/>
      <c r="ER731"/>
      <c r="ES731"/>
      <c r="ET731"/>
      <c r="EU731"/>
      <c r="EV731"/>
      <c r="EW731"/>
      <c r="EX731"/>
      <c r="EY731"/>
      <c r="EZ731"/>
      <c r="FA731"/>
      <c r="FB731"/>
      <c r="FC731"/>
      <c r="FD731"/>
      <c r="FE731"/>
      <c r="FF731"/>
      <c r="FG731"/>
      <c r="FH731"/>
      <c r="FI731"/>
      <c r="FJ731"/>
      <c r="FK731"/>
      <c r="FL731"/>
      <c r="FM731"/>
      <c r="FN731"/>
      <c r="FO731"/>
      <c r="FP731"/>
      <c r="FQ731"/>
      <c r="FR731"/>
      <c r="FS731"/>
      <c r="FT731"/>
      <c r="FU731"/>
      <c r="FV731"/>
      <c r="FW731"/>
      <c r="FX731"/>
      <c r="FY731"/>
      <c r="FZ731"/>
      <c r="GA731"/>
      <c r="GB731"/>
      <c r="GC731"/>
      <c r="GD731"/>
      <c r="GE731"/>
      <c r="GF731"/>
      <c r="GG731"/>
      <c r="GH731"/>
      <c r="GI731"/>
      <c r="GJ731"/>
      <c r="GK731"/>
      <c r="GL731"/>
      <c r="GM731"/>
      <c r="GN731"/>
      <c r="GO731"/>
      <c r="GP731"/>
      <c r="GQ731"/>
      <c r="GR731"/>
      <c r="GS731"/>
      <c r="GT731"/>
      <c r="GU731"/>
      <c r="GV731"/>
      <c r="GW731"/>
      <c r="GX731"/>
      <c r="GY731"/>
      <c r="GZ731"/>
      <c r="HA731"/>
      <c r="HB731"/>
      <c r="HC731"/>
      <c r="HD731"/>
      <c r="HE731"/>
      <c r="HF731"/>
      <c r="HG731"/>
      <c r="HH731"/>
      <c r="HI731"/>
      <c r="HJ731"/>
      <c r="HK731"/>
      <c r="HL731"/>
    </row>
    <row r="732" spans="1:220" x14ac:dyDescent="0.25">
      <c r="A732"/>
      <c r="B732"/>
      <c r="C732"/>
      <c r="D732"/>
      <c r="E732"/>
      <c r="F732"/>
      <c r="G732"/>
      <c r="H732"/>
      <c r="I732"/>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c r="BY732"/>
      <c r="BZ732"/>
      <c r="CA732"/>
      <c r="CB732"/>
      <c r="CC732"/>
      <c r="CD732"/>
      <c r="CE732"/>
      <c r="CF732"/>
      <c r="CG732"/>
      <c r="CH732"/>
      <c r="CI732"/>
      <c r="CJ732"/>
      <c r="CK732"/>
      <c r="CL732"/>
      <c r="CM732"/>
      <c r="CN732"/>
      <c r="CO732"/>
      <c r="CP732"/>
      <c r="CQ732"/>
      <c r="CR732"/>
      <c r="CS732"/>
      <c r="CT732"/>
      <c r="CU732"/>
      <c r="CV732"/>
      <c r="CW732"/>
      <c r="CX732"/>
      <c r="CY732"/>
      <c r="CZ732"/>
      <c r="DA732"/>
      <c r="DB732"/>
      <c r="DC732"/>
      <c r="DD732"/>
      <c r="DE732"/>
      <c r="DF732"/>
      <c r="DG732"/>
      <c r="DH732"/>
      <c r="DI732"/>
      <c r="DJ732"/>
      <c r="DK732"/>
      <c r="DL732"/>
      <c r="DM732"/>
      <c r="DN732"/>
      <c r="DO732"/>
      <c r="DP732"/>
      <c r="DQ732"/>
      <c r="DR732"/>
      <c r="DS732"/>
      <c r="DT732"/>
      <c r="DU732"/>
      <c r="DV732"/>
      <c r="DW732"/>
      <c r="DX732"/>
      <c r="DY732"/>
      <c r="DZ732"/>
      <c r="EA732"/>
      <c r="EB732"/>
      <c r="EC732"/>
      <c r="ED732"/>
      <c r="EE732"/>
      <c r="EF732"/>
      <c r="EG732"/>
      <c r="EH732"/>
      <c r="EI732"/>
      <c r="EJ732"/>
      <c r="EK732"/>
      <c r="EL732"/>
      <c r="EM732"/>
      <c r="EN732"/>
      <c r="EO732"/>
      <c r="EP732"/>
      <c r="EQ732"/>
      <c r="ER732"/>
      <c r="ES732"/>
      <c r="ET732"/>
      <c r="EU732"/>
      <c r="EV732"/>
      <c r="EW732"/>
      <c r="EX732"/>
      <c r="EY732"/>
      <c r="EZ732"/>
      <c r="FA732"/>
      <c r="FB732"/>
      <c r="FC732"/>
      <c r="FD732"/>
      <c r="FE732"/>
      <c r="FF732"/>
      <c r="FG732"/>
      <c r="FH732"/>
      <c r="FI732"/>
      <c r="FJ732"/>
      <c r="FK732"/>
      <c r="FL732"/>
      <c r="FM732"/>
      <c r="FN732"/>
      <c r="FO732"/>
      <c r="FP732"/>
      <c r="FQ732"/>
      <c r="FR732"/>
      <c r="FS732"/>
      <c r="FT732"/>
      <c r="FU732"/>
      <c r="FV732"/>
      <c r="FW732"/>
      <c r="FX732"/>
      <c r="FY732"/>
      <c r="FZ732"/>
      <c r="GA732"/>
      <c r="GB732"/>
      <c r="GC732"/>
      <c r="GD732"/>
      <c r="GE732"/>
      <c r="GF732"/>
      <c r="GG732"/>
      <c r="GH732"/>
      <c r="GI732"/>
      <c r="GJ732"/>
      <c r="GK732"/>
      <c r="GL732"/>
      <c r="GM732"/>
      <c r="GN732"/>
      <c r="GO732"/>
      <c r="GP732"/>
      <c r="GQ732"/>
      <c r="GR732"/>
      <c r="GS732"/>
      <c r="GT732"/>
      <c r="GU732"/>
      <c r="GV732"/>
      <c r="GW732"/>
      <c r="GX732"/>
      <c r="GY732"/>
      <c r="GZ732"/>
      <c r="HA732"/>
      <c r="HB732"/>
      <c r="HC732"/>
      <c r="HD732"/>
      <c r="HE732"/>
      <c r="HF732"/>
      <c r="HG732"/>
      <c r="HH732"/>
      <c r="HI732"/>
      <c r="HJ732"/>
      <c r="HK732"/>
      <c r="HL732"/>
    </row>
    <row r="733" spans="1:220" x14ac:dyDescent="0.25">
      <c r="A733"/>
      <c r="B733"/>
      <c r="C733"/>
      <c r="D733"/>
      <c r="E733"/>
      <c r="F733"/>
      <c r="G733"/>
      <c r="H733"/>
      <c r="I733"/>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c r="BY733"/>
      <c r="BZ733"/>
      <c r="CA733"/>
      <c r="CB733"/>
      <c r="CC733"/>
      <c r="CD733"/>
      <c r="CE733"/>
      <c r="CF733"/>
      <c r="CG733"/>
      <c r="CH733"/>
      <c r="CI733"/>
      <c r="CJ733"/>
      <c r="CK733"/>
      <c r="CL733"/>
      <c r="CM733"/>
      <c r="CN733"/>
      <c r="CO733"/>
      <c r="CP733"/>
      <c r="CQ733"/>
      <c r="CR733"/>
      <c r="CS733"/>
      <c r="CT733"/>
      <c r="CU733"/>
      <c r="CV733"/>
      <c r="CW733"/>
      <c r="CX733"/>
      <c r="CY733"/>
      <c r="CZ733"/>
      <c r="DA733"/>
      <c r="DB733"/>
      <c r="DC733"/>
      <c r="DD733"/>
      <c r="DE733"/>
      <c r="DF733"/>
      <c r="DG733"/>
      <c r="DH733"/>
      <c r="DI733"/>
      <c r="DJ733"/>
      <c r="DK733"/>
      <c r="DL733"/>
      <c r="DM733"/>
      <c r="DN733"/>
      <c r="DO733"/>
      <c r="DP733"/>
      <c r="DQ733"/>
      <c r="DR733"/>
      <c r="DS733"/>
      <c r="DT733"/>
      <c r="DU733"/>
      <c r="DV733"/>
      <c r="DW733"/>
      <c r="DX733"/>
      <c r="DY733"/>
      <c r="DZ733"/>
      <c r="EA733"/>
      <c r="EB733"/>
      <c r="EC733"/>
      <c r="ED733"/>
      <c r="EE733"/>
      <c r="EF733"/>
      <c r="EG733"/>
      <c r="EH733"/>
      <c r="EI733"/>
      <c r="EJ733"/>
      <c r="EK733"/>
      <c r="EL733"/>
      <c r="EM733"/>
      <c r="EN733"/>
      <c r="EO733"/>
      <c r="EP733"/>
      <c r="EQ733"/>
      <c r="ER733"/>
      <c r="ES733"/>
      <c r="ET733"/>
      <c r="EU733"/>
      <c r="EV733"/>
      <c r="EW733"/>
      <c r="EX733"/>
      <c r="EY733"/>
      <c r="EZ733"/>
      <c r="FA733"/>
      <c r="FB733"/>
      <c r="FC733"/>
      <c r="FD733"/>
      <c r="FE733"/>
      <c r="FF733"/>
      <c r="FG733"/>
      <c r="FH733"/>
      <c r="FI733"/>
      <c r="FJ733"/>
      <c r="FK733"/>
      <c r="FL733"/>
      <c r="FM733"/>
      <c r="FN733"/>
      <c r="FO733"/>
      <c r="FP733"/>
      <c r="FQ733"/>
      <c r="FR733"/>
      <c r="FS733"/>
      <c r="FT733"/>
      <c r="FU733"/>
      <c r="FV733"/>
      <c r="FW733"/>
      <c r="FX733"/>
      <c r="FY733"/>
      <c r="FZ733"/>
      <c r="GA733"/>
      <c r="GB733"/>
      <c r="GC733"/>
      <c r="GD733"/>
      <c r="GE733"/>
      <c r="GF733"/>
      <c r="GG733"/>
      <c r="GH733"/>
      <c r="GI733"/>
      <c r="GJ733"/>
      <c r="GK733"/>
      <c r="GL733"/>
      <c r="GM733"/>
      <c r="GN733"/>
      <c r="GO733"/>
      <c r="GP733"/>
      <c r="GQ733"/>
      <c r="GR733"/>
      <c r="GS733"/>
      <c r="GT733"/>
      <c r="GU733"/>
      <c r="GV733"/>
      <c r="GW733"/>
      <c r="GX733"/>
      <c r="GY733"/>
      <c r="GZ733"/>
      <c r="HA733"/>
      <c r="HB733"/>
      <c r="HC733"/>
      <c r="HD733"/>
      <c r="HE733"/>
      <c r="HF733"/>
      <c r="HG733"/>
      <c r="HH733"/>
      <c r="HI733"/>
      <c r="HJ733"/>
      <c r="HK733"/>
      <c r="HL733"/>
    </row>
    <row r="734" spans="1:220" x14ac:dyDescent="0.25">
      <c r="A734"/>
      <c r="B734"/>
      <c r="C734"/>
      <c r="D734"/>
      <c r="E734"/>
      <c r="F734"/>
      <c r="G734"/>
      <c r="H734"/>
      <c r="I734"/>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c r="BY734"/>
      <c r="BZ734"/>
      <c r="CA734"/>
      <c r="CB734"/>
      <c r="CC734"/>
      <c r="CD734"/>
      <c r="CE734"/>
      <c r="CF734"/>
      <c r="CG734"/>
      <c r="CH734"/>
      <c r="CI734"/>
      <c r="CJ734"/>
      <c r="CK734"/>
      <c r="CL734"/>
      <c r="CM734"/>
      <c r="CN734"/>
      <c r="CO734"/>
      <c r="CP734"/>
      <c r="CQ734"/>
      <c r="CR734"/>
      <c r="CS734"/>
      <c r="CT734"/>
      <c r="CU734"/>
      <c r="CV734"/>
      <c r="CW734"/>
      <c r="CX734"/>
      <c r="CY734"/>
      <c r="CZ734"/>
      <c r="DA734"/>
      <c r="DB734"/>
      <c r="DC734"/>
      <c r="DD734"/>
      <c r="DE734"/>
      <c r="DF734"/>
      <c r="DG734"/>
      <c r="DH734"/>
      <c r="DI734"/>
      <c r="DJ734"/>
      <c r="DK734"/>
      <c r="DL734"/>
      <c r="DM734"/>
      <c r="DN734"/>
      <c r="DO734"/>
      <c r="DP734"/>
      <c r="DQ734"/>
      <c r="DR734"/>
      <c r="DS734"/>
      <c r="DT734"/>
      <c r="DU734"/>
      <c r="DV734"/>
      <c r="DW734"/>
      <c r="DX734"/>
      <c r="DY734"/>
      <c r="DZ734"/>
      <c r="EA734"/>
      <c r="EB734"/>
      <c r="EC734"/>
      <c r="ED734"/>
      <c r="EE734"/>
      <c r="EF734"/>
      <c r="EG734"/>
      <c r="EH734"/>
      <c r="EI734"/>
      <c r="EJ734"/>
      <c r="EK734"/>
      <c r="EL734"/>
      <c r="EM734"/>
      <c r="EN734"/>
      <c r="EO734"/>
      <c r="EP734"/>
      <c r="EQ734"/>
      <c r="ER734"/>
      <c r="ES734"/>
      <c r="ET734"/>
      <c r="EU734"/>
      <c r="EV734"/>
      <c r="EW734"/>
      <c r="EX734"/>
      <c r="EY734"/>
      <c r="EZ734"/>
      <c r="FA734"/>
      <c r="FB734"/>
      <c r="FC734"/>
      <c r="FD734"/>
      <c r="FE734"/>
      <c r="FF734"/>
      <c r="FG734"/>
      <c r="FH734"/>
      <c r="FI734"/>
      <c r="FJ734"/>
      <c r="FK734"/>
      <c r="FL734"/>
      <c r="FM734"/>
      <c r="FN734"/>
      <c r="FO734"/>
      <c r="FP734"/>
      <c r="FQ734"/>
      <c r="FR734"/>
      <c r="FS734"/>
      <c r="FT734"/>
      <c r="FU734"/>
      <c r="FV734"/>
      <c r="FW734"/>
      <c r="FX734"/>
      <c r="FY734"/>
      <c r="FZ734"/>
      <c r="GA734"/>
      <c r="GB734"/>
      <c r="GC734"/>
      <c r="GD734"/>
      <c r="GE734"/>
      <c r="GF734"/>
      <c r="GG734"/>
      <c r="GH734"/>
      <c r="GI734"/>
      <c r="GJ734"/>
      <c r="GK734"/>
      <c r="GL734"/>
      <c r="GM734"/>
      <c r="GN734"/>
      <c r="GO734"/>
      <c r="GP734"/>
      <c r="GQ734"/>
      <c r="GR734"/>
      <c r="GS734"/>
      <c r="GT734"/>
      <c r="GU734"/>
      <c r="GV734"/>
      <c r="GW734"/>
      <c r="GX734"/>
      <c r="GY734"/>
      <c r="GZ734"/>
      <c r="HA734"/>
      <c r="HB734"/>
      <c r="HC734"/>
      <c r="HD734"/>
      <c r="HE734"/>
      <c r="HF734"/>
      <c r="HG734"/>
      <c r="HH734"/>
      <c r="HI734"/>
      <c r="HJ734"/>
      <c r="HK734"/>
      <c r="HL734"/>
    </row>
    <row r="735" spans="1:220" x14ac:dyDescent="0.25">
      <c r="A735"/>
      <c r="B735"/>
      <c r="C735"/>
      <c r="D735"/>
      <c r="E735"/>
      <c r="F735"/>
      <c r="G735"/>
      <c r="H735"/>
      <c r="I735"/>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c r="BY735"/>
      <c r="BZ735"/>
      <c r="CA735"/>
      <c r="CB735"/>
      <c r="CC735"/>
      <c r="CD735"/>
      <c r="CE735"/>
      <c r="CF735"/>
      <c r="CG735"/>
      <c r="CH735"/>
      <c r="CI735"/>
      <c r="CJ735"/>
      <c r="CK735"/>
      <c r="CL735"/>
      <c r="CM735"/>
      <c r="CN735"/>
      <c r="CO735"/>
      <c r="CP735"/>
      <c r="CQ735"/>
      <c r="CR735"/>
      <c r="CS735"/>
      <c r="CT735"/>
      <c r="CU735"/>
      <c r="CV735"/>
      <c r="CW735"/>
      <c r="CX735"/>
      <c r="CY735"/>
      <c r="CZ735"/>
      <c r="DA735"/>
      <c r="DB735"/>
      <c r="DC735"/>
      <c r="DD735"/>
      <c r="DE735"/>
      <c r="DF735"/>
      <c r="DG735"/>
      <c r="DH735"/>
      <c r="DI735"/>
      <c r="DJ735"/>
      <c r="DK735"/>
      <c r="DL735"/>
      <c r="DM735"/>
      <c r="DN735"/>
      <c r="DO735"/>
      <c r="DP735"/>
      <c r="DQ735"/>
      <c r="DR735"/>
      <c r="DS735"/>
      <c r="DT735"/>
      <c r="DU735"/>
      <c r="DV735"/>
      <c r="DW735"/>
      <c r="DX735"/>
      <c r="DY735"/>
      <c r="DZ735"/>
      <c r="EA735"/>
      <c r="EB735"/>
      <c r="EC735"/>
      <c r="ED735"/>
      <c r="EE735"/>
      <c r="EF735"/>
      <c r="EG735"/>
      <c r="EH735"/>
      <c r="EI735"/>
      <c r="EJ735"/>
      <c r="EK735"/>
      <c r="EL735"/>
      <c r="EM735"/>
      <c r="EN735"/>
      <c r="EO735"/>
      <c r="EP735"/>
      <c r="EQ735"/>
      <c r="ER735"/>
      <c r="ES735"/>
      <c r="ET735"/>
      <c r="EU735"/>
      <c r="EV735"/>
      <c r="EW735"/>
      <c r="EX735"/>
      <c r="EY735"/>
      <c r="EZ735"/>
      <c r="FA735"/>
      <c r="FB735"/>
      <c r="FC735"/>
      <c r="FD735"/>
      <c r="FE735"/>
      <c r="FF735"/>
      <c r="FG735"/>
      <c r="FH735"/>
      <c r="FI735"/>
      <c r="FJ735"/>
      <c r="FK735"/>
      <c r="FL735"/>
      <c r="FM735"/>
      <c r="FN735"/>
      <c r="FO735"/>
      <c r="FP735"/>
      <c r="FQ735"/>
      <c r="FR735"/>
      <c r="FS735"/>
      <c r="FT735"/>
      <c r="FU735"/>
      <c r="FV735"/>
      <c r="FW735"/>
      <c r="FX735"/>
      <c r="FY735"/>
      <c r="FZ735"/>
      <c r="GA735"/>
      <c r="GB735"/>
      <c r="GC735"/>
      <c r="GD735"/>
      <c r="GE735"/>
      <c r="GF735"/>
      <c r="GG735"/>
      <c r="GH735"/>
      <c r="GI735"/>
      <c r="GJ735"/>
      <c r="GK735"/>
      <c r="GL735"/>
      <c r="GM735"/>
      <c r="GN735"/>
      <c r="GO735"/>
      <c r="GP735"/>
      <c r="GQ735"/>
      <c r="GR735"/>
      <c r="GS735"/>
      <c r="GT735"/>
      <c r="GU735"/>
      <c r="GV735"/>
      <c r="GW735"/>
      <c r="GX735"/>
      <c r="GY735"/>
      <c r="GZ735"/>
      <c r="HA735"/>
      <c r="HB735"/>
      <c r="HC735"/>
      <c r="HD735"/>
      <c r="HE735"/>
      <c r="HF735"/>
      <c r="HG735"/>
      <c r="HH735"/>
      <c r="HI735"/>
      <c r="HJ735"/>
      <c r="HK735"/>
      <c r="HL735"/>
    </row>
    <row r="736" spans="1:220" x14ac:dyDescent="0.25">
      <c r="A736"/>
      <c r="B736"/>
      <c r="C736"/>
      <c r="D736"/>
      <c r="E736"/>
      <c r="F736"/>
      <c r="G736"/>
      <c r="H736"/>
      <c r="I73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c r="BY736"/>
      <c r="BZ736"/>
      <c r="CA736"/>
      <c r="CB736"/>
      <c r="CC736"/>
      <c r="CD736"/>
      <c r="CE736"/>
      <c r="CF736"/>
      <c r="CG736"/>
      <c r="CH736"/>
      <c r="CI736"/>
      <c r="CJ736"/>
      <c r="CK736"/>
      <c r="CL736"/>
      <c r="CM736"/>
      <c r="CN736"/>
      <c r="CO736"/>
      <c r="CP736"/>
      <c r="CQ736"/>
      <c r="CR736"/>
      <c r="CS736"/>
      <c r="CT736"/>
      <c r="CU736"/>
      <c r="CV736"/>
      <c r="CW736"/>
      <c r="CX736"/>
      <c r="CY736"/>
      <c r="CZ736"/>
      <c r="DA736"/>
      <c r="DB736"/>
      <c r="DC736"/>
      <c r="DD736"/>
      <c r="DE736"/>
      <c r="DF736"/>
      <c r="DG736"/>
      <c r="DH736"/>
      <c r="DI736"/>
      <c r="DJ736"/>
      <c r="DK736"/>
      <c r="DL736"/>
      <c r="DM736"/>
      <c r="DN736"/>
      <c r="DO736"/>
      <c r="DP736"/>
      <c r="DQ736"/>
      <c r="DR736"/>
      <c r="DS736"/>
      <c r="DT736"/>
      <c r="DU736"/>
      <c r="DV736"/>
      <c r="DW736"/>
      <c r="DX736"/>
      <c r="DY736"/>
      <c r="DZ736"/>
      <c r="EA736"/>
      <c r="EB736"/>
      <c r="EC736"/>
      <c r="ED736"/>
      <c r="EE736"/>
      <c r="EF736"/>
      <c r="EG736"/>
      <c r="EH736"/>
      <c r="EI736"/>
      <c r="EJ736"/>
      <c r="EK736"/>
      <c r="EL736"/>
      <c r="EM736"/>
      <c r="EN736"/>
      <c r="EO736"/>
      <c r="EP736"/>
      <c r="EQ736"/>
      <c r="ER736"/>
      <c r="ES736"/>
      <c r="ET736"/>
      <c r="EU736"/>
      <c r="EV736"/>
      <c r="EW736"/>
      <c r="EX736"/>
      <c r="EY736"/>
      <c r="EZ736"/>
      <c r="FA736"/>
      <c r="FB736"/>
      <c r="FC736"/>
      <c r="FD736"/>
      <c r="FE736"/>
      <c r="FF736"/>
      <c r="FG736"/>
      <c r="FH736"/>
      <c r="FI736"/>
      <c r="FJ736"/>
      <c r="FK736"/>
      <c r="FL736"/>
      <c r="FM736"/>
      <c r="FN736"/>
      <c r="FO736"/>
      <c r="FP736"/>
      <c r="FQ736"/>
      <c r="FR736"/>
      <c r="FS736"/>
      <c r="FT736"/>
      <c r="FU736"/>
      <c r="FV736"/>
      <c r="FW736"/>
      <c r="FX736"/>
      <c r="FY736"/>
      <c r="FZ736"/>
      <c r="GA736"/>
      <c r="GB736"/>
      <c r="GC736"/>
      <c r="GD736"/>
      <c r="GE736"/>
      <c r="GF736"/>
      <c r="GG736"/>
      <c r="GH736"/>
      <c r="GI736"/>
      <c r="GJ736"/>
      <c r="GK736"/>
      <c r="GL736"/>
      <c r="GM736"/>
      <c r="GN736"/>
      <c r="GO736"/>
      <c r="GP736"/>
      <c r="GQ736"/>
      <c r="GR736"/>
      <c r="GS736"/>
      <c r="GT736"/>
      <c r="GU736"/>
      <c r="GV736"/>
      <c r="GW736"/>
      <c r="GX736"/>
      <c r="GY736"/>
      <c r="GZ736"/>
      <c r="HA736"/>
      <c r="HB736"/>
      <c r="HC736"/>
      <c r="HD736"/>
      <c r="HE736"/>
      <c r="HF736"/>
      <c r="HG736"/>
      <c r="HH736"/>
      <c r="HI736"/>
      <c r="HJ736"/>
      <c r="HK736"/>
      <c r="HL736"/>
    </row>
    <row r="737" spans="1:220" x14ac:dyDescent="0.25">
      <c r="A737"/>
      <c r="B737"/>
      <c r="C737"/>
      <c r="D737"/>
      <c r="E737"/>
      <c r="F737"/>
      <c r="G737"/>
      <c r="H737"/>
      <c r="I737"/>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c r="BY737"/>
      <c r="BZ737"/>
      <c r="CA737"/>
      <c r="CB737"/>
      <c r="CC737"/>
      <c r="CD737"/>
      <c r="CE737"/>
      <c r="CF737"/>
      <c r="CG737"/>
      <c r="CH737"/>
      <c r="CI737"/>
      <c r="CJ737"/>
      <c r="CK737"/>
      <c r="CL737"/>
      <c r="CM737"/>
      <c r="CN737"/>
      <c r="CO737"/>
      <c r="CP737"/>
      <c r="CQ737"/>
      <c r="CR737"/>
      <c r="CS737"/>
      <c r="CT737"/>
      <c r="CU737"/>
      <c r="CV737"/>
      <c r="CW737"/>
      <c r="CX737"/>
      <c r="CY737"/>
      <c r="CZ737"/>
      <c r="DA737"/>
      <c r="DB737"/>
      <c r="DC737"/>
      <c r="DD737"/>
      <c r="DE737"/>
      <c r="DF737"/>
      <c r="DG737"/>
      <c r="DH737"/>
      <c r="DI737"/>
      <c r="DJ737"/>
      <c r="DK737"/>
      <c r="DL737"/>
      <c r="DM737"/>
      <c r="DN737"/>
      <c r="DO737"/>
      <c r="DP737"/>
      <c r="DQ737"/>
      <c r="DR737"/>
      <c r="DS737"/>
      <c r="DT737"/>
      <c r="DU737"/>
      <c r="DV737"/>
      <c r="DW737"/>
      <c r="DX737"/>
      <c r="DY737"/>
      <c r="DZ737"/>
      <c r="EA737"/>
      <c r="EB737"/>
      <c r="EC737"/>
      <c r="ED737"/>
      <c r="EE737"/>
      <c r="EF737"/>
      <c r="EG737"/>
      <c r="EH737"/>
      <c r="EI737"/>
      <c r="EJ737"/>
      <c r="EK737"/>
      <c r="EL737"/>
      <c r="EM737"/>
      <c r="EN737"/>
      <c r="EO737"/>
      <c r="EP737"/>
      <c r="EQ737"/>
      <c r="ER737"/>
      <c r="ES737"/>
      <c r="ET737"/>
      <c r="EU737"/>
      <c r="EV737"/>
      <c r="EW737"/>
      <c r="EX737"/>
      <c r="EY737"/>
      <c r="EZ737"/>
      <c r="FA737"/>
      <c r="FB737"/>
      <c r="FC737"/>
      <c r="FD737"/>
      <c r="FE737"/>
      <c r="FF737"/>
      <c r="FG737"/>
      <c r="FH737"/>
      <c r="FI737"/>
      <c r="FJ737"/>
      <c r="FK737"/>
      <c r="FL737"/>
      <c r="FM737"/>
      <c r="FN737"/>
      <c r="FO737"/>
      <c r="FP737"/>
      <c r="FQ737"/>
      <c r="FR737"/>
      <c r="FS737"/>
      <c r="FT737"/>
      <c r="FU737"/>
      <c r="FV737"/>
      <c r="FW737"/>
      <c r="FX737"/>
      <c r="FY737"/>
      <c r="FZ737"/>
      <c r="GA737"/>
      <c r="GB737"/>
      <c r="GC737"/>
      <c r="GD737"/>
      <c r="GE737"/>
      <c r="GF737"/>
      <c r="GG737"/>
      <c r="GH737"/>
      <c r="GI737"/>
      <c r="GJ737"/>
      <c r="GK737"/>
      <c r="GL737"/>
      <c r="GM737"/>
      <c r="GN737"/>
      <c r="GO737"/>
      <c r="GP737"/>
      <c r="GQ737"/>
      <c r="GR737"/>
      <c r="GS737"/>
      <c r="GT737"/>
      <c r="GU737"/>
      <c r="GV737"/>
      <c r="GW737"/>
      <c r="GX737"/>
      <c r="GY737"/>
      <c r="GZ737"/>
      <c r="HA737"/>
      <c r="HB737"/>
      <c r="HC737"/>
      <c r="HD737"/>
      <c r="HE737"/>
      <c r="HF737"/>
      <c r="HG737"/>
      <c r="HH737"/>
      <c r="HI737"/>
      <c r="HJ737"/>
      <c r="HK737"/>
      <c r="HL737"/>
    </row>
    <row r="738" spans="1:220" x14ac:dyDescent="0.25">
      <c r="A738"/>
      <c r="B738"/>
      <c r="C738"/>
      <c r="D738"/>
      <c r="E738"/>
      <c r="F738"/>
      <c r="G738"/>
      <c r="H738"/>
      <c r="I738"/>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c r="BY738"/>
      <c r="BZ738"/>
      <c r="CA738"/>
      <c r="CB738"/>
      <c r="CC738"/>
      <c r="CD738"/>
      <c r="CE738"/>
      <c r="CF738"/>
      <c r="CG738"/>
      <c r="CH738"/>
      <c r="CI738"/>
      <c r="CJ738"/>
      <c r="CK738"/>
      <c r="CL738"/>
      <c r="CM738"/>
      <c r="CN738"/>
      <c r="CO738"/>
      <c r="CP738"/>
      <c r="CQ738"/>
      <c r="CR738"/>
      <c r="CS738"/>
      <c r="CT738"/>
      <c r="CU738"/>
      <c r="CV738"/>
      <c r="CW738"/>
      <c r="CX738"/>
      <c r="CY738"/>
      <c r="CZ738"/>
      <c r="DA738"/>
      <c r="DB738"/>
      <c r="DC738"/>
      <c r="DD738"/>
      <c r="DE738"/>
      <c r="DF738"/>
      <c r="DG738"/>
      <c r="DH738"/>
      <c r="DI738"/>
      <c r="DJ738"/>
      <c r="DK738"/>
      <c r="DL738"/>
      <c r="DM738"/>
      <c r="DN738"/>
      <c r="DO738"/>
      <c r="DP738"/>
      <c r="DQ738"/>
      <c r="DR738"/>
      <c r="DS738"/>
      <c r="DT738"/>
      <c r="DU738"/>
      <c r="DV738"/>
      <c r="DW738"/>
      <c r="DX738"/>
      <c r="DY738"/>
      <c r="DZ738"/>
      <c r="EA738"/>
      <c r="EB738"/>
      <c r="EC738"/>
      <c r="ED738"/>
      <c r="EE738"/>
      <c r="EF738"/>
      <c r="EG738"/>
      <c r="EH738"/>
      <c r="EI738"/>
      <c r="EJ738"/>
      <c r="EK738"/>
      <c r="EL738"/>
      <c r="EM738"/>
      <c r="EN738"/>
      <c r="EO738"/>
      <c r="EP738"/>
      <c r="EQ738"/>
      <c r="ER738"/>
      <c r="ES738"/>
      <c r="ET738"/>
      <c r="EU738"/>
      <c r="EV738"/>
      <c r="EW738"/>
      <c r="EX738"/>
      <c r="EY738"/>
      <c r="EZ738"/>
      <c r="FA738"/>
      <c r="FB738"/>
      <c r="FC738"/>
      <c r="FD738"/>
      <c r="FE738"/>
      <c r="FF738"/>
      <c r="FG738"/>
      <c r="FH738"/>
      <c r="FI738"/>
      <c r="FJ738"/>
      <c r="FK738"/>
      <c r="FL738"/>
      <c r="FM738"/>
      <c r="FN738"/>
      <c r="FO738"/>
      <c r="FP738"/>
      <c r="FQ738"/>
      <c r="FR738"/>
      <c r="FS738"/>
      <c r="FT738"/>
      <c r="FU738"/>
      <c r="FV738"/>
      <c r="FW738"/>
      <c r="FX738"/>
      <c r="FY738"/>
      <c r="FZ738"/>
      <c r="GA738"/>
      <c r="GB738"/>
      <c r="GC738"/>
      <c r="GD738"/>
      <c r="GE738"/>
      <c r="GF738"/>
      <c r="GG738"/>
      <c r="GH738"/>
      <c r="GI738"/>
      <c r="GJ738"/>
      <c r="GK738"/>
      <c r="GL738"/>
      <c r="GM738"/>
      <c r="GN738"/>
      <c r="GO738"/>
      <c r="GP738"/>
      <c r="GQ738"/>
      <c r="GR738"/>
      <c r="GS738"/>
      <c r="GT738"/>
      <c r="GU738"/>
      <c r="GV738"/>
      <c r="GW738"/>
      <c r="GX738"/>
      <c r="GY738"/>
      <c r="GZ738"/>
      <c r="HA738"/>
      <c r="HB738"/>
      <c r="HC738"/>
      <c r="HD738"/>
      <c r="HE738"/>
      <c r="HF738"/>
      <c r="HG738"/>
      <c r="HH738"/>
      <c r="HI738"/>
      <c r="HJ738"/>
      <c r="HK738"/>
      <c r="HL738"/>
    </row>
    <row r="739" spans="1:220" x14ac:dyDescent="0.25">
      <c r="A739"/>
      <c r="B739"/>
      <c r="C739"/>
      <c r="D739"/>
      <c r="E739"/>
      <c r="F739"/>
      <c r="G739"/>
      <c r="H739"/>
      <c r="I739"/>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c r="BY739"/>
      <c r="BZ739"/>
      <c r="CA739"/>
      <c r="CB739"/>
      <c r="CC739"/>
      <c r="CD739"/>
      <c r="CE739"/>
      <c r="CF739"/>
      <c r="CG739"/>
      <c r="CH739"/>
      <c r="CI739"/>
      <c r="CJ739"/>
      <c r="CK739"/>
      <c r="CL739"/>
      <c r="CM739"/>
      <c r="CN739"/>
      <c r="CO739"/>
      <c r="CP739"/>
      <c r="CQ739"/>
      <c r="CR739"/>
      <c r="CS739"/>
      <c r="CT739"/>
      <c r="CU739"/>
      <c r="CV739"/>
      <c r="CW739"/>
      <c r="CX739"/>
      <c r="CY739"/>
      <c r="CZ739"/>
      <c r="DA739"/>
      <c r="DB739"/>
      <c r="DC739"/>
      <c r="DD739"/>
      <c r="DE739"/>
      <c r="DF739"/>
      <c r="DG739"/>
      <c r="DH739"/>
      <c r="DI739"/>
      <c r="DJ739"/>
      <c r="DK739"/>
      <c r="DL739"/>
      <c r="DM739"/>
      <c r="DN739"/>
      <c r="DO739"/>
      <c r="DP739"/>
      <c r="DQ739"/>
      <c r="DR739"/>
      <c r="DS739"/>
      <c r="DT739"/>
      <c r="DU739"/>
      <c r="DV739"/>
      <c r="DW739"/>
      <c r="DX739"/>
      <c r="DY739"/>
      <c r="DZ739"/>
      <c r="EA739"/>
      <c r="EB739"/>
      <c r="EC739"/>
      <c r="ED739"/>
      <c r="EE739"/>
      <c r="EF739"/>
      <c r="EG739"/>
      <c r="EH739"/>
      <c r="EI739"/>
      <c r="EJ739"/>
      <c r="EK739"/>
      <c r="EL739"/>
      <c r="EM739"/>
      <c r="EN739"/>
      <c r="EO739"/>
      <c r="EP739"/>
      <c r="EQ739"/>
      <c r="ER739"/>
      <c r="ES739"/>
      <c r="ET739"/>
      <c r="EU739"/>
      <c r="EV739"/>
      <c r="EW739"/>
      <c r="EX739"/>
      <c r="EY739"/>
      <c r="EZ739"/>
      <c r="FA739"/>
      <c r="FB739"/>
      <c r="FC739"/>
      <c r="FD739"/>
      <c r="FE739"/>
      <c r="FF739"/>
      <c r="FG739"/>
      <c r="FH739"/>
      <c r="FI739"/>
      <c r="FJ739"/>
      <c r="FK739"/>
      <c r="FL739"/>
      <c r="FM739"/>
      <c r="FN739"/>
      <c r="FO739"/>
      <c r="FP739"/>
      <c r="FQ739"/>
      <c r="FR739"/>
      <c r="FS739"/>
      <c r="FT739"/>
      <c r="FU739"/>
      <c r="FV739"/>
      <c r="FW739"/>
      <c r="FX739"/>
      <c r="FY739"/>
      <c r="FZ739"/>
      <c r="GA739"/>
      <c r="GB739"/>
      <c r="GC739"/>
      <c r="GD739"/>
      <c r="GE739"/>
      <c r="GF739"/>
      <c r="GG739"/>
      <c r="GH739"/>
      <c r="GI739"/>
      <c r="GJ739"/>
      <c r="GK739"/>
      <c r="GL739"/>
      <c r="GM739"/>
      <c r="GN739"/>
      <c r="GO739"/>
      <c r="GP739"/>
      <c r="GQ739"/>
      <c r="GR739"/>
      <c r="GS739"/>
      <c r="GT739"/>
      <c r="GU739"/>
      <c r="GV739"/>
      <c r="GW739"/>
      <c r="GX739"/>
      <c r="GY739"/>
      <c r="GZ739"/>
      <c r="HA739"/>
      <c r="HB739"/>
      <c r="HC739"/>
      <c r="HD739"/>
      <c r="HE739"/>
      <c r="HF739"/>
      <c r="HG739"/>
      <c r="HH739"/>
      <c r="HI739"/>
      <c r="HJ739"/>
      <c r="HK739"/>
      <c r="HL739"/>
    </row>
    <row r="740" spans="1:220" x14ac:dyDescent="0.25">
      <c r="A740"/>
      <c r="B740"/>
      <c r="C740"/>
      <c r="D740"/>
      <c r="E740"/>
      <c r="F740"/>
      <c r="G740"/>
      <c r="H740"/>
      <c r="I740"/>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c r="BY740"/>
      <c r="BZ740"/>
      <c r="CA740"/>
      <c r="CB740"/>
      <c r="CC740"/>
      <c r="CD740"/>
      <c r="CE740"/>
      <c r="CF740"/>
      <c r="CG740"/>
      <c r="CH740"/>
      <c r="CI740"/>
      <c r="CJ740"/>
      <c r="CK740"/>
      <c r="CL740"/>
      <c r="CM740"/>
      <c r="CN740"/>
      <c r="CO740"/>
      <c r="CP740"/>
      <c r="CQ740"/>
      <c r="CR740"/>
      <c r="CS740"/>
      <c r="CT740"/>
      <c r="CU740"/>
      <c r="CV740"/>
      <c r="CW740"/>
      <c r="CX740"/>
      <c r="CY740"/>
      <c r="CZ740"/>
      <c r="DA740"/>
      <c r="DB740"/>
      <c r="DC740"/>
      <c r="DD740"/>
      <c r="DE740"/>
      <c r="DF740"/>
      <c r="DG740"/>
      <c r="DH740"/>
      <c r="DI740"/>
      <c r="DJ740"/>
      <c r="DK740"/>
      <c r="DL740"/>
      <c r="DM740"/>
      <c r="DN740"/>
      <c r="DO740"/>
      <c r="DP740"/>
      <c r="DQ740"/>
      <c r="DR740"/>
      <c r="DS740"/>
      <c r="DT740"/>
      <c r="DU740"/>
      <c r="DV740"/>
      <c r="DW740"/>
      <c r="DX740"/>
      <c r="DY740"/>
      <c r="DZ740"/>
      <c r="EA740"/>
      <c r="EB740"/>
      <c r="EC740"/>
      <c r="ED740"/>
      <c r="EE740"/>
      <c r="EF740"/>
      <c r="EG740"/>
      <c r="EH740"/>
      <c r="EI740"/>
      <c r="EJ740"/>
      <c r="EK740"/>
      <c r="EL740"/>
      <c r="EM740"/>
      <c r="EN740"/>
      <c r="EO740"/>
      <c r="EP740"/>
      <c r="EQ740"/>
      <c r="ER740"/>
      <c r="ES740"/>
      <c r="ET740"/>
      <c r="EU740"/>
      <c r="EV740"/>
      <c r="EW740"/>
      <c r="EX740"/>
      <c r="EY740"/>
      <c r="EZ740"/>
      <c r="FA740"/>
      <c r="FB740"/>
      <c r="FC740"/>
      <c r="FD740"/>
      <c r="FE740"/>
      <c r="FF740"/>
      <c r="FG740"/>
      <c r="FH740"/>
      <c r="FI740"/>
      <c r="FJ740"/>
      <c r="FK740"/>
      <c r="FL740"/>
      <c r="FM740"/>
      <c r="FN740"/>
      <c r="FO740"/>
      <c r="FP740"/>
      <c r="FQ740"/>
      <c r="FR740"/>
      <c r="FS740"/>
      <c r="FT740"/>
      <c r="FU740"/>
      <c r="FV740"/>
      <c r="FW740"/>
      <c r="FX740"/>
      <c r="FY740"/>
      <c r="FZ740"/>
      <c r="GA740"/>
      <c r="GB740"/>
      <c r="GC740"/>
      <c r="GD740"/>
      <c r="GE740"/>
      <c r="GF740"/>
      <c r="GG740"/>
      <c r="GH740"/>
      <c r="GI740"/>
      <c r="GJ740"/>
      <c r="GK740"/>
      <c r="GL740"/>
      <c r="GM740"/>
      <c r="GN740"/>
      <c r="GO740"/>
      <c r="GP740"/>
      <c r="GQ740"/>
      <c r="GR740"/>
      <c r="GS740"/>
      <c r="GT740"/>
      <c r="GU740"/>
      <c r="GV740"/>
      <c r="GW740"/>
      <c r="GX740"/>
      <c r="GY740"/>
      <c r="GZ740"/>
      <c r="HA740"/>
      <c r="HB740"/>
      <c r="HC740"/>
      <c r="HD740"/>
      <c r="HE740"/>
      <c r="HF740"/>
      <c r="HG740"/>
      <c r="HH740"/>
      <c r="HI740"/>
      <c r="HJ740"/>
      <c r="HK740"/>
      <c r="HL740"/>
    </row>
    <row r="741" spans="1:220" x14ac:dyDescent="0.25">
      <c r="A741"/>
      <c r="B741"/>
      <c r="C741"/>
      <c r="D741"/>
      <c r="E741"/>
      <c r="F741"/>
      <c r="G741"/>
      <c r="H741"/>
      <c r="I741"/>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c r="BY741"/>
      <c r="BZ741"/>
      <c r="CA741"/>
      <c r="CB741"/>
      <c r="CC741"/>
      <c r="CD741"/>
      <c r="CE741"/>
      <c r="CF741"/>
      <c r="CG741"/>
      <c r="CH741"/>
      <c r="CI741"/>
      <c r="CJ741"/>
      <c r="CK741"/>
      <c r="CL741"/>
      <c r="CM741"/>
      <c r="CN741"/>
      <c r="CO741"/>
      <c r="CP741"/>
      <c r="CQ741"/>
      <c r="CR741"/>
      <c r="CS741"/>
      <c r="CT741"/>
      <c r="CU741"/>
      <c r="CV741"/>
      <c r="CW741"/>
      <c r="CX741"/>
      <c r="CY741"/>
      <c r="CZ741"/>
      <c r="DA741"/>
      <c r="DB741"/>
      <c r="DC741"/>
      <c r="DD741"/>
      <c r="DE741"/>
      <c r="DF741"/>
      <c r="DG741"/>
      <c r="DH741"/>
      <c r="DI741"/>
      <c r="DJ741"/>
      <c r="DK741"/>
      <c r="DL741"/>
      <c r="DM741"/>
      <c r="DN741"/>
      <c r="DO741"/>
      <c r="DP741"/>
      <c r="DQ741"/>
      <c r="DR741"/>
      <c r="DS741"/>
      <c r="DT741"/>
      <c r="DU741"/>
      <c r="DV741"/>
      <c r="DW741"/>
      <c r="DX741"/>
      <c r="DY741"/>
      <c r="DZ741"/>
      <c r="EA741"/>
      <c r="EB741"/>
      <c r="EC741"/>
      <c r="ED741"/>
      <c r="EE741"/>
      <c r="EF741"/>
      <c r="EG741"/>
      <c r="EH741"/>
      <c r="EI741"/>
      <c r="EJ741"/>
      <c r="EK741"/>
      <c r="EL741"/>
      <c r="EM741"/>
      <c r="EN741"/>
      <c r="EO741"/>
      <c r="EP741"/>
      <c r="EQ741"/>
      <c r="ER741"/>
      <c r="ES741"/>
      <c r="ET741"/>
      <c r="EU741"/>
      <c r="EV741"/>
      <c r="EW741"/>
      <c r="EX741"/>
      <c r="EY741"/>
      <c r="EZ741"/>
      <c r="FA741"/>
      <c r="FB741"/>
      <c r="FC741"/>
      <c r="FD741"/>
      <c r="FE741"/>
      <c r="FF741"/>
      <c r="FG741"/>
      <c r="FH741"/>
      <c r="FI741"/>
      <c r="FJ741"/>
      <c r="FK741"/>
      <c r="FL741"/>
      <c r="FM741"/>
      <c r="FN741"/>
      <c r="FO741"/>
      <c r="FP741"/>
      <c r="FQ741"/>
      <c r="FR741"/>
      <c r="FS741"/>
      <c r="FT741"/>
      <c r="FU741"/>
      <c r="FV741"/>
      <c r="FW741"/>
      <c r="FX741"/>
      <c r="FY741"/>
      <c r="FZ741"/>
      <c r="GA741"/>
      <c r="GB741"/>
      <c r="GC741"/>
      <c r="GD741"/>
      <c r="GE741"/>
      <c r="GF741"/>
      <c r="GG741"/>
      <c r="GH741"/>
      <c r="GI741"/>
      <c r="GJ741"/>
      <c r="GK741"/>
      <c r="GL741"/>
      <c r="GM741"/>
      <c r="GN741"/>
      <c r="GO741"/>
      <c r="GP741"/>
      <c r="GQ741"/>
      <c r="GR741"/>
      <c r="GS741"/>
      <c r="GT741"/>
      <c r="GU741"/>
      <c r="GV741"/>
      <c r="GW741"/>
      <c r="GX741"/>
      <c r="GY741"/>
      <c r="GZ741"/>
      <c r="HA741"/>
      <c r="HB741"/>
      <c r="HC741"/>
      <c r="HD741"/>
      <c r="HE741"/>
      <c r="HF741"/>
      <c r="HG741"/>
      <c r="HH741"/>
      <c r="HI741"/>
      <c r="HJ741"/>
      <c r="HK741"/>
      <c r="HL741"/>
    </row>
    <row r="742" spans="1:220" x14ac:dyDescent="0.25">
      <c r="A742"/>
      <c r="B742"/>
      <c r="C742"/>
      <c r="D742"/>
      <c r="E742"/>
      <c r="F742"/>
      <c r="G742"/>
      <c r="H742"/>
      <c r="I742"/>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c r="BY742"/>
      <c r="BZ742"/>
      <c r="CA742"/>
      <c r="CB742"/>
      <c r="CC742"/>
      <c r="CD742"/>
      <c r="CE742"/>
      <c r="CF742"/>
      <c r="CG742"/>
      <c r="CH742"/>
      <c r="CI742"/>
      <c r="CJ742"/>
      <c r="CK742"/>
      <c r="CL742"/>
      <c r="CM742"/>
      <c r="CN742"/>
      <c r="CO742"/>
      <c r="CP742"/>
      <c r="CQ742"/>
      <c r="CR742"/>
      <c r="CS742"/>
      <c r="CT742"/>
      <c r="CU742"/>
      <c r="CV742"/>
      <c r="CW742"/>
      <c r="CX742"/>
      <c r="CY742"/>
      <c r="CZ742"/>
      <c r="DA742"/>
      <c r="DB742"/>
      <c r="DC742"/>
      <c r="DD742"/>
      <c r="DE742"/>
      <c r="DF742"/>
      <c r="DG742"/>
      <c r="DH742"/>
      <c r="DI742"/>
      <c r="DJ742"/>
      <c r="DK742"/>
      <c r="DL742"/>
      <c r="DM742"/>
      <c r="DN742"/>
      <c r="DO742"/>
      <c r="DP742"/>
      <c r="DQ742"/>
      <c r="DR742"/>
      <c r="DS742"/>
      <c r="DT742"/>
      <c r="DU742"/>
      <c r="DV742"/>
      <c r="DW742"/>
      <c r="DX742"/>
      <c r="DY742"/>
      <c r="DZ742"/>
      <c r="EA742"/>
      <c r="EB742"/>
      <c r="EC742"/>
      <c r="ED742"/>
      <c r="EE742"/>
      <c r="EF742"/>
      <c r="EG742"/>
      <c r="EH742"/>
      <c r="EI742"/>
      <c r="EJ742"/>
      <c r="EK742"/>
      <c r="EL742"/>
      <c r="EM742"/>
      <c r="EN742"/>
      <c r="EO742"/>
      <c r="EP742"/>
      <c r="EQ742"/>
      <c r="ER742"/>
      <c r="ES742"/>
      <c r="ET742"/>
      <c r="EU742"/>
      <c r="EV742"/>
      <c r="EW742"/>
      <c r="EX742"/>
      <c r="EY742"/>
      <c r="EZ742"/>
      <c r="FA742"/>
      <c r="FB742"/>
      <c r="FC742"/>
      <c r="FD742"/>
      <c r="FE742"/>
      <c r="FF742"/>
      <c r="FG742"/>
      <c r="FH742"/>
      <c r="FI742"/>
      <c r="FJ742"/>
      <c r="FK742"/>
      <c r="FL742"/>
      <c r="FM742"/>
      <c r="FN742"/>
      <c r="FO742"/>
      <c r="FP742"/>
      <c r="FQ742"/>
      <c r="FR742"/>
      <c r="FS742"/>
      <c r="FT742"/>
      <c r="FU742"/>
      <c r="FV742"/>
      <c r="FW742"/>
      <c r="FX742"/>
      <c r="FY742"/>
      <c r="FZ742"/>
      <c r="GA742"/>
      <c r="GB742"/>
      <c r="GC742"/>
      <c r="GD742"/>
      <c r="GE742"/>
      <c r="GF742"/>
      <c r="GG742"/>
      <c r="GH742"/>
      <c r="GI742"/>
      <c r="GJ742"/>
      <c r="GK742"/>
      <c r="GL742"/>
      <c r="GM742"/>
      <c r="GN742"/>
      <c r="GO742"/>
      <c r="GP742"/>
      <c r="GQ742"/>
      <c r="GR742"/>
      <c r="GS742"/>
      <c r="GT742"/>
      <c r="GU742"/>
      <c r="GV742"/>
      <c r="GW742"/>
      <c r="GX742"/>
      <c r="GY742"/>
      <c r="GZ742"/>
      <c r="HA742"/>
      <c r="HB742"/>
      <c r="HC742"/>
      <c r="HD742"/>
      <c r="HE742"/>
      <c r="HF742"/>
      <c r="HG742"/>
      <c r="HH742"/>
      <c r="HI742"/>
      <c r="HJ742"/>
      <c r="HK742"/>
      <c r="HL742"/>
    </row>
    <row r="743" spans="1:220" x14ac:dyDescent="0.25">
      <c r="A743"/>
      <c r="B743"/>
      <c r="C743"/>
      <c r="D743"/>
      <c r="E743"/>
      <c r="F743"/>
      <c r="G743"/>
      <c r="H743"/>
      <c r="I743"/>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c r="BY743"/>
      <c r="BZ743"/>
      <c r="CA743"/>
      <c r="CB743"/>
      <c r="CC743"/>
      <c r="CD743"/>
      <c r="CE743"/>
      <c r="CF743"/>
      <c r="CG743"/>
      <c r="CH743"/>
      <c r="CI743"/>
      <c r="CJ743"/>
      <c r="CK743"/>
      <c r="CL743"/>
      <c r="CM743"/>
      <c r="CN743"/>
      <c r="CO743"/>
      <c r="CP743"/>
      <c r="CQ743"/>
      <c r="CR743"/>
      <c r="CS743"/>
      <c r="CT743"/>
      <c r="CU743"/>
      <c r="CV743"/>
      <c r="CW743"/>
      <c r="CX743"/>
      <c r="CY743"/>
      <c r="CZ743"/>
      <c r="DA743"/>
      <c r="DB743"/>
      <c r="DC743"/>
      <c r="DD743"/>
      <c r="DE743"/>
      <c r="DF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c r="FD743"/>
      <c r="FE743"/>
      <c r="FF743"/>
      <c r="FG743"/>
      <c r="FH743"/>
      <c r="FI743"/>
      <c r="FJ743"/>
      <c r="FK743"/>
      <c r="FL743"/>
      <c r="FM743"/>
      <c r="FN743"/>
      <c r="FO743"/>
      <c r="FP743"/>
      <c r="FQ743"/>
      <c r="FR743"/>
      <c r="FS743"/>
      <c r="FT743"/>
      <c r="FU743"/>
      <c r="FV743"/>
      <c r="FW743"/>
      <c r="FX743"/>
      <c r="FY743"/>
      <c r="FZ743"/>
      <c r="GA743"/>
      <c r="GB743"/>
      <c r="GC743"/>
      <c r="GD743"/>
      <c r="GE743"/>
      <c r="GF743"/>
      <c r="GG743"/>
      <c r="GH743"/>
      <c r="GI743"/>
      <c r="GJ743"/>
      <c r="GK743"/>
      <c r="GL743"/>
      <c r="GM743"/>
      <c r="GN743"/>
      <c r="GO743"/>
      <c r="GP743"/>
      <c r="GQ743"/>
      <c r="GR743"/>
      <c r="GS743"/>
      <c r="GT743"/>
      <c r="GU743"/>
      <c r="GV743"/>
      <c r="GW743"/>
      <c r="GX743"/>
      <c r="GY743"/>
      <c r="GZ743"/>
      <c r="HA743"/>
      <c r="HB743"/>
      <c r="HC743"/>
      <c r="HD743"/>
      <c r="HE743"/>
      <c r="HF743"/>
      <c r="HG743"/>
      <c r="HH743"/>
      <c r="HI743"/>
      <c r="HJ743"/>
      <c r="HK743"/>
      <c r="HL743"/>
    </row>
    <row r="744" spans="1:220" x14ac:dyDescent="0.25">
      <c r="A744"/>
      <c r="B744"/>
      <c r="C744"/>
      <c r="D744"/>
      <c r="E744"/>
      <c r="F744"/>
      <c r="G744"/>
      <c r="H744"/>
      <c r="I744"/>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c r="BY744"/>
      <c r="BZ744"/>
      <c r="CA744"/>
      <c r="CB744"/>
      <c r="CC744"/>
      <c r="CD744"/>
      <c r="CE744"/>
      <c r="CF744"/>
      <c r="CG744"/>
      <c r="CH744"/>
      <c r="CI744"/>
      <c r="CJ744"/>
      <c r="CK744"/>
      <c r="CL744"/>
      <c r="CM744"/>
      <c r="CN744"/>
      <c r="CO744"/>
      <c r="CP744"/>
      <c r="CQ744"/>
      <c r="CR744"/>
      <c r="CS744"/>
      <c r="CT744"/>
      <c r="CU744"/>
      <c r="CV744"/>
      <c r="CW744"/>
      <c r="CX744"/>
      <c r="CY744"/>
      <c r="CZ744"/>
      <c r="DA744"/>
      <c r="DB744"/>
      <c r="DC744"/>
      <c r="DD744"/>
      <c r="DE744"/>
      <c r="DF744"/>
      <c r="DG744"/>
      <c r="DH744"/>
      <c r="DI744"/>
      <c r="DJ744"/>
      <c r="DK744"/>
      <c r="DL744"/>
      <c r="DM744"/>
      <c r="DN744"/>
      <c r="DO744"/>
      <c r="DP744"/>
      <c r="DQ744"/>
      <c r="DR744"/>
      <c r="DS744"/>
      <c r="DT744"/>
      <c r="DU744"/>
      <c r="DV744"/>
      <c r="DW744"/>
      <c r="DX744"/>
      <c r="DY744"/>
      <c r="DZ744"/>
      <c r="EA744"/>
      <c r="EB744"/>
      <c r="EC744"/>
      <c r="ED744"/>
      <c r="EE744"/>
      <c r="EF744"/>
      <c r="EG744"/>
      <c r="EH744"/>
      <c r="EI744"/>
      <c r="EJ744"/>
      <c r="EK744"/>
      <c r="EL744"/>
      <c r="EM744"/>
      <c r="EN744"/>
      <c r="EO744"/>
      <c r="EP744"/>
      <c r="EQ744"/>
      <c r="ER744"/>
      <c r="ES744"/>
      <c r="ET744"/>
      <c r="EU744"/>
      <c r="EV744"/>
      <c r="EW744"/>
      <c r="EX744"/>
      <c r="EY744"/>
      <c r="EZ744"/>
      <c r="FA744"/>
      <c r="FB744"/>
      <c r="FC744"/>
      <c r="FD744"/>
      <c r="FE744"/>
      <c r="FF744"/>
      <c r="FG744"/>
      <c r="FH744"/>
      <c r="FI744"/>
      <c r="FJ744"/>
      <c r="FK744"/>
      <c r="FL744"/>
      <c r="FM744"/>
      <c r="FN744"/>
      <c r="FO744"/>
      <c r="FP744"/>
      <c r="FQ744"/>
      <c r="FR744"/>
      <c r="FS744"/>
      <c r="FT744"/>
      <c r="FU744"/>
      <c r="FV744"/>
      <c r="FW744"/>
      <c r="FX744"/>
      <c r="FY744"/>
      <c r="FZ744"/>
      <c r="GA744"/>
      <c r="GB744"/>
      <c r="GC744"/>
      <c r="GD744"/>
      <c r="GE744"/>
      <c r="GF744"/>
      <c r="GG744"/>
      <c r="GH744"/>
      <c r="GI744"/>
      <c r="GJ744"/>
      <c r="GK744"/>
      <c r="GL744"/>
      <c r="GM744"/>
      <c r="GN744"/>
      <c r="GO744"/>
      <c r="GP744"/>
      <c r="GQ744"/>
      <c r="GR744"/>
      <c r="GS744"/>
      <c r="GT744"/>
      <c r="GU744"/>
      <c r="GV744"/>
      <c r="GW744"/>
      <c r="GX744"/>
      <c r="GY744"/>
      <c r="GZ744"/>
      <c r="HA744"/>
      <c r="HB744"/>
      <c r="HC744"/>
      <c r="HD744"/>
      <c r="HE744"/>
      <c r="HF744"/>
      <c r="HG744"/>
      <c r="HH744"/>
      <c r="HI744"/>
      <c r="HJ744"/>
      <c r="HK744"/>
      <c r="HL744"/>
    </row>
    <row r="745" spans="1:220" x14ac:dyDescent="0.25">
      <c r="A745"/>
      <c r="B745"/>
      <c r="C745"/>
      <c r="D745"/>
      <c r="E745"/>
      <c r="F745"/>
      <c r="G745"/>
      <c r="H745"/>
      <c r="I745"/>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c r="BY745"/>
      <c r="BZ745"/>
      <c r="CA745"/>
      <c r="CB745"/>
      <c r="CC745"/>
      <c r="CD745"/>
      <c r="CE745"/>
      <c r="CF745"/>
      <c r="CG745"/>
      <c r="CH745"/>
      <c r="CI745"/>
      <c r="CJ745"/>
      <c r="CK745"/>
      <c r="CL745"/>
      <c r="CM745"/>
      <c r="CN745"/>
      <c r="CO745"/>
      <c r="CP745"/>
      <c r="CQ745"/>
      <c r="CR745"/>
      <c r="CS745"/>
      <c r="CT745"/>
      <c r="CU745"/>
      <c r="CV745"/>
      <c r="CW745"/>
      <c r="CX745"/>
      <c r="CY745"/>
      <c r="CZ745"/>
      <c r="DA745"/>
      <c r="DB745"/>
      <c r="DC745"/>
      <c r="DD745"/>
      <c r="DE745"/>
      <c r="DF745"/>
      <c r="DG745"/>
      <c r="DH745"/>
      <c r="DI745"/>
      <c r="DJ745"/>
      <c r="DK745"/>
      <c r="DL745"/>
      <c r="DM745"/>
      <c r="DN745"/>
      <c r="DO745"/>
      <c r="DP745"/>
      <c r="DQ745"/>
      <c r="DR745"/>
      <c r="DS745"/>
      <c r="DT745"/>
      <c r="DU745"/>
      <c r="DV745"/>
      <c r="DW745"/>
      <c r="DX745"/>
      <c r="DY745"/>
      <c r="DZ745"/>
      <c r="EA745"/>
      <c r="EB745"/>
      <c r="EC745"/>
      <c r="ED745"/>
      <c r="EE745"/>
      <c r="EF745"/>
      <c r="EG745"/>
      <c r="EH745"/>
      <c r="EI745"/>
      <c r="EJ745"/>
      <c r="EK745"/>
      <c r="EL745"/>
      <c r="EM745"/>
      <c r="EN745"/>
      <c r="EO745"/>
      <c r="EP745"/>
      <c r="EQ745"/>
      <c r="ER745"/>
      <c r="ES745"/>
      <c r="ET745"/>
      <c r="EU745"/>
      <c r="EV745"/>
      <c r="EW745"/>
      <c r="EX745"/>
      <c r="EY745"/>
      <c r="EZ745"/>
      <c r="FA745"/>
      <c r="FB745"/>
      <c r="FC745"/>
      <c r="FD745"/>
      <c r="FE745"/>
      <c r="FF745"/>
      <c r="FG745"/>
      <c r="FH745"/>
      <c r="FI745"/>
      <c r="FJ745"/>
      <c r="FK745"/>
      <c r="FL745"/>
      <c r="FM745"/>
      <c r="FN745"/>
      <c r="FO745"/>
      <c r="FP745"/>
      <c r="FQ745"/>
      <c r="FR745"/>
      <c r="FS745"/>
      <c r="FT745"/>
      <c r="FU745"/>
      <c r="FV745"/>
      <c r="FW745"/>
      <c r="FX745"/>
      <c r="FY745"/>
      <c r="FZ745"/>
      <c r="GA745"/>
      <c r="GB745"/>
      <c r="GC745"/>
      <c r="GD745"/>
      <c r="GE745"/>
      <c r="GF745"/>
      <c r="GG745"/>
      <c r="GH745"/>
      <c r="GI745"/>
      <c r="GJ745"/>
      <c r="GK745"/>
      <c r="GL745"/>
      <c r="GM745"/>
      <c r="GN745"/>
      <c r="GO745"/>
      <c r="GP745"/>
      <c r="GQ745"/>
      <c r="GR745"/>
      <c r="GS745"/>
      <c r="GT745"/>
      <c r="GU745"/>
      <c r="GV745"/>
      <c r="GW745"/>
      <c r="GX745"/>
      <c r="GY745"/>
      <c r="GZ745"/>
      <c r="HA745"/>
      <c r="HB745"/>
      <c r="HC745"/>
      <c r="HD745"/>
      <c r="HE745"/>
      <c r="HF745"/>
      <c r="HG745"/>
      <c r="HH745"/>
      <c r="HI745"/>
      <c r="HJ745"/>
      <c r="HK745"/>
      <c r="HL745"/>
    </row>
    <row r="746" spans="1:220" x14ac:dyDescent="0.25">
      <c r="A746"/>
      <c r="B746"/>
      <c r="C746"/>
      <c r="D746"/>
      <c r="E746"/>
      <c r="F746"/>
      <c r="G746"/>
      <c r="H746"/>
      <c r="I74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c r="BY746"/>
      <c r="BZ746"/>
      <c r="CA746"/>
      <c r="CB746"/>
      <c r="CC746"/>
      <c r="CD746"/>
      <c r="CE746"/>
      <c r="CF746"/>
      <c r="CG746"/>
      <c r="CH746"/>
      <c r="CI746"/>
      <c r="CJ746"/>
      <c r="CK746"/>
      <c r="CL746"/>
      <c r="CM746"/>
      <c r="CN746"/>
      <c r="CO746"/>
      <c r="CP746"/>
      <c r="CQ746"/>
      <c r="CR746"/>
      <c r="CS746"/>
      <c r="CT746"/>
      <c r="CU746"/>
      <c r="CV746"/>
      <c r="CW746"/>
      <c r="CX746"/>
      <c r="CY746"/>
      <c r="CZ746"/>
      <c r="DA746"/>
      <c r="DB746"/>
      <c r="DC746"/>
      <c r="DD746"/>
      <c r="DE746"/>
      <c r="DF746"/>
      <c r="DG746"/>
      <c r="DH746"/>
      <c r="DI746"/>
      <c r="DJ746"/>
      <c r="DK746"/>
      <c r="DL746"/>
      <c r="DM746"/>
      <c r="DN746"/>
      <c r="DO746"/>
      <c r="DP746"/>
      <c r="DQ746"/>
      <c r="DR746"/>
      <c r="DS746"/>
      <c r="DT746"/>
      <c r="DU746"/>
      <c r="DV746"/>
      <c r="DW746"/>
      <c r="DX746"/>
      <c r="DY746"/>
      <c r="DZ746"/>
      <c r="EA746"/>
      <c r="EB746"/>
      <c r="EC746"/>
      <c r="ED746"/>
      <c r="EE746"/>
      <c r="EF746"/>
      <c r="EG746"/>
      <c r="EH746"/>
      <c r="EI746"/>
      <c r="EJ746"/>
      <c r="EK746"/>
      <c r="EL746"/>
      <c r="EM746"/>
      <c r="EN746"/>
      <c r="EO746"/>
      <c r="EP746"/>
      <c r="EQ746"/>
      <c r="ER746"/>
      <c r="ES746"/>
      <c r="ET746"/>
      <c r="EU746"/>
      <c r="EV746"/>
      <c r="EW746"/>
      <c r="EX746"/>
      <c r="EY746"/>
      <c r="EZ746"/>
      <c r="FA746"/>
      <c r="FB746"/>
      <c r="FC746"/>
      <c r="FD746"/>
      <c r="FE746"/>
      <c r="FF746"/>
      <c r="FG746"/>
      <c r="FH746"/>
      <c r="FI746"/>
      <c r="FJ746"/>
      <c r="FK746"/>
      <c r="FL746"/>
      <c r="FM746"/>
      <c r="FN746"/>
      <c r="FO746"/>
      <c r="FP746"/>
      <c r="FQ746"/>
      <c r="FR746"/>
      <c r="FS746"/>
      <c r="FT746"/>
      <c r="FU746"/>
      <c r="FV746"/>
      <c r="FW746"/>
      <c r="FX746"/>
      <c r="FY746"/>
      <c r="FZ746"/>
      <c r="GA746"/>
      <c r="GB746"/>
      <c r="GC746"/>
      <c r="GD746"/>
      <c r="GE746"/>
      <c r="GF746"/>
      <c r="GG746"/>
      <c r="GH746"/>
      <c r="GI746"/>
      <c r="GJ746"/>
      <c r="GK746"/>
      <c r="GL746"/>
      <c r="GM746"/>
      <c r="GN746"/>
      <c r="GO746"/>
      <c r="GP746"/>
      <c r="GQ746"/>
      <c r="GR746"/>
      <c r="GS746"/>
      <c r="GT746"/>
      <c r="GU746"/>
      <c r="GV746"/>
      <c r="GW746"/>
      <c r="GX746"/>
      <c r="GY746"/>
      <c r="GZ746"/>
      <c r="HA746"/>
      <c r="HB746"/>
      <c r="HC746"/>
      <c r="HD746"/>
      <c r="HE746"/>
      <c r="HF746"/>
      <c r="HG746"/>
      <c r="HH746"/>
      <c r="HI746"/>
      <c r="HJ746"/>
      <c r="HK746"/>
      <c r="HL746"/>
    </row>
    <row r="747" spans="1:220" x14ac:dyDescent="0.25">
      <c r="A747"/>
      <c r="B747"/>
      <c r="C747"/>
      <c r="D747"/>
      <c r="E747"/>
      <c r="F747"/>
      <c r="G747"/>
      <c r="H747"/>
      <c r="I747"/>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c r="BY747"/>
      <c r="BZ747"/>
      <c r="CA747"/>
      <c r="CB747"/>
      <c r="CC747"/>
      <c r="CD747"/>
      <c r="CE747"/>
      <c r="CF747"/>
      <c r="CG747"/>
      <c r="CH747"/>
      <c r="CI747"/>
      <c r="CJ747"/>
      <c r="CK747"/>
      <c r="CL747"/>
      <c r="CM747"/>
      <c r="CN747"/>
      <c r="CO747"/>
      <c r="CP747"/>
      <c r="CQ747"/>
      <c r="CR747"/>
      <c r="CS747"/>
      <c r="CT747"/>
      <c r="CU747"/>
      <c r="CV747"/>
      <c r="CW747"/>
      <c r="CX747"/>
      <c r="CY747"/>
      <c r="CZ747"/>
      <c r="DA747"/>
      <c r="DB747"/>
      <c r="DC747"/>
      <c r="DD747"/>
      <c r="DE747"/>
      <c r="DF747"/>
      <c r="DG747"/>
      <c r="DH747"/>
      <c r="DI747"/>
      <c r="DJ747"/>
      <c r="DK747"/>
      <c r="DL747"/>
      <c r="DM747"/>
      <c r="DN747"/>
      <c r="DO747"/>
      <c r="DP747"/>
      <c r="DQ747"/>
      <c r="DR747"/>
      <c r="DS747"/>
      <c r="DT747"/>
      <c r="DU747"/>
      <c r="DV747"/>
      <c r="DW747"/>
      <c r="DX747"/>
      <c r="DY747"/>
      <c r="DZ747"/>
      <c r="EA747"/>
      <c r="EB747"/>
      <c r="EC747"/>
      <c r="ED747"/>
      <c r="EE747"/>
      <c r="EF747"/>
      <c r="EG747"/>
      <c r="EH747"/>
      <c r="EI747"/>
      <c r="EJ747"/>
      <c r="EK747"/>
      <c r="EL747"/>
      <c r="EM747"/>
      <c r="EN747"/>
      <c r="EO747"/>
      <c r="EP747"/>
      <c r="EQ747"/>
      <c r="ER747"/>
      <c r="ES747"/>
      <c r="ET747"/>
      <c r="EU747"/>
      <c r="EV747"/>
      <c r="EW747"/>
      <c r="EX747"/>
      <c r="EY747"/>
      <c r="EZ747"/>
      <c r="FA747"/>
      <c r="FB747"/>
      <c r="FC747"/>
      <c r="FD747"/>
      <c r="FE747"/>
      <c r="FF747"/>
      <c r="FG747"/>
      <c r="FH747"/>
      <c r="FI747"/>
      <c r="FJ747"/>
      <c r="FK747"/>
      <c r="FL747"/>
      <c r="FM747"/>
      <c r="FN747"/>
      <c r="FO747"/>
      <c r="FP747"/>
      <c r="FQ747"/>
      <c r="FR747"/>
      <c r="FS747"/>
      <c r="FT747"/>
      <c r="FU747"/>
      <c r="FV747"/>
      <c r="FW747"/>
      <c r="FX747"/>
      <c r="FY747"/>
      <c r="FZ747"/>
      <c r="GA747"/>
      <c r="GB747"/>
      <c r="GC747"/>
      <c r="GD747"/>
      <c r="GE747"/>
      <c r="GF747"/>
      <c r="GG747"/>
      <c r="GH747"/>
      <c r="GI747"/>
      <c r="GJ747"/>
      <c r="GK747"/>
      <c r="GL747"/>
      <c r="GM747"/>
      <c r="GN747"/>
      <c r="GO747"/>
      <c r="GP747"/>
      <c r="GQ747"/>
      <c r="GR747"/>
      <c r="GS747"/>
      <c r="GT747"/>
      <c r="GU747"/>
      <c r="GV747"/>
      <c r="GW747"/>
      <c r="GX747"/>
      <c r="GY747"/>
      <c r="GZ747"/>
      <c r="HA747"/>
      <c r="HB747"/>
      <c r="HC747"/>
      <c r="HD747"/>
      <c r="HE747"/>
      <c r="HF747"/>
      <c r="HG747"/>
      <c r="HH747"/>
      <c r="HI747"/>
      <c r="HJ747"/>
      <c r="HK747"/>
      <c r="HL747"/>
    </row>
    <row r="748" spans="1:220" x14ac:dyDescent="0.25">
      <c r="A748"/>
      <c r="B748"/>
      <c r="C748"/>
      <c r="D748"/>
      <c r="E748"/>
      <c r="F748"/>
      <c r="G748"/>
      <c r="H748"/>
      <c r="I748"/>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c r="BY748"/>
      <c r="BZ748"/>
      <c r="CA748"/>
      <c r="CB748"/>
      <c r="CC748"/>
      <c r="CD748"/>
      <c r="CE748"/>
      <c r="CF748"/>
      <c r="CG748"/>
      <c r="CH748"/>
      <c r="CI748"/>
      <c r="CJ748"/>
      <c r="CK748"/>
      <c r="CL748"/>
      <c r="CM748"/>
      <c r="CN748"/>
      <c r="CO748"/>
      <c r="CP748"/>
      <c r="CQ748"/>
      <c r="CR748"/>
      <c r="CS748"/>
      <c r="CT748"/>
      <c r="CU748"/>
      <c r="CV748"/>
      <c r="CW748"/>
      <c r="CX748"/>
      <c r="CY748"/>
      <c r="CZ748"/>
      <c r="DA748"/>
      <c r="DB748"/>
      <c r="DC748"/>
      <c r="DD748"/>
      <c r="DE748"/>
      <c r="DF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c r="FD748"/>
      <c r="FE748"/>
      <c r="FF748"/>
      <c r="FG748"/>
      <c r="FH748"/>
      <c r="FI748"/>
      <c r="FJ748"/>
      <c r="FK748"/>
      <c r="FL748"/>
      <c r="FM748"/>
      <c r="FN748"/>
      <c r="FO748"/>
      <c r="FP748"/>
      <c r="FQ748"/>
      <c r="FR748"/>
      <c r="FS748"/>
      <c r="FT748"/>
      <c r="FU748"/>
      <c r="FV748"/>
      <c r="FW748"/>
      <c r="FX748"/>
      <c r="FY748"/>
      <c r="FZ748"/>
      <c r="GA748"/>
      <c r="GB748"/>
      <c r="GC748"/>
      <c r="GD748"/>
      <c r="GE748"/>
      <c r="GF748"/>
      <c r="GG748"/>
      <c r="GH748"/>
      <c r="GI748"/>
      <c r="GJ748"/>
      <c r="GK748"/>
      <c r="GL748"/>
      <c r="GM748"/>
      <c r="GN748"/>
      <c r="GO748"/>
      <c r="GP748"/>
      <c r="GQ748"/>
      <c r="GR748"/>
      <c r="GS748"/>
      <c r="GT748"/>
      <c r="GU748"/>
      <c r="GV748"/>
      <c r="GW748"/>
      <c r="GX748"/>
      <c r="GY748"/>
      <c r="GZ748"/>
      <c r="HA748"/>
      <c r="HB748"/>
      <c r="HC748"/>
      <c r="HD748"/>
      <c r="HE748"/>
      <c r="HF748"/>
      <c r="HG748"/>
      <c r="HH748"/>
      <c r="HI748"/>
      <c r="HJ748"/>
      <c r="HK748"/>
      <c r="HL748"/>
    </row>
    <row r="749" spans="1:220" x14ac:dyDescent="0.25">
      <c r="A749"/>
      <c r="B749"/>
      <c r="C749"/>
      <c r="D749"/>
      <c r="E749"/>
      <c r="F749"/>
      <c r="G749"/>
      <c r="H749"/>
      <c r="I749"/>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c r="BY749"/>
      <c r="BZ749"/>
      <c r="CA749"/>
      <c r="CB749"/>
      <c r="CC749"/>
      <c r="CD749"/>
      <c r="CE749"/>
      <c r="CF749"/>
      <c r="CG749"/>
      <c r="CH749"/>
      <c r="CI749"/>
      <c r="CJ749"/>
      <c r="CK749"/>
      <c r="CL749"/>
      <c r="CM749"/>
      <c r="CN749"/>
      <c r="CO749"/>
      <c r="CP749"/>
      <c r="CQ749"/>
      <c r="CR749"/>
      <c r="CS749"/>
      <c r="CT749"/>
      <c r="CU749"/>
      <c r="CV749"/>
      <c r="CW749"/>
      <c r="CX749"/>
      <c r="CY749"/>
      <c r="CZ749"/>
      <c r="DA749"/>
      <c r="DB749"/>
      <c r="DC749"/>
      <c r="DD749"/>
      <c r="DE749"/>
      <c r="DF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c r="FD749"/>
      <c r="FE749"/>
      <c r="FF749"/>
      <c r="FG749"/>
      <c r="FH749"/>
      <c r="FI749"/>
      <c r="FJ749"/>
      <c r="FK749"/>
      <c r="FL749"/>
      <c r="FM749"/>
      <c r="FN749"/>
      <c r="FO749"/>
      <c r="FP749"/>
      <c r="FQ749"/>
      <c r="FR749"/>
      <c r="FS749"/>
      <c r="FT749"/>
      <c r="FU749"/>
      <c r="FV749"/>
      <c r="FW749"/>
      <c r="FX749"/>
      <c r="FY749"/>
      <c r="FZ749"/>
      <c r="GA749"/>
      <c r="GB749"/>
      <c r="GC749"/>
      <c r="GD749"/>
      <c r="GE749"/>
      <c r="GF749"/>
      <c r="GG749"/>
      <c r="GH749"/>
      <c r="GI749"/>
      <c r="GJ749"/>
      <c r="GK749"/>
      <c r="GL749"/>
      <c r="GM749"/>
      <c r="GN749"/>
      <c r="GO749"/>
      <c r="GP749"/>
      <c r="GQ749"/>
      <c r="GR749"/>
      <c r="GS749"/>
      <c r="GT749"/>
      <c r="GU749"/>
      <c r="GV749"/>
      <c r="GW749"/>
      <c r="GX749"/>
      <c r="GY749"/>
      <c r="GZ749"/>
      <c r="HA749"/>
      <c r="HB749"/>
      <c r="HC749"/>
      <c r="HD749"/>
      <c r="HE749"/>
      <c r="HF749"/>
      <c r="HG749"/>
      <c r="HH749"/>
      <c r="HI749"/>
      <c r="HJ749"/>
      <c r="HK749"/>
      <c r="HL749"/>
    </row>
    <row r="750" spans="1:220" x14ac:dyDescent="0.25">
      <c r="A750"/>
      <c r="B750"/>
      <c r="C750"/>
      <c r="D750"/>
      <c r="E750"/>
      <c r="F750"/>
      <c r="G750"/>
      <c r="H750"/>
      <c r="I750"/>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c r="BY750"/>
      <c r="BZ750"/>
      <c r="CA750"/>
      <c r="CB750"/>
      <c r="CC750"/>
      <c r="CD750"/>
      <c r="CE750"/>
      <c r="CF750"/>
      <c r="CG750"/>
      <c r="CH750"/>
      <c r="CI750"/>
      <c r="CJ750"/>
      <c r="CK750"/>
      <c r="CL750"/>
      <c r="CM750"/>
      <c r="CN750"/>
      <c r="CO750"/>
      <c r="CP750"/>
      <c r="CQ750"/>
      <c r="CR750"/>
      <c r="CS750"/>
      <c r="CT750"/>
      <c r="CU750"/>
      <c r="CV750"/>
      <c r="CW750"/>
      <c r="CX750"/>
      <c r="CY750"/>
      <c r="CZ750"/>
      <c r="DA750"/>
      <c r="DB750"/>
      <c r="DC750"/>
      <c r="DD750"/>
      <c r="DE750"/>
      <c r="DF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c r="FD750"/>
      <c r="FE750"/>
      <c r="FF750"/>
      <c r="FG750"/>
      <c r="FH750"/>
      <c r="FI750"/>
      <c r="FJ750"/>
      <c r="FK750"/>
      <c r="FL750"/>
      <c r="FM750"/>
      <c r="FN750"/>
      <c r="FO750"/>
      <c r="FP750"/>
      <c r="FQ750"/>
      <c r="FR750"/>
      <c r="FS750"/>
      <c r="FT750"/>
      <c r="FU750"/>
      <c r="FV750"/>
      <c r="FW750"/>
      <c r="FX750"/>
      <c r="FY750"/>
      <c r="FZ750"/>
      <c r="GA750"/>
      <c r="GB750"/>
      <c r="GC750"/>
      <c r="GD750"/>
      <c r="GE750"/>
      <c r="GF750"/>
      <c r="GG750"/>
      <c r="GH750"/>
      <c r="GI750"/>
      <c r="GJ750"/>
      <c r="GK750"/>
      <c r="GL750"/>
      <c r="GM750"/>
      <c r="GN750"/>
      <c r="GO750"/>
      <c r="GP750"/>
      <c r="GQ750"/>
      <c r="GR750"/>
      <c r="GS750"/>
      <c r="GT750"/>
      <c r="GU750"/>
      <c r="GV750"/>
      <c r="GW750"/>
      <c r="GX750"/>
      <c r="GY750"/>
      <c r="GZ750"/>
      <c r="HA750"/>
      <c r="HB750"/>
      <c r="HC750"/>
      <c r="HD750"/>
      <c r="HE750"/>
      <c r="HF750"/>
      <c r="HG750"/>
      <c r="HH750"/>
      <c r="HI750"/>
      <c r="HJ750"/>
      <c r="HK750"/>
      <c r="HL750"/>
    </row>
    <row r="751" spans="1:220" x14ac:dyDescent="0.25">
      <c r="A751"/>
      <c r="B751"/>
      <c r="C751"/>
      <c r="D751"/>
      <c r="E751"/>
      <c r="F751"/>
      <c r="G751"/>
      <c r="H751"/>
      <c r="I751"/>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c r="BY751"/>
      <c r="BZ751"/>
      <c r="CA751"/>
      <c r="CB751"/>
      <c r="CC751"/>
      <c r="CD751"/>
      <c r="CE751"/>
      <c r="CF751"/>
      <c r="CG751"/>
      <c r="CH751"/>
      <c r="CI751"/>
      <c r="CJ751"/>
      <c r="CK751"/>
      <c r="CL751"/>
      <c r="CM751"/>
      <c r="CN751"/>
      <c r="CO751"/>
      <c r="CP751"/>
      <c r="CQ751"/>
      <c r="CR751"/>
      <c r="CS751"/>
      <c r="CT751"/>
      <c r="CU751"/>
      <c r="CV751"/>
      <c r="CW751"/>
      <c r="CX751"/>
      <c r="CY751"/>
      <c r="CZ751"/>
      <c r="DA751"/>
      <c r="DB751"/>
      <c r="DC751"/>
      <c r="DD751"/>
      <c r="DE751"/>
      <c r="DF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c r="FD751"/>
      <c r="FE751"/>
      <c r="FF751"/>
      <c r="FG751"/>
      <c r="FH751"/>
      <c r="FI751"/>
      <c r="FJ751"/>
      <c r="FK751"/>
      <c r="FL751"/>
      <c r="FM751"/>
      <c r="FN751"/>
      <c r="FO751"/>
      <c r="FP751"/>
      <c r="FQ751"/>
      <c r="FR751"/>
      <c r="FS751"/>
      <c r="FT751"/>
      <c r="FU751"/>
      <c r="FV751"/>
      <c r="FW751"/>
      <c r="FX751"/>
      <c r="FY751"/>
      <c r="FZ751"/>
      <c r="GA751"/>
      <c r="GB751"/>
      <c r="GC751"/>
      <c r="GD751"/>
      <c r="GE751"/>
      <c r="GF751"/>
      <c r="GG751"/>
      <c r="GH751"/>
      <c r="GI751"/>
      <c r="GJ751"/>
      <c r="GK751"/>
      <c r="GL751"/>
      <c r="GM751"/>
      <c r="GN751"/>
      <c r="GO751"/>
      <c r="GP751"/>
      <c r="GQ751"/>
      <c r="GR751"/>
      <c r="GS751"/>
      <c r="GT751"/>
      <c r="GU751"/>
      <c r="GV751"/>
      <c r="GW751"/>
      <c r="GX751"/>
      <c r="GY751"/>
      <c r="GZ751"/>
      <c r="HA751"/>
      <c r="HB751"/>
      <c r="HC751"/>
      <c r="HD751"/>
      <c r="HE751"/>
      <c r="HF751"/>
      <c r="HG751"/>
      <c r="HH751"/>
      <c r="HI751"/>
      <c r="HJ751"/>
      <c r="HK751"/>
      <c r="HL751"/>
    </row>
    <row r="752" spans="1:220" x14ac:dyDescent="0.25">
      <c r="A752"/>
      <c r="B752"/>
      <c r="C752"/>
      <c r="D752"/>
      <c r="E752"/>
      <c r="F752"/>
      <c r="G752"/>
      <c r="H752"/>
      <c r="I752"/>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c r="BY752"/>
      <c r="BZ752"/>
      <c r="CA752"/>
      <c r="CB752"/>
      <c r="CC752"/>
      <c r="CD752"/>
      <c r="CE752"/>
      <c r="CF752"/>
      <c r="CG752"/>
      <c r="CH752"/>
      <c r="CI752"/>
      <c r="CJ752"/>
      <c r="CK752"/>
      <c r="CL752"/>
      <c r="CM752"/>
      <c r="CN752"/>
      <c r="CO752"/>
      <c r="CP752"/>
      <c r="CQ752"/>
      <c r="CR752"/>
      <c r="CS752"/>
      <c r="CT752"/>
      <c r="CU752"/>
      <c r="CV752"/>
      <c r="CW752"/>
      <c r="CX752"/>
      <c r="CY752"/>
      <c r="CZ752"/>
      <c r="DA752"/>
      <c r="DB752"/>
      <c r="DC752"/>
      <c r="DD752"/>
      <c r="DE752"/>
      <c r="DF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c r="FD752"/>
      <c r="FE752"/>
      <c r="FF752"/>
      <c r="FG752"/>
      <c r="FH752"/>
      <c r="FI752"/>
      <c r="FJ752"/>
      <c r="FK752"/>
      <c r="FL752"/>
      <c r="FM752"/>
      <c r="FN752"/>
      <c r="FO752"/>
      <c r="FP752"/>
      <c r="FQ752"/>
      <c r="FR752"/>
      <c r="FS752"/>
      <c r="FT752"/>
      <c r="FU752"/>
      <c r="FV752"/>
      <c r="FW752"/>
      <c r="FX752"/>
      <c r="FY752"/>
      <c r="FZ752"/>
      <c r="GA752"/>
      <c r="GB752"/>
      <c r="GC752"/>
      <c r="GD752"/>
      <c r="GE752"/>
      <c r="GF752"/>
      <c r="GG752"/>
      <c r="GH752"/>
      <c r="GI752"/>
      <c r="GJ752"/>
      <c r="GK752"/>
      <c r="GL752"/>
      <c r="GM752"/>
      <c r="GN752"/>
      <c r="GO752"/>
      <c r="GP752"/>
      <c r="GQ752"/>
      <c r="GR752"/>
      <c r="GS752"/>
      <c r="GT752"/>
      <c r="GU752"/>
      <c r="GV752"/>
      <c r="GW752"/>
      <c r="GX752"/>
      <c r="GY752"/>
      <c r="GZ752"/>
      <c r="HA752"/>
      <c r="HB752"/>
      <c r="HC752"/>
      <c r="HD752"/>
      <c r="HE752"/>
      <c r="HF752"/>
      <c r="HG752"/>
      <c r="HH752"/>
      <c r="HI752"/>
      <c r="HJ752"/>
      <c r="HK752"/>
      <c r="HL752"/>
    </row>
    <row r="753" spans="1:220" x14ac:dyDescent="0.25">
      <c r="A753"/>
      <c r="B753"/>
      <c r="C753"/>
      <c r="D753"/>
      <c r="E753"/>
      <c r="F753"/>
      <c r="G753"/>
      <c r="H753"/>
      <c r="I753"/>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c r="BY753"/>
      <c r="BZ753"/>
      <c r="CA753"/>
      <c r="CB753"/>
      <c r="CC753"/>
      <c r="CD753"/>
      <c r="CE753"/>
      <c r="CF753"/>
      <c r="CG753"/>
      <c r="CH753"/>
      <c r="CI753"/>
      <c r="CJ753"/>
      <c r="CK753"/>
      <c r="CL753"/>
      <c r="CM753"/>
      <c r="CN753"/>
      <c r="CO753"/>
      <c r="CP753"/>
      <c r="CQ753"/>
      <c r="CR753"/>
      <c r="CS753"/>
      <c r="CT753"/>
      <c r="CU753"/>
      <c r="CV753"/>
      <c r="CW753"/>
      <c r="CX753"/>
      <c r="CY753"/>
      <c r="CZ753"/>
      <c r="DA753"/>
      <c r="DB753"/>
      <c r="DC753"/>
      <c r="DD753"/>
      <c r="DE753"/>
      <c r="DF753"/>
      <c r="DG753"/>
      <c r="DH753"/>
      <c r="DI753"/>
      <c r="DJ753"/>
      <c r="DK753"/>
      <c r="DL753"/>
      <c r="DM753"/>
      <c r="DN753"/>
      <c r="DO753"/>
      <c r="DP753"/>
      <c r="DQ753"/>
      <c r="DR753"/>
      <c r="DS753"/>
      <c r="DT753"/>
      <c r="DU753"/>
      <c r="DV753"/>
      <c r="DW753"/>
      <c r="DX753"/>
      <c r="DY753"/>
      <c r="DZ753"/>
      <c r="EA753"/>
      <c r="EB753"/>
      <c r="EC753"/>
      <c r="ED753"/>
      <c r="EE753"/>
      <c r="EF753"/>
      <c r="EG753"/>
      <c r="EH753"/>
      <c r="EI753"/>
      <c r="EJ753"/>
      <c r="EK753"/>
      <c r="EL753"/>
      <c r="EM753"/>
      <c r="EN753"/>
      <c r="EO753"/>
      <c r="EP753"/>
      <c r="EQ753"/>
      <c r="ER753"/>
      <c r="ES753"/>
      <c r="ET753"/>
      <c r="EU753"/>
      <c r="EV753"/>
      <c r="EW753"/>
      <c r="EX753"/>
      <c r="EY753"/>
      <c r="EZ753"/>
      <c r="FA753"/>
      <c r="FB753"/>
      <c r="FC753"/>
      <c r="FD753"/>
      <c r="FE753"/>
      <c r="FF753"/>
      <c r="FG753"/>
      <c r="FH753"/>
      <c r="FI753"/>
      <c r="FJ753"/>
      <c r="FK753"/>
      <c r="FL753"/>
      <c r="FM753"/>
      <c r="FN753"/>
      <c r="FO753"/>
      <c r="FP753"/>
      <c r="FQ753"/>
      <c r="FR753"/>
      <c r="FS753"/>
      <c r="FT753"/>
      <c r="FU753"/>
      <c r="FV753"/>
      <c r="FW753"/>
      <c r="FX753"/>
      <c r="FY753"/>
      <c r="FZ753"/>
      <c r="GA753"/>
      <c r="GB753"/>
      <c r="GC753"/>
      <c r="GD753"/>
      <c r="GE753"/>
      <c r="GF753"/>
      <c r="GG753"/>
      <c r="GH753"/>
      <c r="GI753"/>
      <c r="GJ753"/>
      <c r="GK753"/>
      <c r="GL753"/>
      <c r="GM753"/>
      <c r="GN753"/>
      <c r="GO753"/>
      <c r="GP753"/>
      <c r="GQ753"/>
      <c r="GR753"/>
      <c r="GS753"/>
      <c r="GT753"/>
      <c r="GU753"/>
      <c r="GV753"/>
      <c r="GW753"/>
      <c r="GX753"/>
      <c r="GY753"/>
      <c r="GZ753"/>
      <c r="HA753"/>
      <c r="HB753"/>
      <c r="HC753"/>
      <c r="HD753"/>
      <c r="HE753"/>
      <c r="HF753"/>
      <c r="HG753"/>
      <c r="HH753"/>
      <c r="HI753"/>
      <c r="HJ753"/>
      <c r="HK753"/>
      <c r="HL753"/>
    </row>
    <row r="754" spans="1:220" x14ac:dyDescent="0.25">
      <c r="A754"/>
      <c r="B754"/>
      <c r="C754"/>
      <c r="D754"/>
      <c r="E754"/>
      <c r="F754"/>
      <c r="G754"/>
      <c r="H754"/>
      <c r="I754"/>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c r="BY754"/>
      <c r="BZ754"/>
      <c r="CA754"/>
      <c r="CB754"/>
      <c r="CC754"/>
      <c r="CD754"/>
      <c r="CE754"/>
      <c r="CF754"/>
      <c r="CG754"/>
      <c r="CH754"/>
      <c r="CI754"/>
      <c r="CJ754"/>
      <c r="CK754"/>
      <c r="CL754"/>
      <c r="CM754"/>
      <c r="CN754"/>
      <c r="CO754"/>
      <c r="CP754"/>
      <c r="CQ754"/>
      <c r="CR754"/>
      <c r="CS754"/>
      <c r="CT754"/>
      <c r="CU754"/>
      <c r="CV754"/>
      <c r="CW754"/>
      <c r="CX754"/>
      <c r="CY754"/>
      <c r="CZ754"/>
      <c r="DA754"/>
      <c r="DB754"/>
      <c r="DC754"/>
      <c r="DD754"/>
      <c r="DE754"/>
      <c r="DF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c r="GD754"/>
      <c r="GE754"/>
      <c r="GF754"/>
      <c r="GG754"/>
      <c r="GH754"/>
      <c r="GI754"/>
      <c r="GJ754"/>
      <c r="GK754"/>
      <c r="GL754"/>
      <c r="GM754"/>
      <c r="GN754"/>
      <c r="GO754"/>
      <c r="GP754"/>
      <c r="GQ754"/>
      <c r="GR754"/>
      <c r="GS754"/>
      <c r="GT754"/>
      <c r="GU754"/>
      <c r="GV754"/>
      <c r="GW754"/>
      <c r="GX754"/>
      <c r="GY754"/>
      <c r="GZ754"/>
      <c r="HA754"/>
      <c r="HB754"/>
      <c r="HC754"/>
      <c r="HD754"/>
      <c r="HE754"/>
      <c r="HF754"/>
      <c r="HG754"/>
      <c r="HH754"/>
      <c r="HI754"/>
      <c r="HJ754"/>
      <c r="HK754"/>
      <c r="HL754"/>
    </row>
    <row r="755" spans="1:220" x14ac:dyDescent="0.25">
      <c r="A755"/>
      <c r="B755"/>
      <c r="C755"/>
      <c r="D755"/>
      <c r="E755"/>
      <c r="F755"/>
      <c r="G755"/>
      <c r="H755"/>
      <c r="I755"/>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c r="BY755"/>
      <c r="BZ755"/>
      <c r="CA755"/>
      <c r="CB755"/>
      <c r="CC755"/>
      <c r="CD755"/>
      <c r="CE755"/>
      <c r="CF755"/>
      <c r="CG755"/>
      <c r="CH755"/>
      <c r="CI755"/>
      <c r="CJ755"/>
      <c r="CK755"/>
      <c r="CL755"/>
      <c r="CM755"/>
      <c r="CN755"/>
      <c r="CO755"/>
      <c r="CP755"/>
      <c r="CQ755"/>
      <c r="CR755"/>
      <c r="CS755"/>
      <c r="CT755"/>
      <c r="CU755"/>
      <c r="CV755"/>
      <c r="CW755"/>
      <c r="CX755"/>
      <c r="CY755"/>
      <c r="CZ755"/>
      <c r="DA755"/>
      <c r="DB755"/>
      <c r="DC755"/>
      <c r="DD755"/>
      <c r="DE755"/>
      <c r="DF755"/>
      <c r="DG755"/>
      <c r="DH755"/>
      <c r="DI755"/>
      <c r="DJ755"/>
      <c r="DK755"/>
      <c r="DL755"/>
      <c r="DM755"/>
      <c r="DN755"/>
      <c r="DO755"/>
      <c r="DP755"/>
      <c r="DQ755"/>
      <c r="DR755"/>
      <c r="DS755"/>
      <c r="DT755"/>
      <c r="DU755"/>
      <c r="DV755"/>
      <c r="DW755"/>
      <c r="DX755"/>
      <c r="DY755"/>
      <c r="DZ755"/>
      <c r="EA755"/>
      <c r="EB755"/>
      <c r="EC755"/>
      <c r="ED755"/>
      <c r="EE755"/>
      <c r="EF755"/>
      <c r="EG755"/>
      <c r="EH755"/>
      <c r="EI755"/>
      <c r="EJ755"/>
      <c r="EK755"/>
      <c r="EL755"/>
      <c r="EM755"/>
      <c r="EN755"/>
      <c r="EO755"/>
      <c r="EP755"/>
      <c r="EQ755"/>
      <c r="ER755"/>
      <c r="ES755"/>
      <c r="ET755"/>
      <c r="EU755"/>
      <c r="EV755"/>
      <c r="EW755"/>
      <c r="EX755"/>
      <c r="EY755"/>
      <c r="EZ755"/>
      <c r="FA755"/>
      <c r="FB755"/>
      <c r="FC755"/>
      <c r="FD755"/>
      <c r="FE755"/>
      <c r="FF755"/>
      <c r="FG755"/>
      <c r="FH755"/>
      <c r="FI755"/>
      <c r="FJ755"/>
      <c r="FK755"/>
      <c r="FL755"/>
      <c r="FM755"/>
      <c r="FN755"/>
      <c r="FO755"/>
      <c r="FP755"/>
      <c r="FQ755"/>
      <c r="FR755"/>
      <c r="FS755"/>
      <c r="FT755"/>
      <c r="FU755"/>
      <c r="FV755"/>
      <c r="FW755"/>
      <c r="FX755"/>
      <c r="FY755"/>
      <c r="FZ755"/>
      <c r="GA755"/>
      <c r="GB755"/>
      <c r="GC755"/>
      <c r="GD755"/>
      <c r="GE755"/>
      <c r="GF755"/>
      <c r="GG755"/>
      <c r="GH755"/>
      <c r="GI755"/>
      <c r="GJ755"/>
      <c r="GK755"/>
      <c r="GL755"/>
      <c r="GM755"/>
      <c r="GN755"/>
      <c r="GO755"/>
      <c r="GP755"/>
      <c r="GQ755"/>
      <c r="GR755"/>
      <c r="GS755"/>
      <c r="GT755"/>
      <c r="GU755"/>
      <c r="GV755"/>
      <c r="GW755"/>
      <c r="GX755"/>
      <c r="GY755"/>
      <c r="GZ755"/>
      <c r="HA755"/>
      <c r="HB755"/>
      <c r="HC755"/>
      <c r="HD755"/>
      <c r="HE755"/>
      <c r="HF755"/>
      <c r="HG755"/>
      <c r="HH755"/>
      <c r="HI755"/>
      <c r="HJ755"/>
      <c r="HK755"/>
      <c r="HL755"/>
    </row>
    <row r="756" spans="1:220" x14ac:dyDescent="0.25">
      <c r="A756"/>
      <c r="B756"/>
      <c r="C756"/>
      <c r="D756"/>
      <c r="E756"/>
      <c r="F756"/>
      <c r="G756"/>
      <c r="H756"/>
      <c r="I75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c r="BY756"/>
      <c r="BZ756"/>
      <c r="CA756"/>
      <c r="CB756"/>
      <c r="CC756"/>
      <c r="CD756"/>
      <c r="CE756"/>
      <c r="CF756"/>
      <c r="CG756"/>
      <c r="CH756"/>
      <c r="CI756"/>
      <c r="CJ756"/>
      <c r="CK756"/>
      <c r="CL756"/>
      <c r="CM756"/>
      <c r="CN756"/>
      <c r="CO756"/>
      <c r="CP756"/>
      <c r="CQ756"/>
      <c r="CR756"/>
      <c r="CS756"/>
      <c r="CT756"/>
      <c r="CU756"/>
      <c r="CV756"/>
      <c r="CW756"/>
      <c r="CX756"/>
      <c r="CY756"/>
      <c r="CZ756"/>
      <c r="DA756"/>
      <c r="DB756"/>
      <c r="DC756"/>
      <c r="DD756"/>
      <c r="DE756"/>
      <c r="DF756"/>
      <c r="DG756"/>
      <c r="DH756"/>
      <c r="DI756"/>
      <c r="DJ756"/>
      <c r="DK756"/>
      <c r="DL756"/>
      <c r="DM756"/>
      <c r="DN756"/>
      <c r="DO756"/>
      <c r="DP756"/>
      <c r="DQ756"/>
      <c r="DR756"/>
      <c r="DS756"/>
      <c r="DT756"/>
      <c r="DU756"/>
      <c r="DV756"/>
      <c r="DW756"/>
      <c r="DX756"/>
      <c r="DY756"/>
      <c r="DZ756"/>
      <c r="EA756"/>
      <c r="EB756"/>
      <c r="EC756"/>
      <c r="ED756"/>
      <c r="EE756"/>
      <c r="EF756"/>
      <c r="EG756"/>
      <c r="EH756"/>
      <c r="EI756"/>
      <c r="EJ756"/>
      <c r="EK756"/>
      <c r="EL756"/>
      <c r="EM756"/>
      <c r="EN756"/>
      <c r="EO756"/>
      <c r="EP756"/>
      <c r="EQ756"/>
      <c r="ER756"/>
      <c r="ES756"/>
      <c r="ET756"/>
      <c r="EU756"/>
      <c r="EV756"/>
      <c r="EW756"/>
      <c r="EX756"/>
      <c r="EY756"/>
      <c r="EZ756"/>
      <c r="FA756"/>
      <c r="FB756"/>
      <c r="FC756"/>
      <c r="FD756"/>
      <c r="FE756"/>
      <c r="FF756"/>
      <c r="FG756"/>
      <c r="FH756"/>
      <c r="FI756"/>
      <c r="FJ756"/>
      <c r="FK756"/>
      <c r="FL756"/>
      <c r="FM756"/>
      <c r="FN756"/>
      <c r="FO756"/>
      <c r="FP756"/>
      <c r="FQ756"/>
      <c r="FR756"/>
      <c r="FS756"/>
      <c r="FT756"/>
      <c r="FU756"/>
      <c r="FV756"/>
      <c r="FW756"/>
      <c r="FX756"/>
      <c r="FY756"/>
      <c r="FZ756"/>
      <c r="GA756"/>
      <c r="GB756"/>
      <c r="GC756"/>
      <c r="GD756"/>
      <c r="GE756"/>
      <c r="GF756"/>
      <c r="GG756"/>
      <c r="GH756"/>
      <c r="GI756"/>
      <c r="GJ756"/>
      <c r="GK756"/>
      <c r="GL756"/>
      <c r="GM756"/>
      <c r="GN756"/>
      <c r="GO756"/>
      <c r="GP756"/>
      <c r="GQ756"/>
      <c r="GR756"/>
      <c r="GS756"/>
      <c r="GT756"/>
      <c r="GU756"/>
      <c r="GV756"/>
      <c r="GW756"/>
      <c r="GX756"/>
      <c r="GY756"/>
      <c r="GZ756"/>
      <c r="HA756"/>
      <c r="HB756"/>
      <c r="HC756"/>
      <c r="HD756"/>
      <c r="HE756"/>
      <c r="HF756"/>
      <c r="HG756"/>
      <c r="HH756"/>
      <c r="HI756"/>
      <c r="HJ756"/>
      <c r="HK756"/>
      <c r="HL756"/>
    </row>
    <row r="757" spans="1:220" x14ac:dyDescent="0.25">
      <c r="A757"/>
      <c r="B757"/>
      <c r="C757"/>
      <c r="D757"/>
      <c r="E757"/>
      <c r="F757"/>
      <c r="G757"/>
      <c r="H757"/>
      <c r="I757"/>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c r="BY757"/>
      <c r="BZ757"/>
      <c r="CA757"/>
      <c r="CB757"/>
      <c r="CC757"/>
      <c r="CD757"/>
      <c r="CE757"/>
      <c r="CF757"/>
      <c r="CG757"/>
      <c r="CH757"/>
      <c r="CI757"/>
      <c r="CJ757"/>
      <c r="CK757"/>
      <c r="CL757"/>
      <c r="CM757"/>
      <c r="CN757"/>
      <c r="CO757"/>
      <c r="CP757"/>
      <c r="CQ757"/>
      <c r="CR757"/>
      <c r="CS757"/>
      <c r="CT757"/>
      <c r="CU757"/>
      <c r="CV757"/>
      <c r="CW757"/>
      <c r="CX757"/>
      <c r="CY757"/>
      <c r="CZ757"/>
      <c r="DA757"/>
      <c r="DB757"/>
      <c r="DC757"/>
      <c r="DD757"/>
      <c r="DE757"/>
      <c r="DF757"/>
      <c r="DG757"/>
      <c r="DH757"/>
      <c r="DI757"/>
      <c r="DJ757"/>
      <c r="DK757"/>
      <c r="DL757"/>
      <c r="DM757"/>
      <c r="DN757"/>
      <c r="DO757"/>
      <c r="DP757"/>
      <c r="DQ757"/>
      <c r="DR757"/>
      <c r="DS757"/>
      <c r="DT757"/>
      <c r="DU757"/>
      <c r="DV757"/>
      <c r="DW757"/>
      <c r="DX757"/>
      <c r="DY757"/>
      <c r="DZ757"/>
      <c r="EA757"/>
      <c r="EB757"/>
      <c r="EC757"/>
      <c r="ED757"/>
      <c r="EE757"/>
      <c r="EF757"/>
      <c r="EG757"/>
      <c r="EH757"/>
      <c r="EI757"/>
      <c r="EJ757"/>
      <c r="EK757"/>
      <c r="EL757"/>
      <c r="EM757"/>
      <c r="EN757"/>
      <c r="EO757"/>
      <c r="EP757"/>
      <c r="EQ757"/>
      <c r="ER757"/>
      <c r="ES757"/>
      <c r="ET757"/>
      <c r="EU757"/>
      <c r="EV757"/>
      <c r="EW757"/>
      <c r="EX757"/>
      <c r="EY757"/>
      <c r="EZ757"/>
      <c r="FA757"/>
      <c r="FB757"/>
      <c r="FC757"/>
      <c r="FD757"/>
      <c r="FE757"/>
      <c r="FF757"/>
      <c r="FG757"/>
      <c r="FH757"/>
      <c r="FI757"/>
      <c r="FJ757"/>
      <c r="FK757"/>
      <c r="FL757"/>
      <c r="FM757"/>
      <c r="FN757"/>
      <c r="FO757"/>
      <c r="FP757"/>
      <c r="FQ757"/>
      <c r="FR757"/>
      <c r="FS757"/>
      <c r="FT757"/>
      <c r="FU757"/>
      <c r="FV757"/>
      <c r="FW757"/>
      <c r="FX757"/>
      <c r="FY757"/>
      <c r="FZ757"/>
      <c r="GA757"/>
      <c r="GB757"/>
      <c r="GC757"/>
      <c r="GD757"/>
      <c r="GE757"/>
      <c r="GF757"/>
      <c r="GG757"/>
      <c r="GH757"/>
      <c r="GI757"/>
      <c r="GJ757"/>
      <c r="GK757"/>
      <c r="GL757"/>
      <c r="GM757"/>
      <c r="GN757"/>
      <c r="GO757"/>
      <c r="GP757"/>
      <c r="GQ757"/>
      <c r="GR757"/>
      <c r="GS757"/>
      <c r="GT757"/>
      <c r="GU757"/>
      <c r="GV757"/>
      <c r="GW757"/>
      <c r="GX757"/>
      <c r="GY757"/>
      <c r="GZ757"/>
      <c r="HA757"/>
      <c r="HB757"/>
      <c r="HC757"/>
      <c r="HD757"/>
      <c r="HE757"/>
      <c r="HF757"/>
      <c r="HG757"/>
      <c r="HH757"/>
      <c r="HI757"/>
      <c r="HJ757"/>
      <c r="HK757"/>
      <c r="HL757"/>
    </row>
    <row r="758" spans="1:220" x14ac:dyDescent="0.25">
      <c r="A758"/>
      <c r="B758"/>
      <c r="C758"/>
      <c r="D758"/>
      <c r="E758"/>
      <c r="F758"/>
      <c r="G758"/>
      <c r="H758"/>
      <c r="I758"/>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c r="BY758"/>
      <c r="BZ758"/>
      <c r="CA758"/>
      <c r="CB758"/>
      <c r="CC758"/>
      <c r="CD758"/>
      <c r="CE758"/>
      <c r="CF758"/>
      <c r="CG758"/>
      <c r="CH758"/>
      <c r="CI758"/>
      <c r="CJ758"/>
      <c r="CK758"/>
      <c r="CL758"/>
      <c r="CM758"/>
      <c r="CN758"/>
      <c r="CO758"/>
      <c r="CP758"/>
      <c r="CQ758"/>
      <c r="CR758"/>
      <c r="CS758"/>
      <c r="CT758"/>
      <c r="CU758"/>
      <c r="CV758"/>
      <c r="CW758"/>
      <c r="CX758"/>
      <c r="CY758"/>
      <c r="CZ758"/>
      <c r="DA758"/>
      <c r="DB758"/>
      <c r="DC758"/>
      <c r="DD758"/>
      <c r="DE758"/>
      <c r="DF758"/>
      <c r="DG758"/>
      <c r="DH758"/>
      <c r="DI758"/>
      <c r="DJ758"/>
      <c r="DK758"/>
      <c r="DL758"/>
      <c r="DM758"/>
      <c r="DN758"/>
      <c r="DO758"/>
      <c r="DP758"/>
      <c r="DQ758"/>
      <c r="DR758"/>
      <c r="DS758"/>
      <c r="DT758"/>
      <c r="DU758"/>
      <c r="DV758"/>
      <c r="DW758"/>
      <c r="DX758"/>
      <c r="DY758"/>
      <c r="DZ758"/>
      <c r="EA758"/>
      <c r="EB758"/>
      <c r="EC758"/>
      <c r="ED758"/>
      <c r="EE758"/>
      <c r="EF758"/>
      <c r="EG758"/>
      <c r="EH758"/>
      <c r="EI758"/>
      <c r="EJ758"/>
      <c r="EK758"/>
      <c r="EL758"/>
      <c r="EM758"/>
      <c r="EN758"/>
      <c r="EO758"/>
      <c r="EP758"/>
      <c r="EQ758"/>
      <c r="ER758"/>
      <c r="ES758"/>
      <c r="ET758"/>
      <c r="EU758"/>
      <c r="EV758"/>
      <c r="EW758"/>
      <c r="EX758"/>
      <c r="EY758"/>
      <c r="EZ758"/>
      <c r="FA758"/>
      <c r="FB758"/>
      <c r="FC758"/>
      <c r="FD758"/>
      <c r="FE758"/>
      <c r="FF758"/>
      <c r="FG758"/>
      <c r="FH758"/>
      <c r="FI758"/>
      <c r="FJ758"/>
      <c r="FK758"/>
      <c r="FL758"/>
      <c r="FM758"/>
      <c r="FN758"/>
      <c r="FO758"/>
      <c r="FP758"/>
      <c r="FQ758"/>
      <c r="FR758"/>
      <c r="FS758"/>
      <c r="FT758"/>
      <c r="FU758"/>
      <c r="FV758"/>
      <c r="FW758"/>
      <c r="FX758"/>
      <c r="FY758"/>
      <c r="FZ758"/>
      <c r="GA758"/>
      <c r="GB758"/>
      <c r="GC758"/>
      <c r="GD758"/>
      <c r="GE758"/>
      <c r="GF758"/>
      <c r="GG758"/>
      <c r="GH758"/>
      <c r="GI758"/>
      <c r="GJ758"/>
      <c r="GK758"/>
      <c r="GL758"/>
      <c r="GM758"/>
      <c r="GN758"/>
      <c r="GO758"/>
      <c r="GP758"/>
      <c r="GQ758"/>
      <c r="GR758"/>
      <c r="GS758"/>
      <c r="GT758"/>
      <c r="GU758"/>
      <c r="GV758"/>
      <c r="GW758"/>
      <c r="GX758"/>
      <c r="GY758"/>
      <c r="GZ758"/>
      <c r="HA758"/>
      <c r="HB758"/>
      <c r="HC758"/>
      <c r="HD758"/>
      <c r="HE758"/>
      <c r="HF758"/>
      <c r="HG758"/>
      <c r="HH758"/>
      <c r="HI758"/>
      <c r="HJ758"/>
      <c r="HK758"/>
      <c r="HL758"/>
    </row>
    <row r="759" spans="1:220" x14ac:dyDescent="0.25">
      <c r="A759"/>
      <c r="B759"/>
      <c r="C759"/>
      <c r="D759"/>
      <c r="E759"/>
      <c r="F759"/>
      <c r="G759"/>
      <c r="H759"/>
      <c r="I759"/>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c r="BY759"/>
      <c r="BZ759"/>
      <c r="CA759"/>
      <c r="CB759"/>
      <c r="CC759"/>
      <c r="CD759"/>
      <c r="CE759"/>
      <c r="CF759"/>
      <c r="CG759"/>
      <c r="CH759"/>
      <c r="CI759"/>
      <c r="CJ759"/>
      <c r="CK759"/>
      <c r="CL759"/>
      <c r="CM759"/>
      <c r="CN759"/>
      <c r="CO759"/>
      <c r="CP759"/>
      <c r="CQ759"/>
      <c r="CR759"/>
      <c r="CS759"/>
      <c r="CT759"/>
      <c r="CU759"/>
      <c r="CV759"/>
      <c r="CW759"/>
      <c r="CX759"/>
      <c r="CY759"/>
      <c r="CZ759"/>
      <c r="DA759"/>
      <c r="DB759"/>
      <c r="DC759"/>
      <c r="DD759"/>
      <c r="DE759"/>
      <c r="DF759"/>
      <c r="DG759"/>
      <c r="DH759"/>
      <c r="DI759"/>
      <c r="DJ759"/>
      <c r="DK759"/>
      <c r="DL759"/>
      <c r="DM759"/>
      <c r="DN759"/>
      <c r="DO759"/>
      <c r="DP759"/>
      <c r="DQ759"/>
      <c r="DR759"/>
      <c r="DS759"/>
      <c r="DT759"/>
      <c r="DU759"/>
      <c r="DV759"/>
      <c r="DW759"/>
      <c r="DX759"/>
      <c r="DY759"/>
      <c r="DZ759"/>
      <c r="EA759"/>
      <c r="EB759"/>
      <c r="EC759"/>
      <c r="ED759"/>
      <c r="EE759"/>
      <c r="EF759"/>
      <c r="EG759"/>
      <c r="EH759"/>
      <c r="EI759"/>
      <c r="EJ759"/>
      <c r="EK759"/>
      <c r="EL759"/>
      <c r="EM759"/>
      <c r="EN759"/>
      <c r="EO759"/>
      <c r="EP759"/>
      <c r="EQ759"/>
      <c r="ER759"/>
      <c r="ES759"/>
      <c r="ET759"/>
      <c r="EU759"/>
      <c r="EV759"/>
      <c r="EW759"/>
      <c r="EX759"/>
      <c r="EY759"/>
      <c r="EZ759"/>
      <c r="FA759"/>
      <c r="FB759"/>
      <c r="FC759"/>
      <c r="FD759"/>
      <c r="FE759"/>
      <c r="FF759"/>
      <c r="FG759"/>
      <c r="FH759"/>
      <c r="FI759"/>
      <c r="FJ759"/>
      <c r="FK759"/>
      <c r="FL759"/>
      <c r="FM759"/>
      <c r="FN759"/>
      <c r="FO759"/>
      <c r="FP759"/>
      <c r="FQ759"/>
      <c r="FR759"/>
      <c r="FS759"/>
      <c r="FT759"/>
      <c r="FU759"/>
      <c r="FV759"/>
      <c r="FW759"/>
      <c r="FX759"/>
      <c r="FY759"/>
      <c r="FZ759"/>
      <c r="GA759"/>
      <c r="GB759"/>
      <c r="GC759"/>
      <c r="GD759"/>
      <c r="GE759"/>
      <c r="GF759"/>
      <c r="GG759"/>
      <c r="GH759"/>
      <c r="GI759"/>
      <c r="GJ759"/>
      <c r="GK759"/>
      <c r="GL759"/>
      <c r="GM759"/>
      <c r="GN759"/>
      <c r="GO759"/>
      <c r="GP759"/>
      <c r="GQ759"/>
      <c r="GR759"/>
      <c r="GS759"/>
      <c r="GT759"/>
      <c r="GU759"/>
      <c r="GV759"/>
      <c r="GW759"/>
      <c r="GX759"/>
      <c r="GY759"/>
      <c r="GZ759"/>
      <c r="HA759"/>
      <c r="HB759"/>
      <c r="HC759"/>
      <c r="HD759"/>
      <c r="HE759"/>
      <c r="HF759"/>
      <c r="HG759"/>
      <c r="HH759"/>
      <c r="HI759"/>
      <c r="HJ759"/>
      <c r="HK759"/>
      <c r="HL759"/>
    </row>
    <row r="760" spans="1:220" x14ac:dyDescent="0.25">
      <c r="A760"/>
      <c r="B760"/>
      <c r="C760"/>
      <c r="D760"/>
      <c r="E760"/>
      <c r="F760"/>
      <c r="G760"/>
      <c r="H760"/>
      <c r="I760"/>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c r="BY760"/>
      <c r="BZ760"/>
      <c r="CA760"/>
      <c r="CB760"/>
      <c r="CC760"/>
      <c r="CD760"/>
      <c r="CE760"/>
      <c r="CF760"/>
      <c r="CG760"/>
      <c r="CH760"/>
      <c r="CI760"/>
      <c r="CJ760"/>
      <c r="CK760"/>
      <c r="CL760"/>
      <c r="CM760"/>
      <c r="CN760"/>
      <c r="CO760"/>
      <c r="CP760"/>
      <c r="CQ760"/>
      <c r="CR760"/>
      <c r="CS760"/>
      <c r="CT760"/>
      <c r="CU760"/>
      <c r="CV760"/>
      <c r="CW760"/>
      <c r="CX760"/>
      <c r="CY760"/>
      <c r="CZ760"/>
      <c r="DA760"/>
      <c r="DB760"/>
      <c r="DC760"/>
      <c r="DD760"/>
      <c r="DE760"/>
      <c r="DF760"/>
      <c r="DG760"/>
      <c r="DH760"/>
      <c r="DI760"/>
      <c r="DJ760"/>
      <c r="DK760"/>
      <c r="DL760"/>
      <c r="DM760"/>
      <c r="DN760"/>
      <c r="DO760"/>
      <c r="DP760"/>
      <c r="DQ760"/>
      <c r="DR760"/>
      <c r="DS760"/>
      <c r="DT760"/>
      <c r="DU760"/>
      <c r="DV760"/>
      <c r="DW760"/>
      <c r="DX760"/>
      <c r="DY760"/>
      <c r="DZ760"/>
      <c r="EA760"/>
      <c r="EB760"/>
      <c r="EC760"/>
      <c r="ED760"/>
      <c r="EE760"/>
      <c r="EF760"/>
      <c r="EG760"/>
      <c r="EH760"/>
      <c r="EI760"/>
      <c r="EJ760"/>
      <c r="EK760"/>
      <c r="EL760"/>
      <c r="EM760"/>
      <c r="EN760"/>
      <c r="EO760"/>
      <c r="EP760"/>
      <c r="EQ760"/>
      <c r="ER760"/>
      <c r="ES760"/>
      <c r="ET760"/>
      <c r="EU760"/>
      <c r="EV760"/>
      <c r="EW760"/>
      <c r="EX760"/>
      <c r="EY760"/>
      <c r="EZ760"/>
      <c r="FA760"/>
      <c r="FB760"/>
      <c r="FC760"/>
      <c r="FD760"/>
      <c r="FE760"/>
      <c r="FF760"/>
      <c r="FG760"/>
      <c r="FH760"/>
      <c r="FI760"/>
      <c r="FJ760"/>
      <c r="FK760"/>
      <c r="FL760"/>
      <c r="FM760"/>
      <c r="FN760"/>
      <c r="FO760"/>
      <c r="FP760"/>
      <c r="FQ760"/>
      <c r="FR760"/>
      <c r="FS760"/>
      <c r="FT760"/>
      <c r="FU760"/>
      <c r="FV760"/>
      <c r="FW760"/>
      <c r="FX760"/>
      <c r="FY760"/>
      <c r="FZ760"/>
      <c r="GA760"/>
      <c r="GB760"/>
      <c r="GC760"/>
      <c r="GD760"/>
      <c r="GE760"/>
      <c r="GF760"/>
      <c r="GG760"/>
      <c r="GH760"/>
      <c r="GI760"/>
      <c r="GJ760"/>
      <c r="GK760"/>
      <c r="GL760"/>
      <c r="GM760"/>
      <c r="GN760"/>
      <c r="GO760"/>
      <c r="GP760"/>
      <c r="GQ760"/>
      <c r="GR760"/>
      <c r="GS760"/>
      <c r="GT760"/>
      <c r="GU760"/>
      <c r="GV760"/>
      <c r="GW760"/>
      <c r="GX760"/>
      <c r="GY760"/>
      <c r="GZ760"/>
      <c r="HA760"/>
      <c r="HB760"/>
      <c r="HC760"/>
      <c r="HD760"/>
      <c r="HE760"/>
      <c r="HF760"/>
      <c r="HG760"/>
      <c r="HH760"/>
      <c r="HI760"/>
      <c r="HJ760"/>
      <c r="HK760"/>
      <c r="HL760"/>
    </row>
    <row r="761" spans="1:220" x14ac:dyDescent="0.25">
      <c r="A761"/>
      <c r="B761"/>
      <c r="C761"/>
      <c r="D761"/>
      <c r="E761"/>
      <c r="F761"/>
      <c r="G761"/>
      <c r="H761"/>
      <c r="I761"/>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c r="BY761"/>
      <c r="BZ761"/>
      <c r="CA761"/>
      <c r="CB761"/>
      <c r="CC761"/>
      <c r="CD761"/>
      <c r="CE761"/>
      <c r="CF761"/>
      <c r="CG761"/>
      <c r="CH761"/>
      <c r="CI761"/>
      <c r="CJ761"/>
      <c r="CK761"/>
      <c r="CL761"/>
      <c r="CM761"/>
      <c r="CN761"/>
      <c r="CO761"/>
      <c r="CP761"/>
      <c r="CQ761"/>
      <c r="CR761"/>
      <c r="CS761"/>
      <c r="CT761"/>
      <c r="CU761"/>
      <c r="CV761"/>
      <c r="CW761"/>
      <c r="CX761"/>
      <c r="CY761"/>
      <c r="CZ761"/>
      <c r="DA761"/>
      <c r="DB761"/>
      <c r="DC761"/>
      <c r="DD761"/>
      <c r="DE761"/>
      <c r="DF761"/>
      <c r="DG761"/>
      <c r="DH761"/>
      <c r="DI761"/>
      <c r="DJ761"/>
      <c r="DK761"/>
      <c r="DL761"/>
      <c r="DM761"/>
      <c r="DN761"/>
      <c r="DO761"/>
      <c r="DP761"/>
      <c r="DQ761"/>
      <c r="DR761"/>
      <c r="DS761"/>
      <c r="DT761"/>
      <c r="DU761"/>
      <c r="DV761"/>
      <c r="DW761"/>
      <c r="DX761"/>
      <c r="DY761"/>
      <c r="DZ761"/>
      <c r="EA761"/>
      <c r="EB761"/>
      <c r="EC761"/>
      <c r="ED761"/>
      <c r="EE761"/>
      <c r="EF761"/>
      <c r="EG761"/>
      <c r="EH761"/>
      <c r="EI761"/>
      <c r="EJ761"/>
      <c r="EK761"/>
      <c r="EL761"/>
      <c r="EM761"/>
      <c r="EN761"/>
      <c r="EO761"/>
      <c r="EP761"/>
      <c r="EQ761"/>
      <c r="ER761"/>
      <c r="ES761"/>
      <c r="ET761"/>
      <c r="EU761"/>
      <c r="EV761"/>
      <c r="EW761"/>
      <c r="EX761"/>
      <c r="EY761"/>
      <c r="EZ761"/>
      <c r="FA761"/>
      <c r="FB761"/>
      <c r="FC761"/>
      <c r="FD761"/>
      <c r="FE761"/>
      <c r="FF761"/>
      <c r="FG761"/>
      <c r="FH761"/>
      <c r="FI761"/>
      <c r="FJ761"/>
      <c r="FK761"/>
      <c r="FL761"/>
      <c r="FM761"/>
      <c r="FN761"/>
      <c r="FO761"/>
      <c r="FP761"/>
      <c r="FQ761"/>
      <c r="FR761"/>
      <c r="FS761"/>
      <c r="FT761"/>
      <c r="FU761"/>
      <c r="FV761"/>
      <c r="FW761"/>
      <c r="FX761"/>
      <c r="FY761"/>
      <c r="FZ761"/>
      <c r="GA761"/>
      <c r="GB761"/>
      <c r="GC761"/>
      <c r="GD761"/>
      <c r="GE761"/>
      <c r="GF761"/>
      <c r="GG761"/>
      <c r="GH761"/>
      <c r="GI761"/>
      <c r="GJ761"/>
      <c r="GK761"/>
      <c r="GL761"/>
      <c r="GM761"/>
      <c r="GN761"/>
      <c r="GO761"/>
      <c r="GP761"/>
      <c r="GQ761"/>
      <c r="GR761"/>
      <c r="GS761"/>
      <c r="GT761"/>
      <c r="GU761"/>
      <c r="GV761"/>
      <c r="GW761"/>
      <c r="GX761"/>
      <c r="GY761"/>
      <c r="GZ761"/>
      <c r="HA761"/>
      <c r="HB761"/>
      <c r="HC761"/>
      <c r="HD761"/>
      <c r="HE761"/>
      <c r="HF761"/>
      <c r="HG761"/>
      <c r="HH761"/>
      <c r="HI761"/>
      <c r="HJ761"/>
      <c r="HK761"/>
      <c r="HL761"/>
    </row>
    <row r="762" spans="1:220" x14ac:dyDescent="0.25">
      <c r="A762"/>
      <c r="B762"/>
      <c r="C762"/>
      <c r="D762"/>
      <c r="E762"/>
      <c r="F762"/>
      <c r="G762"/>
      <c r="H762"/>
      <c r="I762"/>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c r="BY762"/>
      <c r="BZ762"/>
      <c r="CA762"/>
      <c r="CB762"/>
      <c r="CC762"/>
      <c r="CD762"/>
      <c r="CE762"/>
      <c r="CF762"/>
      <c r="CG762"/>
      <c r="CH762"/>
      <c r="CI762"/>
      <c r="CJ762"/>
      <c r="CK762"/>
      <c r="CL762"/>
      <c r="CM762"/>
      <c r="CN762"/>
      <c r="CO762"/>
      <c r="CP762"/>
      <c r="CQ762"/>
      <c r="CR762"/>
      <c r="CS762"/>
      <c r="CT762"/>
      <c r="CU762"/>
      <c r="CV762"/>
      <c r="CW762"/>
      <c r="CX762"/>
      <c r="CY762"/>
      <c r="CZ762"/>
      <c r="DA762"/>
      <c r="DB762"/>
      <c r="DC762"/>
      <c r="DD762"/>
      <c r="DE762"/>
      <c r="DF762"/>
      <c r="DG762"/>
      <c r="DH762"/>
      <c r="DI762"/>
      <c r="DJ762"/>
      <c r="DK762"/>
      <c r="DL762"/>
      <c r="DM762"/>
      <c r="DN762"/>
      <c r="DO762"/>
      <c r="DP762"/>
      <c r="DQ762"/>
      <c r="DR762"/>
      <c r="DS762"/>
      <c r="DT762"/>
      <c r="DU762"/>
      <c r="DV762"/>
      <c r="DW762"/>
      <c r="DX762"/>
      <c r="DY762"/>
      <c r="DZ762"/>
      <c r="EA762"/>
      <c r="EB762"/>
      <c r="EC762"/>
      <c r="ED762"/>
      <c r="EE762"/>
      <c r="EF762"/>
      <c r="EG762"/>
      <c r="EH762"/>
      <c r="EI762"/>
      <c r="EJ762"/>
      <c r="EK762"/>
      <c r="EL762"/>
      <c r="EM762"/>
      <c r="EN762"/>
      <c r="EO762"/>
      <c r="EP762"/>
      <c r="EQ762"/>
      <c r="ER762"/>
      <c r="ES762"/>
      <c r="ET762"/>
      <c r="EU762"/>
      <c r="EV762"/>
      <c r="EW762"/>
      <c r="EX762"/>
      <c r="EY762"/>
      <c r="EZ762"/>
      <c r="FA762"/>
      <c r="FB762"/>
      <c r="FC762"/>
      <c r="FD762"/>
      <c r="FE762"/>
      <c r="FF762"/>
      <c r="FG762"/>
      <c r="FH762"/>
      <c r="FI762"/>
      <c r="FJ762"/>
      <c r="FK762"/>
      <c r="FL762"/>
      <c r="FM762"/>
      <c r="FN762"/>
      <c r="FO762"/>
      <c r="FP762"/>
      <c r="FQ762"/>
      <c r="FR762"/>
      <c r="FS762"/>
      <c r="FT762"/>
      <c r="FU762"/>
      <c r="FV762"/>
      <c r="FW762"/>
      <c r="FX762"/>
      <c r="FY762"/>
      <c r="FZ762"/>
      <c r="GA762"/>
      <c r="GB762"/>
      <c r="GC762"/>
      <c r="GD762"/>
      <c r="GE762"/>
      <c r="GF762"/>
      <c r="GG762"/>
      <c r="GH762"/>
      <c r="GI762"/>
      <c r="GJ762"/>
      <c r="GK762"/>
      <c r="GL762"/>
      <c r="GM762"/>
      <c r="GN762"/>
      <c r="GO762"/>
      <c r="GP762"/>
      <c r="GQ762"/>
      <c r="GR762"/>
      <c r="GS762"/>
      <c r="GT762"/>
      <c r="GU762"/>
      <c r="GV762"/>
      <c r="GW762"/>
      <c r="GX762"/>
      <c r="GY762"/>
      <c r="GZ762"/>
      <c r="HA762"/>
      <c r="HB762"/>
      <c r="HC762"/>
      <c r="HD762"/>
      <c r="HE762"/>
      <c r="HF762"/>
      <c r="HG762"/>
      <c r="HH762"/>
      <c r="HI762"/>
      <c r="HJ762"/>
      <c r="HK762"/>
      <c r="HL762"/>
    </row>
    <row r="763" spans="1:220" x14ac:dyDescent="0.25">
      <c r="A763"/>
      <c r="B763"/>
      <c r="C763"/>
      <c r="D763"/>
      <c r="E763"/>
      <c r="F763"/>
      <c r="G763"/>
      <c r="H763"/>
      <c r="I763"/>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c r="BY763"/>
      <c r="BZ763"/>
      <c r="CA763"/>
      <c r="CB763"/>
      <c r="CC763"/>
      <c r="CD763"/>
      <c r="CE763"/>
      <c r="CF763"/>
      <c r="CG763"/>
      <c r="CH763"/>
      <c r="CI763"/>
      <c r="CJ763"/>
      <c r="CK763"/>
      <c r="CL763"/>
      <c r="CM763"/>
      <c r="CN763"/>
      <c r="CO763"/>
      <c r="CP763"/>
      <c r="CQ763"/>
      <c r="CR763"/>
      <c r="CS763"/>
      <c r="CT763"/>
      <c r="CU763"/>
      <c r="CV763"/>
      <c r="CW763"/>
      <c r="CX763"/>
      <c r="CY763"/>
      <c r="CZ763"/>
      <c r="DA763"/>
      <c r="DB763"/>
      <c r="DC763"/>
      <c r="DD763"/>
      <c r="DE763"/>
      <c r="DF763"/>
      <c r="DG763"/>
      <c r="DH763"/>
      <c r="DI763"/>
      <c r="DJ763"/>
      <c r="DK763"/>
      <c r="DL763"/>
      <c r="DM763"/>
      <c r="DN763"/>
      <c r="DO763"/>
      <c r="DP763"/>
      <c r="DQ763"/>
      <c r="DR763"/>
      <c r="DS763"/>
      <c r="DT763"/>
      <c r="DU763"/>
      <c r="DV763"/>
      <c r="DW763"/>
      <c r="DX763"/>
      <c r="DY763"/>
      <c r="DZ763"/>
      <c r="EA763"/>
      <c r="EB763"/>
      <c r="EC763"/>
      <c r="ED763"/>
      <c r="EE763"/>
      <c r="EF763"/>
      <c r="EG763"/>
      <c r="EH763"/>
      <c r="EI763"/>
      <c r="EJ763"/>
      <c r="EK763"/>
      <c r="EL763"/>
      <c r="EM763"/>
      <c r="EN763"/>
      <c r="EO763"/>
      <c r="EP763"/>
      <c r="EQ763"/>
      <c r="ER763"/>
      <c r="ES763"/>
      <c r="ET763"/>
      <c r="EU763"/>
      <c r="EV763"/>
      <c r="EW763"/>
      <c r="EX763"/>
      <c r="EY763"/>
      <c r="EZ763"/>
      <c r="FA763"/>
      <c r="FB763"/>
      <c r="FC763"/>
      <c r="FD763"/>
      <c r="FE763"/>
      <c r="FF763"/>
      <c r="FG763"/>
      <c r="FH763"/>
      <c r="FI763"/>
      <c r="FJ763"/>
      <c r="FK763"/>
      <c r="FL763"/>
      <c r="FM763"/>
      <c r="FN763"/>
      <c r="FO763"/>
      <c r="FP763"/>
      <c r="FQ763"/>
      <c r="FR763"/>
      <c r="FS763"/>
      <c r="FT763"/>
      <c r="FU763"/>
      <c r="FV763"/>
      <c r="FW763"/>
      <c r="FX763"/>
      <c r="FY763"/>
      <c r="FZ763"/>
      <c r="GA763"/>
      <c r="GB763"/>
      <c r="GC763"/>
      <c r="GD763"/>
      <c r="GE763"/>
      <c r="GF763"/>
      <c r="GG763"/>
      <c r="GH763"/>
      <c r="GI763"/>
      <c r="GJ763"/>
      <c r="GK763"/>
      <c r="GL763"/>
      <c r="GM763"/>
      <c r="GN763"/>
      <c r="GO763"/>
      <c r="GP763"/>
      <c r="GQ763"/>
      <c r="GR763"/>
      <c r="GS763"/>
      <c r="GT763"/>
      <c r="GU763"/>
      <c r="GV763"/>
      <c r="GW763"/>
      <c r="GX763"/>
      <c r="GY763"/>
      <c r="GZ763"/>
      <c r="HA763"/>
      <c r="HB763"/>
      <c r="HC763"/>
      <c r="HD763"/>
      <c r="HE763"/>
      <c r="HF763"/>
      <c r="HG763"/>
      <c r="HH763"/>
      <c r="HI763"/>
      <c r="HJ763"/>
      <c r="HK763"/>
      <c r="HL763"/>
    </row>
    <row r="764" spans="1:220" x14ac:dyDescent="0.25">
      <c r="A764"/>
      <c r="B764"/>
      <c r="C764"/>
      <c r="D764"/>
      <c r="E764"/>
      <c r="F764"/>
      <c r="G764"/>
      <c r="H764"/>
      <c r="I764"/>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c r="BY764"/>
      <c r="BZ764"/>
      <c r="CA764"/>
      <c r="CB764"/>
      <c r="CC764"/>
      <c r="CD764"/>
      <c r="CE764"/>
      <c r="CF764"/>
      <c r="CG764"/>
      <c r="CH764"/>
      <c r="CI764"/>
      <c r="CJ764"/>
      <c r="CK764"/>
      <c r="CL764"/>
      <c r="CM764"/>
      <c r="CN764"/>
      <c r="CO764"/>
      <c r="CP764"/>
      <c r="CQ764"/>
      <c r="CR764"/>
      <c r="CS764"/>
      <c r="CT764"/>
      <c r="CU764"/>
      <c r="CV764"/>
      <c r="CW764"/>
      <c r="CX764"/>
      <c r="CY764"/>
      <c r="CZ764"/>
      <c r="DA764"/>
      <c r="DB764"/>
      <c r="DC764"/>
      <c r="DD764"/>
      <c r="DE764"/>
      <c r="DF764"/>
      <c r="DG764"/>
      <c r="DH764"/>
      <c r="DI764"/>
      <c r="DJ764"/>
      <c r="DK764"/>
      <c r="DL764"/>
      <c r="DM764"/>
      <c r="DN764"/>
      <c r="DO764"/>
      <c r="DP764"/>
      <c r="DQ764"/>
      <c r="DR764"/>
      <c r="DS764"/>
      <c r="DT764"/>
      <c r="DU764"/>
      <c r="DV764"/>
      <c r="DW764"/>
      <c r="DX764"/>
      <c r="DY764"/>
      <c r="DZ764"/>
      <c r="EA764"/>
      <c r="EB764"/>
      <c r="EC764"/>
      <c r="ED764"/>
      <c r="EE764"/>
      <c r="EF764"/>
      <c r="EG764"/>
      <c r="EH764"/>
      <c r="EI764"/>
      <c r="EJ764"/>
      <c r="EK764"/>
      <c r="EL764"/>
      <c r="EM764"/>
      <c r="EN764"/>
      <c r="EO764"/>
      <c r="EP764"/>
      <c r="EQ764"/>
      <c r="ER764"/>
      <c r="ES764"/>
      <c r="ET764"/>
      <c r="EU764"/>
      <c r="EV764"/>
      <c r="EW764"/>
      <c r="EX764"/>
      <c r="EY764"/>
      <c r="EZ764"/>
      <c r="FA764"/>
      <c r="FB764"/>
      <c r="FC764"/>
      <c r="FD764"/>
      <c r="FE764"/>
      <c r="FF764"/>
      <c r="FG764"/>
      <c r="FH764"/>
      <c r="FI764"/>
      <c r="FJ764"/>
      <c r="FK764"/>
      <c r="FL764"/>
      <c r="FM764"/>
      <c r="FN764"/>
      <c r="FO764"/>
      <c r="FP764"/>
      <c r="FQ764"/>
      <c r="FR764"/>
      <c r="FS764"/>
      <c r="FT764"/>
      <c r="FU764"/>
      <c r="FV764"/>
      <c r="FW764"/>
      <c r="FX764"/>
      <c r="FY764"/>
      <c r="FZ764"/>
      <c r="GA764"/>
      <c r="GB764"/>
      <c r="GC764"/>
      <c r="GD764"/>
      <c r="GE764"/>
      <c r="GF764"/>
      <c r="GG764"/>
      <c r="GH764"/>
      <c r="GI764"/>
      <c r="GJ764"/>
      <c r="GK764"/>
      <c r="GL764"/>
      <c r="GM764"/>
      <c r="GN764"/>
      <c r="GO764"/>
      <c r="GP764"/>
      <c r="GQ764"/>
      <c r="GR764"/>
      <c r="GS764"/>
      <c r="GT764"/>
      <c r="GU764"/>
      <c r="GV764"/>
      <c r="GW764"/>
      <c r="GX764"/>
      <c r="GY764"/>
      <c r="GZ764"/>
      <c r="HA764"/>
      <c r="HB764"/>
      <c r="HC764"/>
      <c r="HD764"/>
      <c r="HE764"/>
      <c r="HF764"/>
      <c r="HG764"/>
      <c r="HH764"/>
      <c r="HI764"/>
      <c r="HJ764"/>
      <c r="HK764"/>
      <c r="HL764"/>
    </row>
    <row r="765" spans="1:220" x14ac:dyDescent="0.25">
      <c r="A765"/>
      <c r="B765"/>
      <c r="C765"/>
      <c r="D765"/>
      <c r="E765"/>
      <c r="F765"/>
      <c r="G765"/>
      <c r="H765"/>
      <c r="I765"/>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c r="BY765"/>
      <c r="BZ765"/>
      <c r="CA765"/>
      <c r="CB765"/>
      <c r="CC765"/>
      <c r="CD765"/>
      <c r="CE765"/>
      <c r="CF765"/>
      <c r="CG765"/>
      <c r="CH765"/>
      <c r="CI765"/>
      <c r="CJ765"/>
      <c r="CK765"/>
      <c r="CL765"/>
      <c r="CM765"/>
      <c r="CN765"/>
      <c r="CO765"/>
      <c r="CP765"/>
      <c r="CQ765"/>
      <c r="CR765"/>
      <c r="CS765"/>
      <c r="CT765"/>
      <c r="CU765"/>
      <c r="CV765"/>
      <c r="CW765"/>
      <c r="CX765"/>
      <c r="CY765"/>
      <c r="CZ765"/>
      <c r="DA765"/>
      <c r="DB765"/>
      <c r="DC765"/>
      <c r="DD765"/>
      <c r="DE765"/>
      <c r="DF765"/>
      <c r="DG765"/>
      <c r="DH765"/>
      <c r="DI765"/>
      <c r="DJ765"/>
      <c r="DK765"/>
      <c r="DL765"/>
      <c r="DM765"/>
      <c r="DN765"/>
      <c r="DO765"/>
      <c r="DP765"/>
      <c r="DQ765"/>
      <c r="DR765"/>
      <c r="DS765"/>
      <c r="DT765"/>
      <c r="DU765"/>
      <c r="DV765"/>
      <c r="DW765"/>
      <c r="DX765"/>
      <c r="DY765"/>
      <c r="DZ765"/>
      <c r="EA765"/>
      <c r="EB765"/>
      <c r="EC765"/>
      <c r="ED765"/>
      <c r="EE765"/>
      <c r="EF765"/>
      <c r="EG765"/>
      <c r="EH765"/>
      <c r="EI765"/>
      <c r="EJ765"/>
      <c r="EK765"/>
      <c r="EL765"/>
      <c r="EM765"/>
      <c r="EN765"/>
      <c r="EO765"/>
      <c r="EP765"/>
      <c r="EQ765"/>
      <c r="ER765"/>
      <c r="ES765"/>
      <c r="ET765"/>
      <c r="EU765"/>
      <c r="EV765"/>
      <c r="EW765"/>
      <c r="EX765"/>
      <c r="EY765"/>
      <c r="EZ765"/>
      <c r="FA765"/>
      <c r="FB765"/>
      <c r="FC765"/>
      <c r="FD765"/>
      <c r="FE765"/>
      <c r="FF765"/>
      <c r="FG765"/>
      <c r="FH765"/>
      <c r="FI765"/>
      <c r="FJ765"/>
      <c r="FK765"/>
      <c r="FL765"/>
      <c r="FM765"/>
      <c r="FN765"/>
      <c r="FO765"/>
      <c r="FP765"/>
      <c r="FQ765"/>
      <c r="FR765"/>
      <c r="FS765"/>
      <c r="FT765"/>
      <c r="FU765"/>
      <c r="FV765"/>
      <c r="FW765"/>
      <c r="FX765"/>
      <c r="FY765"/>
      <c r="FZ765"/>
      <c r="GA765"/>
      <c r="GB765"/>
      <c r="GC765"/>
      <c r="GD765"/>
      <c r="GE765"/>
      <c r="GF765"/>
      <c r="GG765"/>
      <c r="GH765"/>
      <c r="GI765"/>
      <c r="GJ765"/>
      <c r="GK765"/>
      <c r="GL765"/>
      <c r="GM765"/>
      <c r="GN765"/>
      <c r="GO765"/>
      <c r="GP765"/>
      <c r="GQ765"/>
      <c r="GR765"/>
      <c r="GS765"/>
      <c r="GT765"/>
      <c r="GU765"/>
      <c r="GV765"/>
      <c r="GW765"/>
      <c r="GX765"/>
      <c r="GY765"/>
      <c r="GZ765"/>
      <c r="HA765"/>
      <c r="HB765"/>
      <c r="HC765"/>
      <c r="HD765"/>
      <c r="HE765"/>
      <c r="HF765"/>
      <c r="HG765"/>
      <c r="HH765"/>
      <c r="HI765"/>
      <c r="HJ765"/>
      <c r="HK765"/>
      <c r="HL765"/>
    </row>
    <row r="766" spans="1:220" x14ac:dyDescent="0.25">
      <c r="A766"/>
      <c r="B766"/>
      <c r="C766"/>
      <c r="D766"/>
      <c r="E766"/>
      <c r="F766"/>
      <c r="G766"/>
      <c r="H766"/>
      <c r="I76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c r="BY766"/>
      <c r="BZ766"/>
      <c r="CA766"/>
      <c r="CB766"/>
      <c r="CC766"/>
      <c r="CD766"/>
      <c r="CE766"/>
      <c r="CF766"/>
      <c r="CG766"/>
      <c r="CH766"/>
      <c r="CI766"/>
      <c r="CJ766"/>
      <c r="CK766"/>
      <c r="CL766"/>
      <c r="CM766"/>
      <c r="CN766"/>
      <c r="CO766"/>
      <c r="CP766"/>
      <c r="CQ766"/>
      <c r="CR766"/>
      <c r="CS766"/>
      <c r="CT766"/>
      <c r="CU766"/>
      <c r="CV766"/>
      <c r="CW766"/>
      <c r="CX766"/>
      <c r="CY766"/>
      <c r="CZ766"/>
      <c r="DA766"/>
      <c r="DB766"/>
      <c r="DC766"/>
      <c r="DD766"/>
      <c r="DE766"/>
      <c r="DF766"/>
      <c r="DG766"/>
      <c r="DH766"/>
      <c r="DI766"/>
      <c r="DJ766"/>
      <c r="DK766"/>
      <c r="DL766"/>
      <c r="DM766"/>
      <c r="DN766"/>
      <c r="DO766"/>
      <c r="DP766"/>
      <c r="DQ766"/>
      <c r="DR766"/>
      <c r="DS766"/>
      <c r="DT766"/>
      <c r="DU766"/>
      <c r="DV766"/>
      <c r="DW766"/>
      <c r="DX766"/>
      <c r="DY766"/>
      <c r="DZ766"/>
      <c r="EA766"/>
      <c r="EB766"/>
      <c r="EC766"/>
      <c r="ED766"/>
      <c r="EE766"/>
      <c r="EF766"/>
      <c r="EG766"/>
      <c r="EH766"/>
      <c r="EI766"/>
      <c r="EJ766"/>
      <c r="EK766"/>
      <c r="EL766"/>
      <c r="EM766"/>
      <c r="EN766"/>
      <c r="EO766"/>
      <c r="EP766"/>
      <c r="EQ766"/>
      <c r="ER766"/>
      <c r="ES766"/>
      <c r="ET766"/>
      <c r="EU766"/>
      <c r="EV766"/>
      <c r="EW766"/>
      <c r="EX766"/>
      <c r="EY766"/>
      <c r="EZ766"/>
      <c r="FA766"/>
      <c r="FB766"/>
      <c r="FC766"/>
      <c r="FD766"/>
      <c r="FE766"/>
      <c r="FF766"/>
      <c r="FG766"/>
      <c r="FH766"/>
      <c r="FI766"/>
      <c r="FJ766"/>
      <c r="FK766"/>
      <c r="FL766"/>
      <c r="FM766"/>
      <c r="FN766"/>
      <c r="FO766"/>
      <c r="FP766"/>
      <c r="FQ766"/>
      <c r="FR766"/>
      <c r="FS766"/>
      <c r="FT766"/>
      <c r="FU766"/>
      <c r="FV766"/>
      <c r="FW766"/>
      <c r="FX766"/>
      <c r="FY766"/>
      <c r="FZ766"/>
      <c r="GA766"/>
      <c r="GB766"/>
      <c r="GC766"/>
      <c r="GD766"/>
      <c r="GE766"/>
      <c r="GF766"/>
      <c r="GG766"/>
      <c r="GH766"/>
      <c r="GI766"/>
      <c r="GJ766"/>
      <c r="GK766"/>
      <c r="GL766"/>
      <c r="GM766"/>
      <c r="GN766"/>
      <c r="GO766"/>
      <c r="GP766"/>
      <c r="GQ766"/>
      <c r="GR766"/>
      <c r="GS766"/>
      <c r="GT766"/>
      <c r="GU766"/>
      <c r="GV766"/>
      <c r="GW766"/>
      <c r="GX766"/>
      <c r="GY766"/>
      <c r="GZ766"/>
      <c r="HA766"/>
      <c r="HB766"/>
      <c r="HC766"/>
      <c r="HD766"/>
      <c r="HE766"/>
      <c r="HF766"/>
      <c r="HG766"/>
      <c r="HH766"/>
      <c r="HI766"/>
      <c r="HJ766"/>
      <c r="HK766"/>
      <c r="HL766"/>
    </row>
    <row r="767" spans="1:220" x14ac:dyDescent="0.25">
      <c r="A767"/>
      <c r="B767"/>
      <c r="C767"/>
      <c r="D767"/>
      <c r="E767"/>
      <c r="F767"/>
      <c r="G767"/>
      <c r="H767"/>
      <c r="I767"/>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c r="BY767"/>
      <c r="BZ767"/>
      <c r="CA767"/>
      <c r="CB767"/>
      <c r="CC767"/>
      <c r="CD767"/>
      <c r="CE767"/>
      <c r="CF767"/>
      <c r="CG767"/>
      <c r="CH767"/>
      <c r="CI767"/>
      <c r="CJ767"/>
      <c r="CK767"/>
      <c r="CL767"/>
      <c r="CM767"/>
      <c r="CN767"/>
      <c r="CO767"/>
      <c r="CP767"/>
      <c r="CQ767"/>
      <c r="CR767"/>
      <c r="CS767"/>
      <c r="CT767"/>
      <c r="CU767"/>
      <c r="CV767"/>
      <c r="CW767"/>
      <c r="CX767"/>
      <c r="CY767"/>
      <c r="CZ767"/>
      <c r="DA767"/>
      <c r="DB767"/>
      <c r="DC767"/>
      <c r="DD767"/>
      <c r="DE767"/>
      <c r="DF767"/>
      <c r="DG767"/>
      <c r="DH767"/>
      <c r="DI767"/>
      <c r="DJ767"/>
      <c r="DK767"/>
      <c r="DL767"/>
      <c r="DM767"/>
      <c r="DN767"/>
      <c r="DO767"/>
      <c r="DP767"/>
      <c r="DQ767"/>
      <c r="DR767"/>
      <c r="DS767"/>
      <c r="DT767"/>
      <c r="DU767"/>
      <c r="DV767"/>
      <c r="DW767"/>
      <c r="DX767"/>
      <c r="DY767"/>
      <c r="DZ767"/>
      <c r="EA767"/>
      <c r="EB767"/>
      <c r="EC767"/>
      <c r="ED767"/>
      <c r="EE767"/>
      <c r="EF767"/>
      <c r="EG767"/>
      <c r="EH767"/>
      <c r="EI767"/>
      <c r="EJ767"/>
      <c r="EK767"/>
      <c r="EL767"/>
      <c r="EM767"/>
      <c r="EN767"/>
      <c r="EO767"/>
      <c r="EP767"/>
      <c r="EQ767"/>
      <c r="ER767"/>
      <c r="ES767"/>
      <c r="ET767"/>
      <c r="EU767"/>
      <c r="EV767"/>
      <c r="EW767"/>
      <c r="EX767"/>
      <c r="EY767"/>
      <c r="EZ767"/>
      <c r="FA767"/>
      <c r="FB767"/>
      <c r="FC767"/>
      <c r="FD767"/>
      <c r="FE767"/>
      <c r="FF767"/>
      <c r="FG767"/>
      <c r="FH767"/>
      <c r="FI767"/>
      <c r="FJ767"/>
      <c r="FK767"/>
      <c r="FL767"/>
      <c r="FM767"/>
      <c r="FN767"/>
      <c r="FO767"/>
      <c r="FP767"/>
      <c r="FQ767"/>
      <c r="FR767"/>
      <c r="FS767"/>
      <c r="FT767"/>
      <c r="FU767"/>
      <c r="FV767"/>
      <c r="FW767"/>
      <c r="FX767"/>
      <c r="FY767"/>
      <c r="FZ767"/>
      <c r="GA767"/>
      <c r="GB767"/>
      <c r="GC767"/>
      <c r="GD767"/>
      <c r="GE767"/>
      <c r="GF767"/>
      <c r="GG767"/>
      <c r="GH767"/>
      <c r="GI767"/>
      <c r="GJ767"/>
      <c r="GK767"/>
      <c r="GL767"/>
      <c r="GM767"/>
      <c r="GN767"/>
      <c r="GO767"/>
      <c r="GP767"/>
      <c r="GQ767"/>
      <c r="GR767"/>
      <c r="GS767"/>
      <c r="GT767"/>
      <c r="GU767"/>
      <c r="GV767"/>
      <c r="GW767"/>
      <c r="GX767"/>
      <c r="GY767"/>
      <c r="GZ767"/>
      <c r="HA767"/>
      <c r="HB767"/>
      <c r="HC767"/>
      <c r="HD767"/>
      <c r="HE767"/>
      <c r="HF767"/>
      <c r="HG767"/>
      <c r="HH767"/>
      <c r="HI767"/>
      <c r="HJ767"/>
      <c r="HK767"/>
      <c r="HL767"/>
    </row>
    <row r="768" spans="1:220" x14ac:dyDescent="0.25">
      <c r="A768"/>
      <c r="B768"/>
      <c r="C768"/>
      <c r="D768"/>
      <c r="E768"/>
      <c r="F768"/>
      <c r="G768"/>
      <c r="H768"/>
      <c r="I768"/>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c r="BY768"/>
      <c r="BZ768"/>
      <c r="CA768"/>
      <c r="CB768"/>
      <c r="CC768"/>
      <c r="CD768"/>
      <c r="CE768"/>
      <c r="CF768"/>
      <c r="CG768"/>
      <c r="CH768"/>
      <c r="CI768"/>
      <c r="CJ768"/>
      <c r="CK768"/>
      <c r="CL768"/>
      <c r="CM768"/>
      <c r="CN768"/>
      <c r="CO768"/>
      <c r="CP768"/>
      <c r="CQ768"/>
      <c r="CR768"/>
      <c r="CS768"/>
      <c r="CT768"/>
      <c r="CU768"/>
      <c r="CV768"/>
      <c r="CW768"/>
      <c r="CX768"/>
      <c r="CY768"/>
      <c r="CZ768"/>
      <c r="DA768"/>
      <c r="DB768"/>
      <c r="DC768"/>
      <c r="DD768"/>
      <c r="DE768"/>
      <c r="DF768"/>
      <c r="DG768"/>
      <c r="DH768"/>
      <c r="DI768"/>
      <c r="DJ768"/>
      <c r="DK768"/>
      <c r="DL768"/>
      <c r="DM768"/>
      <c r="DN768"/>
      <c r="DO768"/>
      <c r="DP768"/>
      <c r="DQ768"/>
      <c r="DR768"/>
      <c r="DS768"/>
      <c r="DT768"/>
      <c r="DU768"/>
      <c r="DV768"/>
      <c r="DW768"/>
      <c r="DX768"/>
      <c r="DY768"/>
      <c r="DZ768"/>
      <c r="EA768"/>
      <c r="EB768"/>
      <c r="EC768"/>
      <c r="ED768"/>
      <c r="EE768"/>
      <c r="EF768"/>
      <c r="EG768"/>
      <c r="EH768"/>
      <c r="EI768"/>
      <c r="EJ768"/>
      <c r="EK768"/>
      <c r="EL768"/>
      <c r="EM768"/>
      <c r="EN768"/>
      <c r="EO768"/>
      <c r="EP768"/>
      <c r="EQ768"/>
      <c r="ER768"/>
      <c r="ES768"/>
      <c r="ET768"/>
      <c r="EU768"/>
      <c r="EV768"/>
      <c r="EW768"/>
      <c r="EX768"/>
      <c r="EY768"/>
      <c r="EZ768"/>
      <c r="FA768"/>
      <c r="FB768"/>
      <c r="FC768"/>
      <c r="FD768"/>
      <c r="FE768"/>
      <c r="FF768"/>
      <c r="FG768"/>
      <c r="FH768"/>
      <c r="FI768"/>
      <c r="FJ768"/>
      <c r="FK768"/>
      <c r="FL768"/>
      <c r="FM768"/>
      <c r="FN768"/>
      <c r="FO768"/>
      <c r="FP768"/>
      <c r="FQ768"/>
      <c r="FR768"/>
      <c r="FS768"/>
      <c r="FT768"/>
      <c r="FU768"/>
      <c r="FV768"/>
      <c r="FW768"/>
      <c r="FX768"/>
      <c r="FY768"/>
      <c r="FZ768"/>
      <c r="GA768"/>
      <c r="GB768"/>
      <c r="GC768"/>
      <c r="GD768"/>
      <c r="GE768"/>
      <c r="GF768"/>
      <c r="GG768"/>
      <c r="GH768"/>
      <c r="GI768"/>
      <c r="GJ768"/>
      <c r="GK768"/>
      <c r="GL768"/>
      <c r="GM768"/>
      <c r="GN768"/>
      <c r="GO768"/>
      <c r="GP768"/>
      <c r="GQ768"/>
      <c r="GR768"/>
      <c r="GS768"/>
      <c r="GT768"/>
      <c r="GU768"/>
      <c r="GV768"/>
      <c r="GW768"/>
      <c r="GX768"/>
      <c r="GY768"/>
      <c r="GZ768"/>
      <c r="HA768"/>
      <c r="HB768"/>
      <c r="HC768"/>
      <c r="HD768"/>
      <c r="HE768"/>
      <c r="HF768"/>
      <c r="HG768"/>
      <c r="HH768"/>
      <c r="HI768"/>
      <c r="HJ768"/>
      <c r="HK768"/>
      <c r="HL768"/>
    </row>
    <row r="769" spans="1:220" x14ac:dyDescent="0.25">
      <c r="A769"/>
      <c r="B769"/>
      <c r="C769"/>
      <c r="D769"/>
      <c r="E769"/>
      <c r="F769"/>
      <c r="G769"/>
      <c r="H769"/>
      <c r="I769"/>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c r="BY769"/>
      <c r="BZ769"/>
      <c r="CA769"/>
      <c r="CB769"/>
      <c r="CC769"/>
      <c r="CD769"/>
      <c r="CE769"/>
      <c r="CF769"/>
      <c r="CG769"/>
      <c r="CH769"/>
      <c r="CI769"/>
      <c r="CJ769"/>
      <c r="CK769"/>
      <c r="CL769"/>
      <c r="CM769"/>
      <c r="CN769"/>
      <c r="CO769"/>
      <c r="CP769"/>
      <c r="CQ769"/>
      <c r="CR769"/>
      <c r="CS769"/>
      <c r="CT769"/>
      <c r="CU769"/>
      <c r="CV769"/>
      <c r="CW769"/>
      <c r="CX769"/>
      <c r="CY769"/>
      <c r="CZ769"/>
      <c r="DA769"/>
      <c r="DB769"/>
      <c r="DC769"/>
      <c r="DD769"/>
      <c r="DE769"/>
      <c r="DF769"/>
      <c r="DG769"/>
      <c r="DH769"/>
      <c r="DI769"/>
      <c r="DJ769"/>
      <c r="DK769"/>
      <c r="DL769"/>
      <c r="DM769"/>
      <c r="DN769"/>
      <c r="DO769"/>
      <c r="DP769"/>
      <c r="DQ769"/>
      <c r="DR769"/>
      <c r="DS769"/>
      <c r="DT769"/>
      <c r="DU769"/>
      <c r="DV769"/>
      <c r="DW769"/>
      <c r="DX769"/>
      <c r="DY769"/>
      <c r="DZ769"/>
      <c r="EA769"/>
      <c r="EB769"/>
      <c r="EC769"/>
      <c r="ED769"/>
      <c r="EE769"/>
      <c r="EF769"/>
      <c r="EG769"/>
      <c r="EH769"/>
      <c r="EI769"/>
      <c r="EJ769"/>
      <c r="EK769"/>
      <c r="EL769"/>
      <c r="EM769"/>
      <c r="EN769"/>
      <c r="EO769"/>
      <c r="EP769"/>
      <c r="EQ769"/>
      <c r="ER769"/>
      <c r="ES769"/>
      <c r="ET769"/>
      <c r="EU769"/>
      <c r="EV769"/>
      <c r="EW769"/>
      <c r="EX769"/>
      <c r="EY769"/>
      <c r="EZ769"/>
      <c r="FA769"/>
      <c r="FB769"/>
      <c r="FC769"/>
      <c r="FD769"/>
      <c r="FE769"/>
      <c r="FF769"/>
      <c r="FG769"/>
      <c r="FH769"/>
      <c r="FI769"/>
      <c r="FJ769"/>
      <c r="FK769"/>
      <c r="FL769"/>
      <c r="FM769"/>
      <c r="FN769"/>
      <c r="FO769"/>
      <c r="FP769"/>
      <c r="FQ769"/>
      <c r="FR769"/>
      <c r="FS769"/>
      <c r="FT769"/>
      <c r="FU769"/>
      <c r="FV769"/>
      <c r="FW769"/>
      <c r="FX769"/>
      <c r="FY769"/>
      <c r="FZ769"/>
      <c r="GA769"/>
      <c r="GB769"/>
      <c r="GC769"/>
      <c r="GD769"/>
      <c r="GE769"/>
      <c r="GF769"/>
      <c r="GG769"/>
      <c r="GH769"/>
      <c r="GI769"/>
      <c r="GJ769"/>
      <c r="GK769"/>
      <c r="GL769"/>
      <c r="GM769"/>
      <c r="GN769"/>
      <c r="GO769"/>
      <c r="GP769"/>
      <c r="GQ769"/>
      <c r="GR769"/>
      <c r="GS769"/>
      <c r="GT769"/>
      <c r="GU769"/>
      <c r="GV769"/>
      <c r="GW769"/>
      <c r="GX769"/>
      <c r="GY769"/>
      <c r="GZ769"/>
      <c r="HA769"/>
      <c r="HB769"/>
      <c r="HC769"/>
      <c r="HD769"/>
      <c r="HE769"/>
      <c r="HF769"/>
      <c r="HG769"/>
      <c r="HH769"/>
      <c r="HI769"/>
      <c r="HJ769"/>
      <c r="HK769"/>
      <c r="HL769"/>
    </row>
    <row r="770" spans="1:220" x14ac:dyDescent="0.25">
      <c r="A770"/>
      <c r="B770"/>
      <c r="C770"/>
      <c r="D770"/>
      <c r="E770"/>
      <c r="F770"/>
      <c r="G770"/>
      <c r="H770"/>
      <c r="I770"/>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c r="BY770"/>
      <c r="BZ770"/>
      <c r="CA770"/>
      <c r="CB770"/>
      <c r="CC770"/>
      <c r="CD770"/>
      <c r="CE770"/>
      <c r="CF770"/>
      <c r="CG770"/>
      <c r="CH770"/>
      <c r="CI770"/>
      <c r="CJ770"/>
      <c r="CK770"/>
      <c r="CL770"/>
      <c r="CM770"/>
      <c r="CN770"/>
      <c r="CO770"/>
      <c r="CP770"/>
      <c r="CQ770"/>
      <c r="CR770"/>
      <c r="CS770"/>
      <c r="CT770"/>
      <c r="CU770"/>
      <c r="CV770"/>
      <c r="CW770"/>
      <c r="CX770"/>
      <c r="CY770"/>
      <c r="CZ770"/>
      <c r="DA770"/>
      <c r="DB770"/>
      <c r="DC770"/>
      <c r="DD770"/>
      <c r="DE770"/>
      <c r="DF770"/>
      <c r="DG770"/>
      <c r="DH770"/>
      <c r="DI770"/>
      <c r="DJ770"/>
      <c r="DK770"/>
      <c r="DL770"/>
      <c r="DM770"/>
      <c r="DN770"/>
      <c r="DO770"/>
      <c r="DP770"/>
      <c r="DQ770"/>
      <c r="DR770"/>
      <c r="DS770"/>
      <c r="DT770"/>
      <c r="DU770"/>
      <c r="DV770"/>
      <c r="DW770"/>
      <c r="DX770"/>
      <c r="DY770"/>
      <c r="DZ770"/>
      <c r="EA770"/>
      <c r="EB770"/>
      <c r="EC770"/>
      <c r="ED770"/>
      <c r="EE770"/>
      <c r="EF770"/>
      <c r="EG770"/>
      <c r="EH770"/>
      <c r="EI770"/>
      <c r="EJ770"/>
      <c r="EK770"/>
      <c r="EL770"/>
      <c r="EM770"/>
      <c r="EN770"/>
      <c r="EO770"/>
      <c r="EP770"/>
      <c r="EQ770"/>
      <c r="ER770"/>
      <c r="ES770"/>
      <c r="ET770"/>
      <c r="EU770"/>
      <c r="EV770"/>
      <c r="EW770"/>
      <c r="EX770"/>
      <c r="EY770"/>
      <c r="EZ770"/>
      <c r="FA770"/>
      <c r="FB770"/>
      <c r="FC770"/>
      <c r="FD770"/>
      <c r="FE770"/>
      <c r="FF770"/>
      <c r="FG770"/>
      <c r="FH770"/>
      <c r="FI770"/>
      <c r="FJ770"/>
      <c r="FK770"/>
      <c r="FL770"/>
      <c r="FM770"/>
      <c r="FN770"/>
      <c r="FO770"/>
      <c r="FP770"/>
      <c r="FQ770"/>
      <c r="FR770"/>
      <c r="FS770"/>
      <c r="FT770"/>
      <c r="FU770"/>
      <c r="FV770"/>
      <c r="FW770"/>
      <c r="FX770"/>
      <c r="FY770"/>
      <c r="FZ770"/>
      <c r="GA770"/>
      <c r="GB770"/>
      <c r="GC770"/>
      <c r="GD770"/>
      <c r="GE770"/>
      <c r="GF770"/>
      <c r="GG770"/>
      <c r="GH770"/>
      <c r="GI770"/>
      <c r="GJ770"/>
      <c r="GK770"/>
      <c r="GL770"/>
      <c r="GM770"/>
      <c r="GN770"/>
      <c r="GO770"/>
      <c r="GP770"/>
      <c r="GQ770"/>
      <c r="GR770"/>
      <c r="GS770"/>
      <c r="GT770"/>
      <c r="GU770"/>
      <c r="GV770"/>
      <c r="GW770"/>
      <c r="GX770"/>
      <c r="GY770"/>
      <c r="GZ770"/>
      <c r="HA770"/>
      <c r="HB770"/>
      <c r="HC770"/>
      <c r="HD770"/>
      <c r="HE770"/>
      <c r="HF770"/>
      <c r="HG770"/>
      <c r="HH770"/>
      <c r="HI770"/>
      <c r="HJ770"/>
      <c r="HK770"/>
      <c r="HL770"/>
    </row>
    <row r="771" spans="1:220" x14ac:dyDescent="0.25">
      <c r="A771"/>
      <c r="B771"/>
      <c r="C771"/>
      <c r="D771"/>
      <c r="E771"/>
      <c r="F771"/>
      <c r="G771"/>
      <c r="H771"/>
      <c r="I771"/>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c r="BY771"/>
      <c r="BZ771"/>
      <c r="CA771"/>
      <c r="CB771"/>
      <c r="CC771"/>
      <c r="CD771"/>
      <c r="CE771"/>
      <c r="CF771"/>
      <c r="CG771"/>
      <c r="CH771"/>
      <c r="CI771"/>
      <c r="CJ771"/>
      <c r="CK771"/>
      <c r="CL771"/>
      <c r="CM771"/>
      <c r="CN771"/>
      <c r="CO771"/>
      <c r="CP771"/>
      <c r="CQ771"/>
      <c r="CR771"/>
      <c r="CS771"/>
      <c r="CT771"/>
      <c r="CU771"/>
      <c r="CV771"/>
      <c r="CW771"/>
      <c r="CX771"/>
      <c r="CY771"/>
      <c r="CZ771"/>
      <c r="DA771"/>
      <c r="DB771"/>
      <c r="DC771"/>
      <c r="DD771"/>
      <c r="DE771"/>
      <c r="DF771"/>
      <c r="DG771"/>
      <c r="DH771"/>
      <c r="DI771"/>
      <c r="DJ771"/>
      <c r="DK771"/>
      <c r="DL771"/>
      <c r="DM771"/>
      <c r="DN771"/>
      <c r="DO771"/>
      <c r="DP771"/>
      <c r="DQ771"/>
      <c r="DR771"/>
      <c r="DS771"/>
      <c r="DT771"/>
      <c r="DU771"/>
      <c r="DV771"/>
      <c r="DW771"/>
      <c r="DX771"/>
      <c r="DY771"/>
      <c r="DZ771"/>
      <c r="EA771"/>
      <c r="EB771"/>
      <c r="EC771"/>
      <c r="ED771"/>
      <c r="EE771"/>
      <c r="EF771"/>
      <c r="EG771"/>
      <c r="EH771"/>
      <c r="EI771"/>
      <c r="EJ771"/>
      <c r="EK771"/>
      <c r="EL771"/>
      <c r="EM771"/>
      <c r="EN771"/>
      <c r="EO771"/>
      <c r="EP771"/>
      <c r="EQ771"/>
      <c r="ER771"/>
      <c r="ES771"/>
      <c r="ET771"/>
      <c r="EU771"/>
      <c r="EV771"/>
      <c r="EW771"/>
      <c r="EX771"/>
      <c r="EY771"/>
      <c r="EZ771"/>
      <c r="FA771"/>
      <c r="FB771"/>
      <c r="FC771"/>
      <c r="FD771"/>
      <c r="FE771"/>
      <c r="FF771"/>
      <c r="FG771"/>
      <c r="FH771"/>
      <c r="FI771"/>
      <c r="FJ771"/>
      <c r="FK771"/>
      <c r="FL771"/>
      <c r="FM771"/>
      <c r="FN771"/>
      <c r="FO771"/>
      <c r="FP771"/>
      <c r="FQ771"/>
      <c r="FR771"/>
      <c r="FS771"/>
      <c r="FT771"/>
      <c r="FU771"/>
      <c r="FV771"/>
      <c r="FW771"/>
      <c r="FX771"/>
      <c r="FY771"/>
      <c r="FZ771"/>
      <c r="GA771"/>
      <c r="GB771"/>
      <c r="GC771"/>
      <c r="GD771"/>
      <c r="GE771"/>
      <c r="GF771"/>
      <c r="GG771"/>
      <c r="GH771"/>
      <c r="GI771"/>
      <c r="GJ771"/>
      <c r="GK771"/>
      <c r="GL771"/>
      <c r="GM771"/>
      <c r="GN771"/>
      <c r="GO771"/>
      <c r="GP771"/>
      <c r="GQ771"/>
      <c r="GR771"/>
      <c r="GS771"/>
      <c r="GT771"/>
      <c r="GU771"/>
      <c r="GV771"/>
      <c r="GW771"/>
      <c r="GX771"/>
      <c r="GY771"/>
      <c r="GZ771"/>
      <c r="HA771"/>
      <c r="HB771"/>
      <c r="HC771"/>
      <c r="HD771"/>
      <c r="HE771"/>
      <c r="HF771"/>
      <c r="HG771"/>
      <c r="HH771"/>
      <c r="HI771"/>
      <c r="HJ771"/>
      <c r="HK771"/>
      <c r="HL771"/>
    </row>
    <row r="772" spans="1:220" x14ac:dyDescent="0.25">
      <c r="A772"/>
      <c r="B772"/>
      <c r="C772"/>
      <c r="D772"/>
      <c r="E772"/>
      <c r="F772"/>
      <c r="G772"/>
      <c r="H772"/>
      <c r="I772"/>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c r="BY772"/>
      <c r="BZ772"/>
      <c r="CA772"/>
      <c r="CB772"/>
      <c r="CC772"/>
      <c r="CD772"/>
      <c r="CE772"/>
      <c r="CF772"/>
      <c r="CG772"/>
      <c r="CH772"/>
      <c r="CI772"/>
      <c r="CJ772"/>
      <c r="CK772"/>
      <c r="CL772"/>
      <c r="CM772"/>
      <c r="CN772"/>
      <c r="CO772"/>
      <c r="CP772"/>
      <c r="CQ772"/>
      <c r="CR772"/>
      <c r="CS772"/>
      <c r="CT772"/>
      <c r="CU772"/>
      <c r="CV772"/>
      <c r="CW772"/>
      <c r="CX772"/>
      <c r="CY772"/>
      <c r="CZ772"/>
      <c r="DA772"/>
      <c r="DB772"/>
      <c r="DC772"/>
      <c r="DD772"/>
      <c r="DE772"/>
      <c r="DF772"/>
      <c r="DG772"/>
      <c r="DH772"/>
      <c r="DI772"/>
      <c r="DJ772"/>
      <c r="DK772"/>
      <c r="DL772"/>
      <c r="DM772"/>
      <c r="DN772"/>
      <c r="DO772"/>
      <c r="DP772"/>
      <c r="DQ772"/>
      <c r="DR772"/>
      <c r="DS772"/>
      <c r="DT772"/>
      <c r="DU772"/>
      <c r="DV772"/>
      <c r="DW772"/>
      <c r="DX772"/>
      <c r="DY772"/>
      <c r="DZ772"/>
      <c r="EA772"/>
      <c r="EB772"/>
      <c r="EC772"/>
      <c r="ED772"/>
      <c r="EE772"/>
      <c r="EF772"/>
      <c r="EG772"/>
      <c r="EH772"/>
      <c r="EI772"/>
      <c r="EJ772"/>
      <c r="EK772"/>
      <c r="EL772"/>
      <c r="EM772"/>
      <c r="EN772"/>
      <c r="EO772"/>
      <c r="EP772"/>
      <c r="EQ772"/>
      <c r="ER772"/>
      <c r="ES772"/>
      <c r="ET772"/>
      <c r="EU772"/>
      <c r="EV772"/>
      <c r="EW772"/>
      <c r="EX772"/>
      <c r="EY772"/>
      <c r="EZ772"/>
      <c r="FA772"/>
      <c r="FB772"/>
      <c r="FC772"/>
      <c r="FD772"/>
      <c r="FE772"/>
      <c r="FF772"/>
      <c r="FG772"/>
      <c r="FH772"/>
      <c r="FI772"/>
      <c r="FJ772"/>
      <c r="FK772"/>
      <c r="FL772"/>
      <c r="FM772"/>
      <c r="FN772"/>
      <c r="FO772"/>
      <c r="FP772"/>
      <c r="FQ772"/>
      <c r="FR772"/>
      <c r="FS772"/>
      <c r="FT772"/>
      <c r="FU772"/>
      <c r="FV772"/>
      <c r="FW772"/>
      <c r="FX772"/>
      <c r="FY772"/>
      <c r="FZ772"/>
      <c r="GA772"/>
      <c r="GB772"/>
      <c r="GC772"/>
      <c r="GD772"/>
      <c r="GE772"/>
      <c r="GF772"/>
      <c r="GG772"/>
      <c r="GH772"/>
      <c r="GI772"/>
      <c r="GJ772"/>
      <c r="GK772"/>
      <c r="GL772"/>
      <c r="GM772"/>
      <c r="GN772"/>
      <c r="GO772"/>
      <c r="GP772"/>
      <c r="GQ772"/>
      <c r="GR772"/>
      <c r="GS772"/>
      <c r="GT772"/>
      <c r="GU772"/>
      <c r="GV772"/>
      <c r="GW772"/>
      <c r="GX772"/>
      <c r="GY772"/>
      <c r="GZ772"/>
      <c r="HA772"/>
      <c r="HB772"/>
      <c r="HC772"/>
      <c r="HD772"/>
      <c r="HE772"/>
      <c r="HF772"/>
      <c r="HG772"/>
      <c r="HH772"/>
      <c r="HI772"/>
      <c r="HJ772"/>
      <c r="HK772"/>
      <c r="HL772"/>
    </row>
    <row r="773" spans="1:220" x14ac:dyDescent="0.25">
      <c r="A773"/>
      <c r="B773"/>
      <c r="C773"/>
      <c r="D773"/>
      <c r="E773"/>
      <c r="F773"/>
      <c r="G773"/>
      <c r="H773"/>
      <c r="I773"/>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c r="BY773"/>
      <c r="BZ773"/>
      <c r="CA773"/>
      <c r="CB773"/>
      <c r="CC773"/>
      <c r="CD773"/>
      <c r="CE773"/>
      <c r="CF773"/>
      <c r="CG773"/>
      <c r="CH773"/>
      <c r="CI773"/>
      <c r="CJ773"/>
      <c r="CK773"/>
      <c r="CL773"/>
      <c r="CM773"/>
      <c r="CN773"/>
      <c r="CO773"/>
      <c r="CP773"/>
      <c r="CQ773"/>
      <c r="CR773"/>
      <c r="CS773"/>
      <c r="CT773"/>
      <c r="CU773"/>
      <c r="CV773"/>
      <c r="CW773"/>
      <c r="CX773"/>
      <c r="CY773"/>
      <c r="CZ773"/>
      <c r="DA773"/>
      <c r="DB773"/>
      <c r="DC773"/>
      <c r="DD773"/>
      <c r="DE773"/>
      <c r="DF773"/>
      <c r="DG773"/>
      <c r="DH773"/>
      <c r="DI773"/>
      <c r="DJ773"/>
      <c r="DK773"/>
      <c r="DL773"/>
      <c r="DM773"/>
      <c r="DN773"/>
      <c r="DO773"/>
      <c r="DP773"/>
      <c r="DQ773"/>
      <c r="DR773"/>
      <c r="DS773"/>
      <c r="DT773"/>
      <c r="DU773"/>
      <c r="DV773"/>
      <c r="DW773"/>
      <c r="DX773"/>
      <c r="DY773"/>
      <c r="DZ773"/>
      <c r="EA773"/>
      <c r="EB773"/>
      <c r="EC773"/>
      <c r="ED773"/>
      <c r="EE773"/>
      <c r="EF773"/>
      <c r="EG773"/>
      <c r="EH773"/>
      <c r="EI773"/>
      <c r="EJ773"/>
      <c r="EK773"/>
      <c r="EL773"/>
      <c r="EM773"/>
      <c r="EN773"/>
      <c r="EO773"/>
      <c r="EP773"/>
      <c r="EQ773"/>
      <c r="ER773"/>
      <c r="ES773"/>
      <c r="ET773"/>
      <c r="EU773"/>
      <c r="EV773"/>
      <c r="EW773"/>
      <c r="EX773"/>
      <c r="EY773"/>
      <c r="EZ773"/>
      <c r="FA773"/>
      <c r="FB773"/>
      <c r="FC773"/>
      <c r="FD773"/>
      <c r="FE773"/>
      <c r="FF773"/>
      <c r="FG773"/>
      <c r="FH773"/>
      <c r="FI773"/>
      <c r="FJ773"/>
      <c r="FK773"/>
      <c r="FL773"/>
      <c r="FM773"/>
      <c r="FN773"/>
      <c r="FO773"/>
      <c r="FP773"/>
      <c r="FQ773"/>
      <c r="FR773"/>
      <c r="FS773"/>
      <c r="FT773"/>
      <c r="FU773"/>
      <c r="FV773"/>
      <c r="FW773"/>
      <c r="FX773"/>
      <c r="FY773"/>
      <c r="FZ773"/>
      <c r="GA773"/>
      <c r="GB773"/>
      <c r="GC773"/>
      <c r="GD773"/>
      <c r="GE773"/>
      <c r="GF773"/>
      <c r="GG773"/>
      <c r="GH773"/>
      <c r="GI773"/>
      <c r="GJ773"/>
      <c r="GK773"/>
      <c r="GL773"/>
      <c r="GM773"/>
      <c r="GN773"/>
      <c r="GO773"/>
      <c r="GP773"/>
      <c r="GQ773"/>
      <c r="GR773"/>
      <c r="GS773"/>
      <c r="GT773"/>
      <c r="GU773"/>
      <c r="GV773"/>
      <c r="GW773"/>
      <c r="GX773"/>
      <c r="GY773"/>
      <c r="GZ773"/>
      <c r="HA773"/>
      <c r="HB773"/>
      <c r="HC773"/>
      <c r="HD773"/>
      <c r="HE773"/>
      <c r="HF773"/>
      <c r="HG773"/>
      <c r="HH773"/>
      <c r="HI773"/>
      <c r="HJ773"/>
      <c r="HK773"/>
      <c r="HL773"/>
    </row>
    <row r="774" spans="1:220" x14ac:dyDescent="0.25">
      <c r="A774"/>
      <c r="B774"/>
      <c r="C774"/>
      <c r="D774"/>
      <c r="E774"/>
      <c r="F774"/>
      <c r="G774"/>
      <c r="H774"/>
      <c r="I774"/>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c r="BY774"/>
      <c r="BZ774"/>
      <c r="CA774"/>
      <c r="CB774"/>
      <c r="CC774"/>
      <c r="CD774"/>
      <c r="CE774"/>
      <c r="CF774"/>
      <c r="CG774"/>
      <c r="CH774"/>
      <c r="CI774"/>
      <c r="CJ774"/>
      <c r="CK774"/>
      <c r="CL774"/>
      <c r="CM774"/>
      <c r="CN774"/>
      <c r="CO774"/>
      <c r="CP774"/>
      <c r="CQ774"/>
      <c r="CR774"/>
      <c r="CS774"/>
      <c r="CT774"/>
      <c r="CU774"/>
      <c r="CV774"/>
      <c r="CW774"/>
      <c r="CX774"/>
      <c r="CY774"/>
      <c r="CZ774"/>
      <c r="DA774"/>
      <c r="DB774"/>
      <c r="DC774"/>
      <c r="DD774"/>
      <c r="DE774"/>
      <c r="DF774"/>
      <c r="DG774"/>
      <c r="DH774"/>
      <c r="DI774"/>
      <c r="DJ774"/>
      <c r="DK774"/>
      <c r="DL774"/>
      <c r="DM774"/>
      <c r="DN774"/>
      <c r="DO774"/>
      <c r="DP774"/>
      <c r="DQ774"/>
      <c r="DR774"/>
      <c r="DS774"/>
      <c r="DT774"/>
      <c r="DU774"/>
      <c r="DV774"/>
      <c r="DW774"/>
      <c r="DX774"/>
      <c r="DY774"/>
      <c r="DZ774"/>
      <c r="EA774"/>
      <c r="EB774"/>
      <c r="EC774"/>
      <c r="ED774"/>
      <c r="EE774"/>
      <c r="EF774"/>
      <c r="EG774"/>
      <c r="EH774"/>
      <c r="EI774"/>
      <c r="EJ774"/>
      <c r="EK774"/>
      <c r="EL774"/>
      <c r="EM774"/>
      <c r="EN774"/>
      <c r="EO774"/>
      <c r="EP774"/>
      <c r="EQ774"/>
      <c r="ER774"/>
      <c r="ES774"/>
      <c r="ET774"/>
      <c r="EU774"/>
      <c r="EV774"/>
      <c r="EW774"/>
      <c r="EX774"/>
      <c r="EY774"/>
      <c r="EZ774"/>
      <c r="FA774"/>
      <c r="FB774"/>
      <c r="FC774"/>
      <c r="FD774"/>
      <c r="FE774"/>
      <c r="FF774"/>
      <c r="FG774"/>
      <c r="FH774"/>
      <c r="FI774"/>
      <c r="FJ774"/>
      <c r="FK774"/>
      <c r="FL774"/>
      <c r="FM774"/>
      <c r="FN774"/>
      <c r="FO774"/>
      <c r="FP774"/>
      <c r="FQ774"/>
      <c r="FR774"/>
      <c r="FS774"/>
      <c r="FT774"/>
      <c r="FU774"/>
      <c r="FV774"/>
      <c r="FW774"/>
      <c r="FX774"/>
      <c r="FY774"/>
      <c r="FZ774"/>
      <c r="GA774"/>
      <c r="GB774"/>
      <c r="GC774"/>
      <c r="GD774"/>
      <c r="GE774"/>
      <c r="GF774"/>
      <c r="GG774"/>
      <c r="GH774"/>
      <c r="GI774"/>
      <c r="GJ774"/>
      <c r="GK774"/>
      <c r="GL774"/>
      <c r="GM774"/>
      <c r="GN774"/>
      <c r="GO774"/>
      <c r="GP774"/>
      <c r="GQ774"/>
      <c r="GR774"/>
      <c r="GS774"/>
      <c r="GT774"/>
      <c r="GU774"/>
      <c r="GV774"/>
      <c r="GW774"/>
      <c r="GX774"/>
      <c r="GY774"/>
      <c r="GZ774"/>
      <c r="HA774"/>
      <c r="HB774"/>
      <c r="HC774"/>
      <c r="HD774"/>
      <c r="HE774"/>
      <c r="HF774"/>
      <c r="HG774"/>
      <c r="HH774"/>
      <c r="HI774"/>
      <c r="HJ774"/>
      <c r="HK774"/>
      <c r="HL774"/>
    </row>
    <row r="775" spans="1:220" x14ac:dyDescent="0.25">
      <c r="A775"/>
      <c r="B775"/>
      <c r="C775"/>
      <c r="D775"/>
      <c r="E775"/>
      <c r="F775"/>
      <c r="G775"/>
      <c r="H775"/>
      <c r="I775"/>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c r="BY775"/>
      <c r="BZ775"/>
      <c r="CA775"/>
      <c r="CB775"/>
      <c r="CC775"/>
      <c r="CD775"/>
      <c r="CE775"/>
      <c r="CF775"/>
      <c r="CG775"/>
      <c r="CH775"/>
      <c r="CI775"/>
      <c r="CJ775"/>
      <c r="CK775"/>
      <c r="CL775"/>
      <c r="CM775"/>
      <c r="CN775"/>
      <c r="CO775"/>
      <c r="CP775"/>
      <c r="CQ775"/>
      <c r="CR775"/>
      <c r="CS775"/>
      <c r="CT775"/>
      <c r="CU775"/>
      <c r="CV775"/>
      <c r="CW775"/>
      <c r="CX775"/>
      <c r="CY775"/>
      <c r="CZ775"/>
      <c r="DA775"/>
      <c r="DB775"/>
      <c r="DC775"/>
      <c r="DD775"/>
      <c r="DE775"/>
      <c r="DF775"/>
      <c r="DG775"/>
      <c r="DH775"/>
      <c r="DI775"/>
      <c r="DJ775"/>
      <c r="DK775"/>
      <c r="DL775"/>
      <c r="DM775"/>
      <c r="DN775"/>
      <c r="DO775"/>
      <c r="DP775"/>
      <c r="DQ775"/>
      <c r="DR775"/>
      <c r="DS775"/>
      <c r="DT775"/>
      <c r="DU775"/>
      <c r="DV775"/>
      <c r="DW775"/>
      <c r="DX775"/>
      <c r="DY775"/>
      <c r="DZ775"/>
      <c r="EA775"/>
      <c r="EB775"/>
      <c r="EC775"/>
      <c r="ED775"/>
      <c r="EE775"/>
      <c r="EF775"/>
      <c r="EG775"/>
      <c r="EH775"/>
      <c r="EI775"/>
      <c r="EJ775"/>
      <c r="EK775"/>
      <c r="EL775"/>
      <c r="EM775"/>
      <c r="EN775"/>
      <c r="EO775"/>
      <c r="EP775"/>
      <c r="EQ775"/>
      <c r="ER775"/>
      <c r="ES775"/>
      <c r="ET775"/>
      <c r="EU775"/>
      <c r="EV775"/>
      <c r="EW775"/>
      <c r="EX775"/>
      <c r="EY775"/>
      <c r="EZ775"/>
      <c r="FA775"/>
      <c r="FB775"/>
      <c r="FC775"/>
      <c r="FD775"/>
      <c r="FE775"/>
      <c r="FF775"/>
      <c r="FG775"/>
      <c r="FH775"/>
      <c r="FI775"/>
      <c r="FJ775"/>
      <c r="FK775"/>
      <c r="FL775"/>
      <c r="FM775"/>
      <c r="FN775"/>
      <c r="FO775"/>
      <c r="FP775"/>
      <c r="FQ775"/>
      <c r="FR775"/>
      <c r="FS775"/>
      <c r="FT775"/>
      <c r="FU775"/>
      <c r="FV775"/>
      <c r="FW775"/>
      <c r="FX775"/>
      <c r="FY775"/>
      <c r="FZ775"/>
      <c r="GA775"/>
      <c r="GB775"/>
      <c r="GC775"/>
      <c r="GD775"/>
      <c r="GE775"/>
      <c r="GF775"/>
      <c r="GG775"/>
      <c r="GH775"/>
      <c r="GI775"/>
      <c r="GJ775"/>
      <c r="GK775"/>
      <c r="GL775"/>
      <c r="GM775"/>
      <c r="GN775"/>
      <c r="GO775"/>
      <c r="GP775"/>
      <c r="GQ775"/>
      <c r="GR775"/>
      <c r="GS775"/>
      <c r="GT775"/>
      <c r="GU775"/>
      <c r="GV775"/>
      <c r="GW775"/>
      <c r="GX775"/>
      <c r="GY775"/>
      <c r="GZ775"/>
      <c r="HA775"/>
      <c r="HB775"/>
      <c r="HC775"/>
      <c r="HD775"/>
      <c r="HE775"/>
      <c r="HF775"/>
      <c r="HG775"/>
      <c r="HH775"/>
      <c r="HI775"/>
      <c r="HJ775"/>
      <c r="HK775"/>
      <c r="HL775"/>
    </row>
    <row r="776" spans="1:220" x14ac:dyDescent="0.25">
      <c r="A776"/>
      <c r="B776"/>
      <c r="C776"/>
      <c r="D776"/>
      <c r="E776"/>
      <c r="F776"/>
      <c r="G776"/>
      <c r="H776"/>
      <c r="I7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c r="BY776"/>
      <c r="BZ776"/>
      <c r="CA776"/>
      <c r="CB776"/>
      <c r="CC776"/>
      <c r="CD776"/>
      <c r="CE776"/>
      <c r="CF776"/>
      <c r="CG776"/>
      <c r="CH776"/>
      <c r="CI776"/>
      <c r="CJ776"/>
      <c r="CK776"/>
      <c r="CL776"/>
      <c r="CM776"/>
      <c r="CN776"/>
      <c r="CO776"/>
      <c r="CP776"/>
      <c r="CQ776"/>
      <c r="CR776"/>
      <c r="CS776"/>
      <c r="CT776"/>
      <c r="CU776"/>
      <c r="CV776"/>
      <c r="CW776"/>
      <c r="CX776"/>
      <c r="CY776"/>
      <c r="CZ776"/>
      <c r="DA776"/>
      <c r="DB776"/>
      <c r="DC776"/>
      <c r="DD776"/>
      <c r="DE776"/>
      <c r="DF776"/>
      <c r="DG776"/>
      <c r="DH776"/>
      <c r="DI776"/>
      <c r="DJ776"/>
      <c r="DK776"/>
      <c r="DL776"/>
      <c r="DM776"/>
      <c r="DN776"/>
      <c r="DO776"/>
      <c r="DP776"/>
      <c r="DQ776"/>
      <c r="DR776"/>
      <c r="DS776"/>
      <c r="DT776"/>
      <c r="DU776"/>
      <c r="DV776"/>
      <c r="DW776"/>
      <c r="DX776"/>
      <c r="DY776"/>
      <c r="DZ776"/>
      <c r="EA776"/>
      <c r="EB776"/>
      <c r="EC776"/>
      <c r="ED776"/>
      <c r="EE776"/>
      <c r="EF776"/>
      <c r="EG776"/>
      <c r="EH776"/>
      <c r="EI776"/>
      <c r="EJ776"/>
      <c r="EK776"/>
      <c r="EL776"/>
      <c r="EM776"/>
      <c r="EN776"/>
      <c r="EO776"/>
      <c r="EP776"/>
      <c r="EQ776"/>
      <c r="ER776"/>
      <c r="ES776"/>
      <c r="ET776"/>
      <c r="EU776"/>
      <c r="EV776"/>
      <c r="EW776"/>
      <c r="EX776"/>
      <c r="EY776"/>
      <c r="EZ776"/>
      <c r="FA776"/>
      <c r="FB776"/>
      <c r="FC776"/>
      <c r="FD776"/>
      <c r="FE776"/>
      <c r="FF776"/>
      <c r="FG776"/>
      <c r="FH776"/>
      <c r="FI776"/>
      <c r="FJ776"/>
      <c r="FK776"/>
      <c r="FL776"/>
      <c r="FM776"/>
      <c r="FN776"/>
      <c r="FO776"/>
      <c r="FP776"/>
      <c r="FQ776"/>
      <c r="FR776"/>
      <c r="FS776"/>
      <c r="FT776"/>
      <c r="FU776"/>
      <c r="FV776"/>
      <c r="FW776"/>
      <c r="FX776"/>
      <c r="FY776"/>
      <c r="FZ776"/>
      <c r="GA776"/>
      <c r="GB776"/>
      <c r="GC776"/>
      <c r="GD776"/>
      <c r="GE776"/>
      <c r="GF776"/>
      <c r="GG776"/>
      <c r="GH776"/>
      <c r="GI776"/>
      <c r="GJ776"/>
      <c r="GK776"/>
      <c r="GL776"/>
      <c r="GM776"/>
      <c r="GN776"/>
      <c r="GO776"/>
      <c r="GP776"/>
      <c r="GQ776"/>
      <c r="GR776"/>
      <c r="GS776"/>
      <c r="GT776"/>
      <c r="GU776"/>
      <c r="GV776"/>
      <c r="GW776"/>
      <c r="GX776"/>
      <c r="GY776"/>
      <c r="GZ776"/>
      <c r="HA776"/>
      <c r="HB776"/>
      <c r="HC776"/>
      <c r="HD776"/>
      <c r="HE776"/>
      <c r="HF776"/>
      <c r="HG776"/>
      <c r="HH776"/>
      <c r="HI776"/>
      <c r="HJ776"/>
      <c r="HK776"/>
      <c r="HL776"/>
    </row>
    <row r="777" spans="1:220" x14ac:dyDescent="0.25">
      <c r="A777"/>
      <c r="B777"/>
      <c r="C777"/>
      <c r="D777"/>
      <c r="E777"/>
      <c r="F777"/>
      <c r="G777"/>
      <c r="H777"/>
      <c r="I777"/>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c r="BY777"/>
      <c r="BZ777"/>
      <c r="CA777"/>
      <c r="CB777"/>
      <c r="CC777"/>
      <c r="CD777"/>
      <c r="CE777"/>
      <c r="CF777"/>
      <c r="CG777"/>
      <c r="CH777"/>
      <c r="CI777"/>
      <c r="CJ777"/>
      <c r="CK777"/>
      <c r="CL777"/>
      <c r="CM777"/>
      <c r="CN777"/>
      <c r="CO777"/>
      <c r="CP777"/>
      <c r="CQ777"/>
      <c r="CR777"/>
      <c r="CS777"/>
      <c r="CT777"/>
      <c r="CU777"/>
      <c r="CV777"/>
      <c r="CW777"/>
      <c r="CX777"/>
      <c r="CY777"/>
      <c r="CZ777"/>
      <c r="DA777"/>
      <c r="DB777"/>
      <c r="DC777"/>
      <c r="DD777"/>
      <c r="DE777"/>
      <c r="DF777"/>
      <c r="DG777"/>
      <c r="DH777"/>
      <c r="DI777"/>
      <c r="DJ777"/>
      <c r="DK777"/>
      <c r="DL777"/>
      <c r="DM777"/>
      <c r="DN777"/>
      <c r="DO777"/>
      <c r="DP777"/>
      <c r="DQ777"/>
      <c r="DR777"/>
      <c r="DS777"/>
      <c r="DT777"/>
      <c r="DU777"/>
      <c r="DV777"/>
      <c r="DW777"/>
      <c r="DX777"/>
      <c r="DY777"/>
      <c r="DZ777"/>
      <c r="EA777"/>
      <c r="EB777"/>
      <c r="EC777"/>
      <c r="ED777"/>
      <c r="EE777"/>
      <c r="EF777"/>
      <c r="EG777"/>
      <c r="EH777"/>
      <c r="EI777"/>
      <c r="EJ777"/>
      <c r="EK777"/>
      <c r="EL777"/>
      <c r="EM777"/>
      <c r="EN777"/>
      <c r="EO777"/>
      <c r="EP777"/>
      <c r="EQ777"/>
      <c r="ER777"/>
      <c r="ES777"/>
      <c r="ET777"/>
      <c r="EU777"/>
      <c r="EV777"/>
      <c r="EW777"/>
      <c r="EX777"/>
      <c r="EY777"/>
      <c r="EZ777"/>
      <c r="FA777"/>
      <c r="FB777"/>
      <c r="FC777"/>
      <c r="FD777"/>
      <c r="FE777"/>
      <c r="FF777"/>
      <c r="FG777"/>
      <c r="FH777"/>
      <c r="FI777"/>
      <c r="FJ777"/>
      <c r="FK777"/>
      <c r="FL777"/>
      <c r="FM777"/>
      <c r="FN777"/>
      <c r="FO777"/>
      <c r="FP777"/>
      <c r="FQ777"/>
      <c r="FR777"/>
      <c r="FS777"/>
      <c r="FT777"/>
      <c r="FU777"/>
      <c r="FV777"/>
      <c r="FW777"/>
      <c r="FX777"/>
      <c r="FY777"/>
      <c r="FZ777"/>
      <c r="GA777"/>
      <c r="GB777"/>
      <c r="GC777"/>
      <c r="GD777"/>
      <c r="GE777"/>
      <c r="GF777"/>
      <c r="GG777"/>
      <c r="GH777"/>
      <c r="GI777"/>
      <c r="GJ777"/>
      <c r="GK777"/>
      <c r="GL777"/>
      <c r="GM777"/>
      <c r="GN777"/>
      <c r="GO777"/>
      <c r="GP777"/>
      <c r="GQ777"/>
      <c r="GR777"/>
      <c r="GS777"/>
      <c r="GT777"/>
      <c r="GU777"/>
      <c r="GV777"/>
      <c r="GW777"/>
      <c r="GX777"/>
      <c r="GY777"/>
      <c r="GZ777"/>
      <c r="HA777"/>
      <c r="HB777"/>
      <c r="HC777"/>
      <c r="HD777"/>
      <c r="HE777"/>
      <c r="HF777"/>
      <c r="HG777"/>
      <c r="HH777"/>
      <c r="HI777"/>
      <c r="HJ777"/>
      <c r="HK777"/>
      <c r="HL777"/>
    </row>
    <row r="778" spans="1:220" x14ac:dyDescent="0.25">
      <c r="A778"/>
      <c r="B778"/>
      <c r="C778"/>
      <c r="D778"/>
      <c r="E778"/>
      <c r="F778"/>
      <c r="G778"/>
      <c r="H778"/>
      <c r="I778"/>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c r="BY778"/>
      <c r="BZ778"/>
      <c r="CA778"/>
      <c r="CB778"/>
      <c r="CC778"/>
      <c r="CD778"/>
      <c r="CE778"/>
      <c r="CF778"/>
      <c r="CG778"/>
      <c r="CH778"/>
      <c r="CI778"/>
      <c r="CJ778"/>
      <c r="CK778"/>
      <c r="CL778"/>
      <c r="CM778"/>
      <c r="CN778"/>
      <c r="CO778"/>
      <c r="CP778"/>
      <c r="CQ778"/>
      <c r="CR778"/>
      <c r="CS778"/>
      <c r="CT778"/>
      <c r="CU778"/>
      <c r="CV778"/>
      <c r="CW778"/>
      <c r="CX778"/>
      <c r="CY778"/>
      <c r="CZ778"/>
      <c r="DA778"/>
      <c r="DB778"/>
      <c r="DC778"/>
      <c r="DD778"/>
      <c r="DE778"/>
      <c r="DF778"/>
      <c r="DG778"/>
      <c r="DH778"/>
      <c r="DI778"/>
      <c r="DJ778"/>
      <c r="DK778"/>
      <c r="DL778"/>
      <c r="DM778"/>
      <c r="DN778"/>
      <c r="DO778"/>
      <c r="DP778"/>
      <c r="DQ778"/>
      <c r="DR778"/>
      <c r="DS778"/>
      <c r="DT778"/>
      <c r="DU778"/>
      <c r="DV778"/>
      <c r="DW778"/>
      <c r="DX778"/>
      <c r="DY778"/>
      <c r="DZ778"/>
      <c r="EA778"/>
      <c r="EB778"/>
      <c r="EC778"/>
      <c r="ED778"/>
      <c r="EE778"/>
      <c r="EF778"/>
      <c r="EG778"/>
      <c r="EH778"/>
      <c r="EI778"/>
      <c r="EJ778"/>
      <c r="EK778"/>
      <c r="EL778"/>
      <c r="EM778"/>
      <c r="EN778"/>
      <c r="EO778"/>
      <c r="EP778"/>
      <c r="EQ778"/>
      <c r="ER778"/>
      <c r="ES778"/>
      <c r="ET778"/>
      <c r="EU778"/>
      <c r="EV778"/>
      <c r="EW778"/>
      <c r="EX778"/>
      <c r="EY778"/>
      <c r="EZ778"/>
      <c r="FA778"/>
      <c r="FB778"/>
      <c r="FC778"/>
      <c r="FD778"/>
      <c r="FE778"/>
      <c r="FF778"/>
      <c r="FG778"/>
      <c r="FH778"/>
      <c r="FI778"/>
      <c r="FJ778"/>
      <c r="FK778"/>
      <c r="FL778"/>
      <c r="FM778"/>
      <c r="FN778"/>
      <c r="FO778"/>
      <c r="FP778"/>
      <c r="FQ778"/>
      <c r="FR778"/>
      <c r="FS778"/>
      <c r="FT778"/>
      <c r="FU778"/>
      <c r="FV778"/>
      <c r="FW778"/>
      <c r="FX778"/>
      <c r="FY778"/>
      <c r="FZ778"/>
      <c r="GA778"/>
      <c r="GB778"/>
      <c r="GC778"/>
      <c r="GD778"/>
      <c r="GE778"/>
      <c r="GF778"/>
      <c r="GG778"/>
      <c r="GH778"/>
      <c r="GI778"/>
      <c r="GJ778"/>
      <c r="GK778"/>
      <c r="GL778"/>
      <c r="GM778"/>
      <c r="GN778"/>
      <c r="GO778"/>
      <c r="GP778"/>
      <c r="GQ778"/>
      <c r="GR778"/>
      <c r="GS778"/>
      <c r="GT778"/>
      <c r="GU778"/>
      <c r="GV778"/>
      <c r="GW778"/>
      <c r="GX778"/>
      <c r="GY778"/>
      <c r="GZ778"/>
      <c r="HA778"/>
      <c r="HB778"/>
      <c r="HC778"/>
      <c r="HD778"/>
      <c r="HE778"/>
      <c r="HF778"/>
      <c r="HG778"/>
      <c r="HH778"/>
      <c r="HI778"/>
      <c r="HJ778"/>
      <c r="HK778"/>
      <c r="HL778"/>
    </row>
    <row r="779" spans="1:220" x14ac:dyDescent="0.25">
      <c r="A779"/>
      <c r="B779"/>
      <c r="C779"/>
      <c r="D779"/>
      <c r="E779"/>
      <c r="F779"/>
      <c r="G779"/>
      <c r="H779"/>
      <c r="I779"/>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c r="BY779"/>
      <c r="BZ779"/>
      <c r="CA779"/>
      <c r="CB779"/>
      <c r="CC779"/>
      <c r="CD779"/>
      <c r="CE779"/>
      <c r="CF779"/>
      <c r="CG779"/>
      <c r="CH779"/>
      <c r="CI779"/>
      <c r="CJ779"/>
      <c r="CK779"/>
      <c r="CL779"/>
      <c r="CM779"/>
      <c r="CN779"/>
      <c r="CO779"/>
      <c r="CP779"/>
      <c r="CQ779"/>
      <c r="CR779"/>
      <c r="CS779"/>
      <c r="CT779"/>
      <c r="CU779"/>
      <c r="CV779"/>
      <c r="CW779"/>
      <c r="CX779"/>
      <c r="CY779"/>
      <c r="CZ779"/>
      <c r="DA779"/>
      <c r="DB779"/>
      <c r="DC779"/>
      <c r="DD779"/>
      <c r="DE779"/>
      <c r="DF779"/>
      <c r="DG779"/>
      <c r="DH779"/>
      <c r="DI779"/>
      <c r="DJ779"/>
      <c r="DK779"/>
      <c r="DL779"/>
      <c r="DM779"/>
      <c r="DN779"/>
      <c r="DO779"/>
      <c r="DP779"/>
      <c r="DQ779"/>
      <c r="DR779"/>
      <c r="DS779"/>
      <c r="DT779"/>
      <c r="DU779"/>
      <c r="DV779"/>
      <c r="DW779"/>
      <c r="DX779"/>
      <c r="DY779"/>
      <c r="DZ779"/>
      <c r="EA779"/>
      <c r="EB779"/>
      <c r="EC779"/>
      <c r="ED779"/>
      <c r="EE779"/>
      <c r="EF779"/>
      <c r="EG779"/>
      <c r="EH779"/>
      <c r="EI779"/>
      <c r="EJ779"/>
      <c r="EK779"/>
      <c r="EL779"/>
      <c r="EM779"/>
      <c r="EN779"/>
      <c r="EO779"/>
      <c r="EP779"/>
      <c r="EQ779"/>
      <c r="ER779"/>
      <c r="ES779"/>
      <c r="ET779"/>
      <c r="EU779"/>
      <c r="EV779"/>
      <c r="EW779"/>
      <c r="EX779"/>
      <c r="EY779"/>
      <c r="EZ779"/>
      <c r="FA779"/>
      <c r="FB779"/>
      <c r="FC779"/>
      <c r="FD779"/>
      <c r="FE779"/>
      <c r="FF779"/>
      <c r="FG779"/>
      <c r="FH779"/>
      <c r="FI779"/>
      <c r="FJ779"/>
      <c r="FK779"/>
      <c r="FL779"/>
      <c r="FM779"/>
      <c r="FN779"/>
      <c r="FO779"/>
      <c r="FP779"/>
      <c r="FQ779"/>
      <c r="FR779"/>
      <c r="FS779"/>
      <c r="FT779"/>
      <c r="FU779"/>
      <c r="FV779"/>
      <c r="FW779"/>
      <c r="FX779"/>
      <c r="FY779"/>
      <c r="FZ779"/>
      <c r="GA779"/>
      <c r="GB779"/>
      <c r="GC779"/>
      <c r="GD779"/>
      <c r="GE779"/>
      <c r="GF779"/>
      <c r="GG779"/>
      <c r="GH779"/>
      <c r="GI779"/>
      <c r="GJ779"/>
      <c r="GK779"/>
      <c r="GL779"/>
      <c r="GM779"/>
      <c r="GN779"/>
      <c r="GO779"/>
      <c r="GP779"/>
      <c r="GQ779"/>
      <c r="GR779"/>
      <c r="GS779"/>
      <c r="GT779"/>
      <c r="GU779"/>
      <c r="GV779"/>
      <c r="GW779"/>
      <c r="GX779"/>
      <c r="GY779"/>
      <c r="GZ779"/>
      <c r="HA779"/>
      <c r="HB779"/>
      <c r="HC779"/>
      <c r="HD779"/>
      <c r="HE779"/>
      <c r="HF779"/>
      <c r="HG779"/>
      <c r="HH779"/>
      <c r="HI779"/>
      <c r="HJ779"/>
      <c r="HK779"/>
      <c r="HL779"/>
    </row>
    <row r="780" spans="1:220" x14ac:dyDescent="0.25">
      <c r="A780"/>
      <c r="B780"/>
      <c r="C780"/>
      <c r="D780"/>
      <c r="E780"/>
      <c r="F780"/>
      <c r="G780"/>
      <c r="H780"/>
      <c r="I780"/>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c r="BY780"/>
      <c r="BZ780"/>
      <c r="CA780"/>
      <c r="CB780"/>
      <c r="CC780"/>
      <c r="CD780"/>
      <c r="CE780"/>
      <c r="CF780"/>
      <c r="CG780"/>
      <c r="CH780"/>
      <c r="CI780"/>
      <c r="CJ780"/>
      <c r="CK780"/>
      <c r="CL780"/>
      <c r="CM780"/>
      <c r="CN780"/>
      <c r="CO780"/>
      <c r="CP780"/>
      <c r="CQ780"/>
      <c r="CR780"/>
      <c r="CS780"/>
      <c r="CT780"/>
      <c r="CU780"/>
      <c r="CV780"/>
      <c r="CW780"/>
      <c r="CX780"/>
      <c r="CY780"/>
      <c r="CZ780"/>
      <c r="DA780"/>
      <c r="DB780"/>
      <c r="DC780"/>
      <c r="DD780"/>
      <c r="DE780"/>
      <c r="DF780"/>
      <c r="DG780"/>
      <c r="DH780"/>
      <c r="DI780"/>
      <c r="DJ780"/>
      <c r="DK780"/>
      <c r="DL780"/>
      <c r="DM780"/>
      <c r="DN780"/>
      <c r="DO780"/>
      <c r="DP780"/>
      <c r="DQ780"/>
      <c r="DR780"/>
      <c r="DS780"/>
      <c r="DT780"/>
      <c r="DU780"/>
      <c r="DV780"/>
      <c r="DW780"/>
      <c r="DX780"/>
      <c r="DY780"/>
      <c r="DZ780"/>
      <c r="EA780"/>
      <c r="EB780"/>
      <c r="EC780"/>
      <c r="ED780"/>
      <c r="EE780"/>
      <c r="EF780"/>
      <c r="EG780"/>
      <c r="EH780"/>
      <c r="EI780"/>
      <c r="EJ780"/>
      <c r="EK780"/>
      <c r="EL780"/>
      <c r="EM780"/>
      <c r="EN780"/>
      <c r="EO780"/>
      <c r="EP780"/>
      <c r="EQ780"/>
      <c r="ER780"/>
      <c r="ES780"/>
      <c r="ET780"/>
      <c r="EU780"/>
      <c r="EV780"/>
      <c r="EW780"/>
      <c r="EX780"/>
      <c r="EY780"/>
      <c r="EZ780"/>
      <c r="FA780"/>
      <c r="FB780"/>
      <c r="FC780"/>
      <c r="FD780"/>
      <c r="FE780"/>
      <c r="FF780"/>
      <c r="FG780"/>
      <c r="FH780"/>
      <c r="FI780"/>
      <c r="FJ780"/>
      <c r="FK780"/>
      <c r="FL780"/>
      <c r="FM780"/>
      <c r="FN780"/>
      <c r="FO780"/>
      <c r="FP780"/>
      <c r="FQ780"/>
      <c r="FR780"/>
      <c r="FS780"/>
      <c r="FT780"/>
      <c r="FU780"/>
      <c r="FV780"/>
      <c r="FW780"/>
      <c r="FX780"/>
      <c r="FY780"/>
      <c r="FZ780"/>
      <c r="GA780"/>
      <c r="GB780"/>
      <c r="GC780"/>
      <c r="GD780"/>
      <c r="GE780"/>
      <c r="GF780"/>
      <c r="GG780"/>
      <c r="GH780"/>
      <c r="GI780"/>
      <c r="GJ780"/>
      <c r="GK780"/>
      <c r="GL780"/>
      <c r="GM780"/>
      <c r="GN780"/>
      <c r="GO780"/>
      <c r="GP780"/>
      <c r="GQ780"/>
      <c r="GR780"/>
      <c r="GS780"/>
      <c r="GT780"/>
      <c r="GU780"/>
      <c r="GV780"/>
      <c r="GW780"/>
      <c r="GX780"/>
      <c r="GY780"/>
      <c r="GZ780"/>
      <c r="HA780"/>
      <c r="HB780"/>
      <c r="HC780"/>
      <c r="HD780"/>
      <c r="HE780"/>
      <c r="HF780"/>
      <c r="HG780"/>
      <c r="HH780"/>
      <c r="HI780"/>
      <c r="HJ780"/>
      <c r="HK780"/>
      <c r="HL780"/>
    </row>
    <row r="781" spans="1:220" x14ac:dyDescent="0.25">
      <c r="A781"/>
      <c r="B781"/>
      <c r="C781"/>
      <c r="D781"/>
      <c r="E781"/>
      <c r="F781"/>
      <c r="G781"/>
      <c r="H781"/>
      <c r="I781"/>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c r="BY781"/>
      <c r="BZ781"/>
      <c r="CA781"/>
      <c r="CB781"/>
      <c r="CC781"/>
      <c r="CD781"/>
      <c r="CE781"/>
      <c r="CF781"/>
      <c r="CG781"/>
      <c r="CH781"/>
      <c r="CI781"/>
      <c r="CJ781"/>
      <c r="CK781"/>
      <c r="CL781"/>
      <c r="CM781"/>
      <c r="CN781"/>
      <c r="CO781"/>
      <c r="CP781"/>
      <c r="CQ781"/>
      <c r="CR781"/>
      <c r="CS781"/>
      <c r="CT781"/>
      <c r="CU781"/>
      <c r="CV781"/>
      <c r="CW781"/>
      <c r="CX781"/>
      <c r="CY781"/>
      <c r="CZ781"/>
      <c r="DA781"/>
      <c r="DB781"/>
      <c r="DC781"/>
      <c r="DD781"/>
      <c r="DE781"/>
      <c r="DF781"/>
      <c r="DG781"/>
      <c r="DH781"/>
      <c r="DI781"/>
      <c r="DJ781"/>
      <c r="DK781"/>
      <c r="DL781"/>
      <c r="DM781"/>
      <c r="DN781"/>
      <c r="DO781"/>
      <c r="DP781"/>
      <c r="DQ781"/>
      <c r="DR781"/>
      <c r="DS781"/>
      <c r="DT781"/>
      <c r="DU781"/>
      <c r="DV781"/>
      <c r="DW781"/>
      <c r="DX781"/>
      <c r="DY781"/>
      <c r="DZ781"/>
      <c r="EA781"/>
      <c r="EB781"/>
      <c r="EC781"/>
      <c r="ED781"/>
      <c r="EE781"/>
      <c r="EF781"/>
      <c r="EG781"/>
      <c r="EH781"/>
      <c r="EI781"/>
      <c r="EJ781"/>
      <c r="EK781"/>
      <c r="EL781"/>
      <c r="EM781"/>
      <c r="EN781"/>
      <c r="EO781"/>
      <c r="EP781"/>
      <c r="EQ781"/>
      <c r="ER781"/>
      <c r="ES781"/>
      <c r="ET781"/>
      <c r="EU781"/>
      <c r="EV781"/>
      <c r="EW781"/>
      <c r="EX781"/>
      <c r="EY781"/>
      <c r="EZ781"/>
      <c r="FA781"/>
      <c r="FB781"/>
      <c r="FC781"/>
      <c r="FD781"/>
      <c r="FE781"/>
      <c r="FF781"/>
      <c r="FG781"/>
      <c r="FH781"/>
      <c r="FI781"/>
      <c r="FJ781"/>
      <c r="FK781"/>
      <c r="FL781"/>
      <c r="FM781"/>
      <c r="FN781"/>
      <c r="FO781"/>
      <c r="FP781"/>
      <c r="FQ781"/>
      <c r="FR781"/>
      <c r="FS781"/>
      <c r="FT781"/>
      <c r="FU781"/>
      <c r="FV781"/>
      <c r="FW781"/>
      <c r="FX781"/>
      <c r="FY781"/>
      <c r="FZ781"/>
      <c r="GA781"/>
      <c r="GB781"/>
      <c r="GC781"/>
      <c r="GD781"/>
      <c r="GE781"/>
      <c r="GF781"/>
      <c r="GG781"/>
      <c r="GH781"/>
      <c r="GI781"/>
      <c r="GJ781"/>
      <c r="GK781"/>
      <c r="GL781"/>
      <c r="GM781"/>
      <c r="GN781"/>
      <c r="GO781"/>
      <c r="GP781"/>
      <c r="GQ781"/>
      <c r="GR781"/>
      <c r="GS781"/>
      <c r="GT781"/>
      <c r="GU781"/>
      <c r="GV781"/>
      <c r="GW781"/>
      <c r="GX781"/>
      <c r="GY781"/>
      <c r="GZ781"/>
      <c r="HA781"/>
      <c r="HB781"/>
      <c r="HC781"/>
      <c r="HD781"/>
      <c r="HE781"/>
      <c r="HF781"/>
      <c r="HG781"/>
      <c r="HH781"/>
      <c r="HI781"/>
      <c r="HJ781"/>
      <c r="HK781"/>
      <c r="HL781"/>
    </row>
    <row r="782" spans="1:220" x14ac:dyDescent="0.25">
      <c r="A782"/>
      <c r="B782"/>
      <c r="C782"/>
      <c r="D782"/>
      <c r="E782"/>
      <c r="F782"/>
      <c r="G782"/>
      <c r="H782"/>
      <c r="I782"/>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c r="BY782"/>
      <c r="BZ782"/>
      <c r="CA782"/>
      <c r="CB782"/>
      <c r="CC782"/>
      <c r="CD782"/>
      <c r="CE782"/>
      <c r="CF782"/>
      <c r="CG782"/>
      <c r="CH782"/>
      <c r="CI782"/>
      <c r="CJ782"/>
      <c r="CK782"/>
      <c r="CL782"/>
      <c r="CM782"/>
      <c r="CN782"/>
      <c r="CO782"/>
      <c r="CP782"/>
      <c r="CQ782"/>
      <c r="CR782"/>
      <c r="CS782"/>
      <c r="CT782"/>
      <c r="CU782"/>
      <c r="CV782"/>
      <c r="CW782"/>
      <c r="CX782"/>
      <c r="CY782"/>
      <c r="CZ782"/>
      <c r="DA782"/>
      <c r="DB782"/>
      <c r="DC782"/>
      <c r="DD782"/>
      <c r="DE782"/>
      <c r="DF782"/>
      <c r="DG782"/>
      <c r="DH782"/>
      <c r="DI782"/>
      <c r="DJ782"/>
      <c r="DK782"/>
      <c r="DL782"/>
      <c r="DM782"/>
      <c r="DN782"/>
      <c r="DO782"/>
      <c r="DP782"/>
      <c r="DQ782"/>
      <c r="DR782"/>
      <c r="DS782"/>
      <c r="DT782"/>
      <c r="DU782"/>
      <c r="DV782"/>
      <c r="DW782"/>
      <c r="DX782"/>
      <c r="DY782"/>
      <c r="DZ782"/>
      <c r="EA782"/>
      <c r="EB782"/>
      <c r="EC782"/>
      <c r="ED782"/>
      <c r="EE782"/>
      <c r="EF782"/>
      <c r="EG782"/>
      <c r="EH782"/>
      <c r="EI782"/>
      <c r="EJ782"/>
      <c r="EK782"/>
      <c r="EL782"/>
      <c r="EM782"/>
      <c r="EN782"/>
      <c r="EO782"/>
      <c r="EP782"/>
      <c r="EQ782"/>
      <c r="ER782"/>
      <c r="ES782"/>
      <c r="ET782"/>
      <c r="EU782"/>
      <c r="EV782"/>
      <c r="EW782"/>
      <c r="EX782"/>
      <c r="EY782"/>
      <c r="EZ782"/>
      <c r="FA782"/>
      <c r="FB782"/>
      <c r="FC782"/>
      <c r="FD782"/>
      <c r="FE782"/>
      <c r="FF782"/>
      <c r="FG782"/>
      <c r="FH782"/>
      <c r="FI782"/>
      <c r="FJ782"/>
      <c r="FK782"/>
      <c r="FL782"/>
      <c r="FM782"/>
      <c r="FN782"/>
      <c r="FO782"/>
      <c r="FP782"/>
      <c r="FQ782"/>
      <c r="FR782"/>
      <c r="FS782"/>
      <c r="FT782"/>
      <c r="FU782"/>
      <c r="FV782"/>
      <c r="FW782"/>
      <c r="FX782"/>
      <c r="FY782"/>
      <c r="FZ782"/>
      <c r="GA782"/>
      <c r="GB782"/>
      <c r="GC782"/>
      <c r="GD782"/>
      <c r="GE782"/>
      <c r="GF782"/>
      <c r="GG782"/>
      <c r="GH782"/>
      <c r="GI782"/>
      <c r="GJ782"/>
      <c r="GK782"/>
      <c r="GL782"/>
      <c r="GM782"/>
      <c r="GN782"/>
      <c r="GO782"/>
      <c r="GP782"/>
      <c r="GQ782"/>
      <c r="GR782"/>
      <c r="GS782"/>
      <c r="GT782"/>
      <c r="GU782"/>
      <c r="GV782"/>
      <c r="GW782"/>
      <c r="GX782"/>
      <c r="GY782"/>
      <c r="GZ782"/>
      <c r="HA782"/>
      <c r="HB782"/>
      <c r="HC782"/>
      <c r="HD782"/>
      <c r="HE782"/>
      <c r="HF782"/>
      <c r="HG782"/>
      <c r="HH782"/>
      <c r="HI782"/>
      <c r="HJ782"/>
      <c r="HK782"/>
      <c r="HL782"/>
    </row>
    <row r="783" spans="1:220" x14ac:dyDescent="0.25">
      <c r="A783"/>
      <c r="B783"/>
      <c r="C783"/>
      <c r="D783"/>
      <c r="E783"/>
      <c r="F783"/>
      <c r="G783"/>
      <c r="H783"/>
      <c r="I783"/>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c r="BY783"/>
      <c r="BZ783"/>
      <c r="CA783"/>
      <c r="CB783"/>
      <c r="CC783"/>
      <c r="CD783"/>
      <c r="CE783"/>
      <c r="CF783"/>
      <c r="CG783"/>
      <c r="CH783"/>
      <c r="CI783"/>
      <c r="CJ783"/>
      <c r="CK783"/>
      <c r="CL783"/>
      <c r="CM783"/>
      <c r="CN783"/>
      <c r="CO783"/>
      <c r="CP783"/>
      <c r="CQ783"/>
      <c r="CR783"/>
      <c r="CS783"/>
      <c r="CT783"/>
      <c r="CU783"/>
      <c r="CV783"/>
      <c r="CW783"/>
      <c r="CX783"/>
      <c r="CY783"/>
      <c r="CZ783"/>
      <c r="DA783"/>
      <c r="DB783"/>
      <c r="DC783"/>
      <c r="DD783"/>
      <c r="DE783"/>
      <c r="DF783"/>
      <c r="DG783"/>
      <c r="DH783"/>
      <c r="DI783"/>
      <c r="DJ783"/>
      <c r="DK783"/>
      <c r="DL783"/>
      <c r="DM783"/>
      <c r="DN783"/>
      <c r="DO783"/>
      <c r="DP783"/>
      <c r="DQ783"/>
      <c r="DR783"/>
      <c r="DS783"/>
      <c r="DT783"/>
      <c r="DU783"/>
      <c r="DV783"/>
      <c r="DW783"/>
      <c r="DX783"/>
      <c r="DY783"/>
      <c r="DZ783"/>
      <c r="EA783"/>
      <c r="EB783"/>
      <c r="EC783"/>
      <c r="ED783"/>
      <c r="EE783"/>
      <c r="EF783"/>
      <c r="EG783"/>
      <c r="EH783"/>
      <c r="EI783"/>
      <c r="EJ783"/>
      <c r="EK783"/>
      <c r="EL783"/>
      <c r="EM783"/>
      <c r="EN783"/>
      <c r="EO783"/>
      <c r="EP783"/>
      <c r="EQ783"/>
      <c r="ER783"/>
      <c r="ES783"/>
      <c r="ET783"/>
      <c r="EU783"/>
      <c r="EV783"/>
      <c r="EW783"/>
      <c r="EX783"/>
      <c r="EY783"/>
      <c r="EZ783"/>
      <c r="FA783"/>
      <c r="FB783"/>
      <c r="FC783"/>
      <c r="FD783"/>
      <c r="FE783"/>
      <c r="FF783"/>
      <c r="FG783"/>
      <c r="FH783"/>
      <c r="FI783"/>
      <c r="FJ783"/>
      <c r="FK783"/>
      <c r="FL783"/>
      <c r="FM783"/>
      <c r="FN783"/>
      <c r="FO783"/>
      <c r="FP783"/>
      <c r="FQ783"/>
      <c r="FR783"/>
      <c r="FS783"/>
      <c r="FT783"/>
      <c r="FU783"/>
      <c r="FV783"/>
      <c r="FW783"/>
      <c r="FX783"/>
      <c r="FY783"/>
      <c r="FZ783"/>
      <c r="GA783"/>
      <c r="GB783"/>
      <c r="GC783"/>
      <c r="GD783"/>
      <c r="GE783"/>
      <c r="GF783"/>
      <c r="GG783"/>
      <c r="GH783"/>
      <c r="GI783"/>
      <c r="GJ783"/>
      <c r="GK783"/>
      <c r="GL783"/>
      <c r="GM783"/>
      <c r="GN783"/>
      <c r="GO783"/>
      <c r="GP783"/>
      <c r="GQ783"/>
      <c r="GR783"/>
      <c r="GS783"/>
      <c r="GT783"/>
      <c r="GU783"/>
      <c r="GV783"/>
      <c r="GW783"/>
      <c r="GX783"/>
      <c r="GY783"/>
      <c r="GZ783"/>
      <c r="HA783"/>
      <c r="HB783"/>
      <c r="HC783"/>
      <c r="HD783"/>
      <c r="HE783"/>
      <c r="HF783"/>
      <c r="HG783"/>
      <c r="HH783"/>
      <c r="HI783"/>
      <c r="HJ783"/>
      <c r="HK783"/>
      <c r="HL783"/>
    </row>
    <row r="784" spans="1:220" x14ac:dyDescent="0.25">
      <c r="A784"/>
      <c r="B784"/>
      <c r="C784"/>
      <c r="D784"/>
      <c r="E784"/>
      <c r="F784"/>
      <c r="G784"/>
      <c r="H784"/>
      <c r="I784"/>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c r="BY784"/>
      <c r="BZ784"/>
      <c r="CA784"/>
      <c r="CB784"/>
      <c r="CC784"/>
      <c r="CD784"/>
      <c r="CE784"/>
      <c r="CF784"/>
      <c r="CG784"/>
      <c r="CH784"/>
      <c r="CI784"/>
      <c r="CJ784"/>
      <c r="CK784"/>
      <c r="CL784"/>
      <c r="CM784"/>
      <c r="CN784"/>
      <c r="CO784"/>
      <c r="CP784"/>
      <c r="CQ784"/>
      <c r="CR784"/>
      <c r="CS784"/>
      <c r="CT784"/>
      <c r="CU784"/>
      <c r="CV784"/>
      <c r="CW784"/>
      <c r="CX784"/>
      <c r="CY784"/>
      <c r="CZ784"/>
      <c r="DA784"/>
      <c r="DB784"/>
      <c r="DC784"/>
      <c r="DD784"/>
      <c r="DE784"/>
      <c r="DF784"/>
      <c r="DG784"/>
      <c r="DH784"/>
      <c r="DI784"/>
      <c r="DJ784"/>
      <c r="DK784"/>
      <c r="DL784"/>
      <c r="DM784"/>
      <c r="DN784"/>
      <c r="DO784"/>
      <c r="DP784"/>
      <c r="DQ784"/>
      <c r="DR784"/>
      <c r="DS784"/>
      <c r="DT784"/>
      <c r="DU784"/>
      <c r="DV784"/>
      <c r="DW784"/>
      <c r="DX784"/>
      <c r="DY784"/>
      <c r="DZ784"/>
      <c r="EA784"/>
      <c r="EB784"/>
      <c r="EC784"/>
      <c r="ED784"/>
      <c r="EE784"/>
      <c r="EF784"/>
      <c r="EG784"/>
      <c r="EH784"/>
      <c r="EI784"/>
      <c r="EJ784"/>
      <c r="EK784"/>
      <c r="EL784"/>
      <c r="EM784"/>
      <c r="EN784"/>
      <c r="EO784"/>
      <c r="EP784"/>
      <c r="EQ784"/>
      <c r="ER784"/>
      <c r="ES784"/>
      <c r="ET784"/>
      <c r="EU784"/>
      <c r="EV784"/>
      <c r="EW784"/>
      <c r="EX784"/>
      <c r="EY784"/>
      <c r="EZ784"/>
      <c r="FA784"/>
      <c r="FB784"/>
      <c r="FC784"/>
      <c r="FD784"/>
      <c r="FE784"/>
      <c r="FF784"/>
      <c r="FG784"/>
      <c r="FH784"/>
      <c r="FI784"/>
      <c r="FJ784"/>
      <c r="FK784"/>
      <c r="FL784"/>
      <c r="FM784"/>
      <c r="FN784"/>
      <c r="FO784"/>
      <c r="FP784"/>
      <c r="FQ784"/>
      <c r="FR784"/>
      <c r="FS784"/>
      <c r="FT784"/>
      <c r="FU784"/>
      <c r="FV784"/>
      <c r="FW784"/>
      <c r="FX784"/>
      <c r="FY784"/>
      <c r="FZ784"/>
      <c r="GA784"/>
      <c r="GB784"/>
      <c r="GC784"/>
      <c r="GD784"/>
      <c r="GE784"/>
      <c r="GF784"/>
      <c r="GG784"/>
      <c r="GH784"/>
      <c r="GI784"/>
      <c r="GJ784"/>
      <c r="GK784"/>
      <c r="GL784"/>
      <c r="GM784"/>
      <c r="GN784"/>
      <c r="GO784"/>
      <c r="GP784"/>
      <c r="GQ784"/>
      <c r="GR784"/>
      <c r="GS784"/>
      <c r="GT784"/>
      <c r="GU784"/>
      <c r="GV784"/>
      <c r="GW784"/>
      <c r="GX784"/>
      <c r="GY784"/>
      <c r="GZ784"/>
      <c r="HA784"/>
      <c r="HB784"/>
      <c r="HC784"/>
      <c r="HD784"/>
      <c r="HE784"/>
      <c r="HF784"/>
      <c r="HG784"/>
      <c r="HH784"/>
      <c r="HI784"/>
      <c r="HJ784"/>
      <c r="HK784"/>
      <c r="HL784"/>
    </row>
    <row r="785" spans="1:220" x14ac:dyDescent="0.25">
      <c r="A785"/>
      <c r="B785"/>
      <c r="C785"/>
      <c r="D785"/>
      <c r="E785"/>
      <c r="F785"/>
      <c r="G785"/>
      <c r="H785"/>
      <c r="I785"/>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c r="BY785"/>
      <c r="BZ785"/>
      <c r="CA785"/>
      <c r="CB785"/>
      <c r="CC785"/>
      <c r="CD785"/>
      <c r="CE785"/>
      <c r="CF785"/>
      <c r="CG785"/>
      <c r="CH785"/>
      <c r="CI785"/>
      <c r="CJ785"/>
      <c r="CK785"/>
      <c r="CL785"/>
      <c r="CM785"/>
      <c r="CN785"/>
      <c r="CO785"/>
      <c r="CP785"/>
      <c r="CQ785"/>
      <c r="CR785"/>
      <c r="CS785"/>
      <c r="CT785"/>
      <c r="CU785"/>
      <c r="CV785"/>
      <c r="CW785"/>
      <c r="CX785"/>
      <c r="CY785"/>
      <c r="CZ785"/>
      <c r="DA785"/>
      <c r="DB785"/>
      <c r="DC785"/>
      <c r="DD785"/>
      <c r="DE785"/>
      <c r="DF785"/>
      <c r="DG785"/>
      <c r="DH785"/>
      <c r="DI785"/>
      <c r="DJ785"/>
      <c r="DK785"/>
      <c r="DL785"/>
      <c r="DM785"/>
      <c r="DN785"/>
      <c r="DO785"/>
      <c r="DP785"/>
      <c r="DQ785"/>
      <c r="DR785"/>
      <c r="DS785"/>
      <c r="DT785"/>
      <c r="DU785"/>
      <c r="DV785"/>
      <c r="DW785"/>
      <c r="DX785"/>
      <c r="DY785"/>
      <c r="DZ785"/>
      <c r="EA785"/>
      <c r="EB785"/>
      <c r="EC785"/>
      <c r="ED785"/>
      <c r="EE785"/>
      <c r="EF785"/>
      <c r="EG785"/>
      <c r="EH785"/>
      <c r="EI785"/>
      <c r="EJ785"/>
      <c r="EK785"/>
      <c r="EL785"/>
      <c r="EM785"/>
      <c r="EN785"/>
      <c r="EO785"/>
      <c r="EP785"/>
      <c r="EQ785"/>
      <c r="ER785"/>
      <c r="ES785"/>
      <c r="ET785"/>
      <c r="EU785"/>
      <c r="EV785"/>
      <c r="EW785"/>
      <c r="EX785"/>
      <c r="EY785"/>
      <c r="EZ785"/>
      <c r="FA785"/>
      <c r="FB785"/>
      <c r="FC785"/>
      <c r="FD785"/>
      <c r="FE785"/>
      <c r="FF785"/>
      <c r="FG785"/>
      <c r="FH785"/>
      <c r="FI785"/>
      <c r="FJ785"/>
      <c r="FK785"/>
      <c r="FL785"/>
      <c r="FM785"/>
      <c r="FN785"/>
      <c r="FO785"/>
      <c r="FP785"/>
      <c r="FQ785"/>
      <c r="FR785"/>
      <c r="FS785"/>
      <c r="FT785"/>
      <c r="FU785"/>
      <c r="FV785"/>
      <c r="FW785"/>
      <c r="FX785"/>
      <c r="FY785"/>
      <c r="FZ785"/>
      <c r="GA785"/>
      <c r="GB785"/>
      <c r="GC785"/>
      <c r="GD785"/>
      <c r="GE785"/>
      <c r="GF785"/>
      <c r="GG785"/>
      <c r="GH785"/>
      <c r="GI785"/>
      <c r="GJ785"/>
      <c r="GK785"/>
      <c r="GL785"/>
      <c r="GM785"/>
      <c r="GN785"/>
      <c r="GO785"/>
      <c r="GP785"/>
      <c r="GQ785"/>
      <c r="GR785"/>
      <c r="GS785"/>
      <c r="GT785"/>
      <c r="GU785"/>
      <c r="GV785"/>
      <c r="GW785"/>
      <c r="GX785"/>
      <c r="GY785"/>
      <c r="GZ785"/>
      <c r="HA785"/>
      <c r="HB785"/>
      <c r="HC785"/>
      <c r="HD785"/>
      <c r="HE785"/>
      <c r="HF785"/>
      <c r="HG785"/>
      <c r="HH785"/>
      <c r="HI785"/>
      <c r="HJ785"/>
      <c r="HK785"/>
      <c r="HL785"/>
    </row>
    <row r="786" spans="1:220" x14ac:dyDescent="0.25">
      <c r="A786"/>
      <c r="B786"/>
      <c r="C786"/>
      <c r="D786"/>
      <c r="E786"/>
      <c r="F786"/>
      <c r="G786"/>
      <c r="H786"/>
      <c r="I78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c r="BY786"/>
      <c r="BZ786"/>
      <c r="CA786"/>
      <c r="CB786"/>
      <c r="CC786"/>
      <c r="CD786"/>
      <c r="CE786"/>
      <c r="CF786"/>
      <c r="CG786"/>
      <c r="CH786"/>
      <c r="CI786"/>
      <c r="CJ786"/>
      <c r="CK786"/>
      <c r="CL786"/>
      <c r="CM786"/>
      <c r="CN786"/>
      <c r="CO786"/>
      <c r="CP786"/>
      <c r="CQ786"/>
      <c r="CR786"/>
      <c r="CS786"/>
      <c r="CT786"/>
      <c r="CU786"/>
      <c r="CV786"/>
      <c r="CW786"/>
      <c r="CX786"/>
      <c r="CY786"/>
      <c r="CZ786"/>
      <c r="DA786"/>
      <c r="DB786"/>
      <c r="DC786"/>
      <c r="DD786"/>
      <c r="DE786"/>
      <c r="DF786"/>
      <c r="DG786"/>
      <c r="DH786"/>
      <c r="DI786"/>
      <c r="DJ786"/>
      <c r="DK786"/>
      <c r="DL786"/>
      <c r="DM786"/>
      <c r="DN786"/>
      <c r="DO786"/>
      <c r="DP786"/>
      <c r="DQ786"/>
      <c r="DR786"/>
      <c r="DS786"/>
      <c r="DT786"/>
      <c r="DU786"/>
      <c r="DV786"/>
      <c r="DW786"/>
      <c r="DX786"/>
      <c r="DY786"/>
      <c r="DZ786"/>
      <c r="EA786"/>
      <c r="EB786"/>
      <c r="EC786"/>
      <c r="ED786"/>
      <c r="EE786"/>
      <c r="EF786"/>
      <c r="EG786"/>
      <c r="EH786"/>
      <c r="EI786"/>
      <c r="EJ786"/>
      <c r="EK786"/>
      <c r="EL786"/>
      <c r="EM786"/>
      <c r="EN786"/>
      <c r="EO786"/>
      <c r="EP786"/>
      <c r="EQ786"/>
      <c r="ER786"/>
      <c r="ES786"/>
      <c r="ET786"/>
      <c r="EU786"/>
      <c r="EV786"/>
      <c r="EW786"/>
      <c r="EX786"/>
      <c r="EY786"/>
      <c r="EZ786"/>
      <c r="FA786"/>
      <c r="FB786"/>
      <c r="FC786"/>
      <c r="FD786"/>
      <c r="FE786"/>
      <c r="FF786"/>
      <c r="FG786"/>
      <c r="FH786"/>
      <c r="FI786"/>
      <c r="FJ786"/>
      <c r="FK786"/>
      <c r="FL786"/>
      <c r="FM786"/>
      <c r="FN786"/>
      <c r="FO786"/>
      <c r="FP786"/>
      <c r="FQ786"/>
      <c r="FR786"/>
      <c r="FS786"/>
      <c r="FT786"/>
      <c r="FU786"/>
      <c r="FV786"/>
      <c r="FW786"/>
      <c r="FX786"/>
      <c r="FY786"/>
      <c r="FZ786"/>
      <c r="GA786"/>
      <c r="GB786"/>
      <c r="GC786"/>
      <c r="GD786"/>
      <c r="GE786"/>
      <c r="GF786"/>
      <c r="GG786"/>
      <c r="GH786"/>
      <c r="GI786"/>
      <c r="GJ786"/>
      <c r="GK786"/>
      <c r="GL786"/>
      <c r="GM786"/>
      <c r="GN786"/>
      <c r="GO786"/>
      <c r="GP786"/>
      <c r="GQ786"/>
      <c r="GR786"/>
      <c r="GS786"/>
      <c r="GT786"/>
      <c r="GU786"/>
      <c r="GV786"/>
      <c r="GW786"/>
      <c r="GX786"/>
      <c r="GY786"/>
      <c r="GZ786"/>
      <c r="HA786"/>
      <c r="HB786"/>
      <c r="HC786"/>
      <c r="HD786"/>
      <c r="HE786"/>
      <c r="HF786"/>
      <c r="HG786"/>
      <c r="HH786"/>
      <c r="HI786"/>
      <c r="HJ786"/>
      <c r="HK786"/>
      <c r="HL786"/>
    </row>
    <row r="787" spans="1:220" x14ac:dyDescent="0.25">
      <c r="A787"/>
      <c r="B787"/>
      <c r="C787"/>
      <c r="D787"/>
      <c r="E787"/>
      <c r="F787"/>
      <c r="G787"/>
      <c r="H787"/>
      <c r="I787"/>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c r="BY787"/>
      <c r="BZ787"/>
      <c r="CA787"/>
      <c r="CB787"/>
      <c r="CC787"/>
      <c r="CD787"/>
      <c r="CE787"/>
      <c r="CF787"/>
      <c r="CG787"/>
      <c r="CH787"/>
      <c r="CI787"/>
      <c r="CJ787"/>
      <c r="CK787"/>
      <c r="CL787"/>
      <c r="CM787"/>
      <c r="CN787"/>
      <c r="CO787"/>
      <c r="CP787"/>
      <c r="CQ787"/>
      <c r="CR787"/>
      <c r="CS787"/>
      <c r="CT787"/>
      <c r="CU787"/>
      <c r="CV787"/>
      <c r="CW787"/>
      <c r="CX787"/>
      <c r="CY787"/>
      <c r="CZ787"/>
      <c r="DA787"/>
      <c r="DB787"/>
      <c r="DC787"/>
      <c r="DD787"/>
      <c r="DE787"/>
      <c r="DF787"/>
      <c r="DG787"/>
      <c r="DH787"/>
      <c r="DI787"/>
      <c r="DJ787"/>
      <c r="DK787"/>
      <c r="DL787"/>
      <c r="DM787"/>
      <c r="DN787"/>
      <c r="DO787"/>
      <c r="DP787"/>
      <c r="DQ787"/>
      <c r="DR787"/>
      <c r="DS787"/>
      <c r="DT787"/>
      <c r="DU787"/>
      <c r="DV787"/>
      <c r="DW787"/>
      <c r="DX787"/>
      <c r="DY787"/>
      <c r="DZ787"/>
      <c r="EA787"/>
      <c r="EB787"/>
      <c r="EC787"/>
      <c r="ED787"/>
      <c r="EE787"/>
      <c r="EF787"/>
      <c r="EG787"/>
      <c r="EH787"/>
      <c r="EI787"/>
      <c r="EJ787"/>
      <c r="EK787"/>
      <c r="EL787"/>
      <c r="EM787"/>
      <c r="EN787"/>
      <c r="EO787"/>
      <c r="EP787"/>
      <c r="EQ787"/>
      <c r="ER787"/>
      <c r="ES787"/>
      <c r="ET787"/>
      <c r="EU787"/>
      <c r="EV787"/>
      <c r="EW787"/>
      <c r="EX787"/>
      <c r="EY787"/>
      <c r="EZ787"/>
      <c r="FA787"/>
      <c r="FB787"/>
      <c r="FC787"/>
      <c r="FD787"/>
      <c r="FE787"/>
      <c r="FF787"/>
      <c r="FG787"/>
      <c r="FH787"/>
      <c r="FI787"/>
      <c r="FJ787"/>
      <c r="FK787"/>
      <c r="FL787"/>
      <c r="FM787"/>
      <c r="FN787"/>
      <c r="FO787"/>
      <c r="FP787"/>
      <c r="FQ787"/>
      <c r="FR787"/>
      <c r="FS787"/>
      <c r="FT787"/>
      <c r="FU787"/>
      <c r="FV787"/>
      <c r="FW787"/>
      <c r="FX787"/>
      <c r="FY787"/>
      <c r="FZ787"/>
      <c r="GA787"/>
      <c r="GB787"/>
      <c r="GC787"/>
      <c r="GD787"/>
      <c r="GE787"/>
      <c r="GF787"/>
      <c r="GG787"/>
      <c r="GH787"/>
      <c r="GI787"/>
      <c r="GJ787"/>
      <c r="GK787"/>
      <c r="GL787"/>
      <c r="GM787"/>
      <c r="GN787"/>
      <c r="GO787"/>
      <c r="GP787"/>
      <c r="GQ787"/>
      <c r="GR787"/>
      <c r="GS787"/>
      <c r="GT787"/>
      <c r="GU787"/>
      <c r="GV787"/>
      <c r="GW787"/>
      <c r="GX787"/>
      <c r="GY787"/>
      <c r="GZ787"/>
      <c r="HA787"/>
      <c r="HB787"/>
      <c r="HC787"/>
      <c r="HD787"/>
      <c r="HE787"/>
      <c r="HF787"/>
      <c r="HG787"/>
      <c r="HH787"/>
      <c r="HI787"/>
      <c r="HJ787"/>
      <c r="HK787"/>
      <c r="HL787"/>
    </row>
    <row r="788" spans="1:220" x14ac:dyDescent="0.25">
      <c r="A788"/>
      <c r="B788"/>
      <c r="C788"/>
      <c r="D788"/>
      <c r="E788"/>
      <c r="F788"/>
      <c r="G788"/>
      <c r="H788"/>
      <c r="I788"/>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c r="BY788"/>
      <c r="BZ788"/>
      <c r="CA788"/>
      <c r="CB788"/>
      <c r="CC788"/>
      <c r="CD788"/>
      <c r="CE788"/>
      <c r="CF788"/>
      <c r="CG788"/>
      <c r="CH788"/>
      <c r="CI788"/>
      <c r="CJ788"/>
      <c r="CK788"/>
      <c r="CL788"/>
      <c r="CM788"/>
      <c r="CN788"/>
      <c r="CO788"/>
      <c r="CP788"/>
      <c r="CQ788"/>
      <c r="CR788"/>
      <c r="CS788"/>
      <c r="CT788"/>
      <c r="CU788"/>
      <c r="CV788"/>
      <c r="CW788"/>
      <c r="CX788"/>
      <c r="CY788"/>
      <c r="CZ788"/>
      <c r="DA788"/>
      <c r="DB788"/>
      <c r="DC788"/>
      <c r="DD788"/>
      <c r="DE788"/>
      <c r="DF788"/>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c r="FD788"/>
      <c r="FE788"/>
      <c r="FF788"/>
      <c r="FG788"/>
      <c r="FH788"/>
      <c r="FI788"/>
      <c r="FJ788"/>
      <c r="FK788"/>
      <c r="FL788"/>
      <c r="FM788"/>
      <c r="FN788"/>
      <c r="FO788"/>
      <c r="FP788"/>
      <c r="FQ788"/>
      <c r="FR788"/>
      <c r="FS788"/>
      <c r="FT788"/>
      <c r="FU788"/>
      <c r="FV788"/>
      <c r="FW788"/>
      <c r="FX788"/>
      <c r="FY788"/>
      <c r="FZ788"/>
      <c r="GA788"/>
      <c r="GB788"/>
      <c r="GC788"/>
      <c r="GD788"/>
      <c r="GE788"/>
      <c r="GF788"/>
      <c r="GG788"/>
      <c r="GH788"/>
      <c r="GI788"/>
      <c r="GJ788"/>
      <c r="GK788"/>
      <c r="GL788"/>
      <c r="GM788"/>
      <c r="GN788"/>
      <c r="GO788"/>
      <c r="GP788"/>
      <c r="GQ788"/>
      <c r="GR788"/>
      <c r="GS788"/>
      <c r="GT788"/>
      <c r="GU788"/>
      <c r="GV788"/>
      <c r="GW788"/>
      <c r="GX788"/>
      <c r="GY788"/>
      <c r="GZ788"/>
      <c r="HA788"/>
      <c r="HB788"/>
      <c r="HC788"/>
      <c r="HD788"/>
      <c r="HE788"/>
      <c r="HF788"/>
      <c r="HG788"/>
      <c r="HH788"/>
      <c r="HI788"/>
      <c r="HJ788"/>
      <c r="HK788"/>
      <c r="HL788"/>
    </row>
    <row r="789" spans="1:220" x14ac:dyDescent="0.25">
      <c r="A789"/>
      <c r="B789"/>
      <c r="C789"/>
      <c r="D789"/>
      <c r="E789"/>
      <c r="F789"/>
      <c r="G789"/>
      <c r="H789"/>
      <c r="I789"/>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c r="BY789"/>
      <c r="BZ789"/>
      <c r="CA789"/>
      <c r="CB789"/>
      <c r="CC789"/>
      <c r="CD789"/>
      <c r="CE789"/>
      <c r="CF789"/>
      <c r="CG789"/>
      <c r="CH789"/>
      <c r="CI789"/>
      <c r="CJ789"/>
      <c r="CK789"/>
      <c r="CL789"/>
      <c r="CM789"/>
      <c r="CN789"/>
      <c r="CO789"/>
      <c r="CP789"/>
      <c r="CQ789"/>
      <c r="CR789"/>
      <c r="CS789"/>
      <c r="CT789"/>
      <c r="CU789"/>
      <c r="CV789"/>
      <c r="CW789"/>
      <c r="CX789"/>
      <c r="CY789"/>
      <c r="CZ789"/>
      <c r="DA789"/>
      <c r="DB789"/>
      <c r="DC789"/>
      <c r="DD789"/>
      <c r="DE789"/>
      <c r="DF789"/>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c r="FD789"/>
      <c r="FE789"/>
      <c r="FF789"/>
      <c r="FG789"/>
      <c r="FH789"/>
      <c r="FI789"/>
      <c r="FJ789"/>
      <c r="FK789"/>
      <c r="FL789"/>
      <c r="FM789"/>
      <c r="FN789"/>
      <c r="FO789"/>
      <c r="FP789"/>
      <c r="FQ789"/>
      <c r="FR789"/>
      <c r="FS789"/>
      <c r="FT789"/>
      <c r="FU789"/>
      <c r="FV789"/>
      <c r="FW789"/>
      <c r="FX789"/>
      <c r="FY789"/>
      <c r="FZ789"/>
      <c r="GA789"/>
      <c r="GB789"/>
      <c r="GC789"/>
      <c r="GD789"/>
      <c r="GE789"/>
      <c r="GF789"/>
      <c r="GG789"/>
      <c r="GH789"/>
      <c r="GI789"/>
      <c r="GJ789"/>
      <c r="GK789"/>
      <c r="GL789"/>
      <c r="GM789"/>
      <c r="GN789"/>
      <c r="GO789"/>
      <c r="GP789"/>
      <c r="GQ789"/>
      <c r="GR789"/>
      <c r="GS789"/>
      <c r="GT789"/>
      <c r="GU789"/>
      <c r="GV789"/>
      <c r="GW789"/>
      <c r="GX789"/>
      <c r="GY789"/>
      <c r="GZ789"/>
      <c r="HA789"/>
      <c r="HB789"/>
      <c r="HC789"/>
      <c r="HD789"/>
      <c r="HE789"/>
      <c r="HF789"/>
      <c r="HG789"/>
      <c r="HH789"/>
      <c r="HI789"/>
      <c r="HJ789"/>
      <c r="HK789"/>
      <c r="HL789"/>
    </row>
    <row r="790" spans="1:220" x14ac:dyDescent="0.25">
      <c r="A790"/>
      <c r="B790"/>
      <c r="C790"/>
      <c r="D790"/>
      <c r="E790"/>
      <c r="F790"/>
      <c r="G790"/>
      <c r="H790"/>
      <c r="I790"/>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c r="BY790"/>
      <c r="BZ790"/>
      <c r="CA790"/>
      <c r="CB790"/>
      <c r="CC790"/>
      <c r="CD790"/>
      <c r="CE790"/>
      <c r="CF790"/>
      <c r="CG790"/>
      <c r="CH790"/>
      <c r="CI790"/>
      <c r="CJ790"/>
      <c r="CK790"/>
      <c r="CL790"/>
      <c r="CM790"/>
      <c r="CN790"/>
      <c r="CO790"/>
      <c r="CP790"/>
      <c r="CQ790"/>
      <c r="CR790"/>
      <c r="CS790"/>
      <c r="CT790"/>
      <c r="CU790"/>
      <c r="CV790"/>
      <c r="CW790"/>
      <c r="CX790"/>
      <c r="CY790"/>
      <c r="CZ790"/>
      <c r="DA790"/>
      <c r="DB790"/>
      <c r="DC790"/>
      <c r="DD790"/>
      <c r="DE790"/>
      <c r="DF790"/>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c r="FD790"/>
      <c r="FE790"/>
      <c r="FF790"/>
      <c r="FG790"/>
      <c r="FH790"/>
      <c r="FI790"/>
      <c r="FJ790"/>
      <c r="FK790"/>
      <c r="FL790"/>
      <c r="FM790"/>
      <c r="FN790"/>
      <c r="FO790"/>
      <c r="FP790"/>
      <c r="FQ790"/>
      <c r="FR790"/>
      <c r="FS790"/>
      <c r="FT790"/>
      <c r="FU790"/>
      <c r="FV790"/>
      <c r="FW790"/>
      <c r="FX790"/>
      <c r="FY790"/>
      <c r="FZ790"/>
      <c r="GA790"/>
      <c r="GB790"/>
      <c r="GC790"/>
      <c r="GD790"/>
      <c r="GE790"/>
      <c r="GF790"/>
      <c r="GG790"/>
      <c r="GH790"/>
      <c r="GI790"/>
      <c r="GJ790"/>
      <c r="GK790"/>
      <c r="GL790"/>
      <c r="GM790"/>
      <c r="GN790"/>
      <c r="GO790"/>
      <c r="GP790"/>
      <c r="GQ790"/>
      <c r="GR790"/>
      <c r="GS790"/>
      <c r="GT790"/>
      <c r="GU790"/>
      <c r="GV790"/>
      <c r="GW790"/>
      <c r="GX790"/>
      <c r="GY790"/>
      <c r="GZ790"/>
      <c r="HA790"/>
      <c r="HB790"/>
      <c r="HC790"/>
      <c r="HD790"/>
      <c r="HE790"/>
      <c r="HF790"/>
      <c r="HG790"/>
      <c r="HH790"/>
      <c r="HI790"/>
      <c r="HJ790"/>
      <c r="HK790"/>
      <c r="HL790"/>
    </row>
    <row r="791" spans="1:220" x14ac:dyDescent="0.25">
      <c r="A791"/>
      <c r="B791"/>
      <c r="C791"/>
      <c r="D791"/>
      <c r="E791"/>
      <c r="F791"/>
      <c r="G791"/>
      <c r="H791"/>
      <c r="I791"/>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c r="BY791"/>
      <c r="BZ791"/>
      <c r="CA791"/>
      <c r="CB791"/>
      <c r="CC791"/>
      <c r="CD791"/>
      <c r="CE791"/>
      <c r="CF791"/>
      <c r="CG791"/>
      <c r="CH791"/>
      <c r="CI791"/>
      <c r="CJ791"/>
      <c r="CK791"/>
      <c r="CL791"/>
      <c r="CM791"/>
      <c r="CN791"/>
      <c r="CO791"/>
      <c r="CP791"/>
      <c r="CQ791"/>
      <c r="CR791"/>
      <c r="CS791"/>
      <c r="CT791"/>
      <c r="CU791"/>
      <c r="CV791"/>
      <c r="CW791"/>
      <c r="CX791"/>
      <c r="CY791"/>
      <c r="CZ791"/>
      <c r="DA791"/>
      <c r="DB791"/>
      <c r="DC791"/>
      <c r="DD791"/>
      <c r="DE791"/>
      <c r="DF791"/>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c r="FD791"/>
      <c r="FE791"/>
      <c r="FF791"/>
      <c r="FG791"/>
      <c r="FH791"/>
      <c r="FI791"/>
      <c r="FJ791"/>
      <c r="FK791"/>
      <c r="FL791"/>
      <c r="FM791"/>
      <c r="FN791"/>
      <c r="FO791"/>
      <c r="FP791"/>
      <c r="FQ791"/>
      <c r="FR791"/>
      <c r="FS791"/>
      <c r="FT791"/>
      <c r="FU791"/>
      <c r="FV791"/>
      <c r="FW791"/>
      <c r="FX791"/>
      <c r="FY791"/>
      <c r="FZ791"/>
      <c r="GA791"/>
      <c r="GB791"/>
      <c r="GC791"/>
      <c r="GD791"/>
      <c r="GE791"/>
      <c r="GF791"/>
      <c r="GG791"/>
      <c r="GH791"/>
      <c r="GI791"/>
      <c r="GJ791"/>
      <c r="GK791"/>
      <c r="GL791"/>
      <c r="GM791"/>
      <c r="GN791"/>
      <c r="GO791"/>
      <c r="GP791"/>
      <c r="GQ791"/>
      <c r="GR791"/>
      <c r="GS791"/>
      <c r="GT791"/>
      <c r="GU791"/>
      <c r="GV791"/>
      <c r="GW791"/>
      <c r="GX791"/>
      <c r="GY791"/>
      <c r="GZ791"/>
      <c r="HA791"/>
      <c r="HB791"/>
      <c r="HC791"/>
      <c r="HD791"/>
      <c r="HE791"/>
      <c r="HF791"/>
      <c r="HG791"/>
      <c r="HH791"/>
      <c r="HI791"/>
      <c r="HJ791"/>
      <c r="HK791"/>
      <c r="HL791"/>
    </row>
    <row r="792" spans="1:220" x14ac:dyDescent="0.25">
      <c r="A792"/>
      <c r="B792"/>
      <c r="C792"/>
      <c r="D792"/>
      <c r="E792"/>
      <c r="F792"/>
      <c r="G792"/>
      <c r="H792"/>
      <c r="I792"/>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c r="BY792"/>
      <c r="BZ792"/>
      <c r="CA792"/>
      <c r="CB792"/>
      <c r="CC792"/>
      <c r="CD792"/>
      <c r="CE792"/>
      <c r="CF792"/>
      <c r="CG792"/>
      <c r="CH792"/>
      <c r="CI792"/>
      <c r="CJ792"/>
      <c r="CK792"/>
      <c r="CL792"/>
      <c r="CM792"/>
      <c r="CN792"/>
      <c r="CO792"/>
      <c r="CP792"/>
      <c r="CQ792"/>
      <c r="CR792"/>
      <c r="CS792"/>
      <c r="CT792"/>
      <c r="CU792"/>
      <c r="CV792"/>
      <c r="CW792"/>
      <c r="CX792"/>
      <c r="CY792"/>
      <c r="CZ792"/>
      <c r="DA792"/>
      <c r="DB792"/>
      <c r="DC792"/>
      <c r="DD792"/>
      <c r="DE792"/>
      <c r="DF792"/>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c r="FD792"/>
      <c r="FE792"/>
      <c r="FF792"/>
      <c r="FG792"/>
      <c r="FH792"/>
      <c r="FI792"/>
      <c r="FJ792"/>
      <c r="FK792"/>
      <c r="FL792"/>
      <c r="FM792"/>
      <c r="FN792"/>
      <c r="FO792"/>
      <c r="FP792"/>
      <c r="FQ792"/>
      <c r="FR792"/>
      <c r="FS792"/>
      <c r="FT792"/>
      <c r="FU792"/>
      <c r="FV792"/>
      <c r="FW792"/>
      <c r="FX792"/>
      <c r="FY792"/>
      <c r="FZ792"/>
      <c r="GA792"/>
      <c r="GB792"/>
      <c r="GC792"/>
      <c r="GD792"/>
      <c r="GE792"/>
      <c r="GF792"/>
      <c r="GG792"/>
      <c r="GH792"/>
      <c r="GI792"/>
      <c r="GJ792"/>
      <c r="GK792"/>
      <c r="GL792"/>
      <c r="GM792"/>
      <c r="GN792"/>
      <c r="GO792"/>
      <c r="GP792"/>
      <c r="GQ792"/>
      <c r="GR792"/>
      <c r="GS792"/>
      <c r="GT792"/>
      <c r="GU792"/>
      <c r="GV792"/>
      <c r="GW792"/>
      <c r="GX792"/>
      <c r="GY792"/>
      <c r="GZ792"/>
      <c r="HA792"/>
      <c r="HB792"/>
      <c r="HC792"/>
      <c r="HD792"/>
      <c r="HE792"/>
      <c r="HF792"/>
      <c r="HG792"/>
      <c r="HH792"/>
      <c r="HI792"/>
      <c r="HJ792"/>
      <c r="HK792"/>
      <c r="HL792"/>
    </row>
    <row r="793" spans="1:220" x14ac:dyDescent="0.25">
      <c r="A793"/>
      <c r="B793"/>
      <c r="C793"/>
      <c r="D793"/>
      <c r="E793"/>
      <c r="F793"/>
      <c r="G793"/>
      <c r="H793"/>
      <c r="I793"/>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c r="BY793"/>
      <c r="BZ793"/>
      <c r="CA793"/>
      <c r="CB793"/>
      <c r="CC793"/>
      <c r="CD793"/>
      <c r="CE793"/>
      <c r="CF793"/>
      <c r="CG793"/>
      <c r="CH793"/>
      <c r="CI793"/>
      <c r="CJ793"/>
      <c r="CK793"/>
      <c r="CL793"/>
      <c r="CM793"/>
      <c r="CN793"/>
      <c r="CO793"/>
      <c r="CP793"/>
      <c r="CQ793"/>
      <c r="CR793"/>
      <c r="CS793"/>
      <c r="CT793"/>
      <c r="CU793"/>
      <c r="CV793"/>
      <c r="CW793"/>
      <c r="CX793"/>
      <c r="CY793"/>
      <c r="CZ793"/>
      <c r="DA793"/>
      <c r="DB793"/>
      <c r="DC793"/>
      <c r="DD793"/>
      <c r="DE793"/>
      <c r="DF79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c r="FD793"/>
      <c r="FE793"/>
      <c r="FF793"/>
      <c r="FG793"/>
      <c r="FH793"/>
      <c r="FI793"/>
      <c r="FJ793"/>
      <c r="FK793"/>
      <c r="FL793"/>
      <c r="FM793"/>
      <c r="FN793"/>
      <c r="FO793"/>
      <c r="FP793"/>
      <c r="FQ793"/>
      <c r="FR793"/>
      <c r="FS793"/>
      <c r="FT793"/>
      <c r="FU793"/>
      <c r="FV793"/>
      <c r="FW793"/>
      <c r="FX793"/>
      <c r="FY793"/>
      <c r="FZ793"/>
      <c r="GA793"/>
      <c r="GB793"/>
      <c r="GC793"/>
      <c r="GD793"/>
      <c r="GE793"/>
      <c r="GF793"/>
      <c r="GG793"/>
      <c r="GH793"/>
      <c r="GI793"/>
      <c r="GJ793"/>
      <c r="GK793"/>
      <c r="GL793"/>
      <c r="GM793"/>
      <c r="GN793"/>
      <c r="GO793"/>
      <c r="GP793"/>
      <c r="GQ793"/>
      <c r="GR793"/>
      <c r="GS793"/>
      <c r="GT793"/>
      <c r="GU793"/>
      <c r="GV793"/>
      <c r="GW793"/>
      <c r="GX793"/>
      <c r="GY793"/>
      <c r="GZ793"/>
      <c r="HA793"/>
      <c r="HB793"/>
      <c r="HC793"/>
      <c r="HD793"/>
      <c r="HE793"/>
      <c r="HF793"/>
      <c r="HG793"/>
      <c r="HH793"/>
      <c r="HI793"/>
      <c r="HJ793"/>
      <c r="HK793"/>
      <c r="HL793"/>
    </row>
    <row r="794" spans="1:220" x14ac:dyDescent="0.25">
      <c r="A794"/>
      <c r="B794"/>
      <c r="C794"/>
      <c r="D794"/>
      <c r="E794"/>
      <c r="F794"/>
      <c r="G794"/>
      <c r="H794"/>
      <c r="I794"/>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c r="BY794"/>
      <c r="BZ794"/>
      <c r="CA794"/>
      <c r="CB794"/>
      <c r="CC794"/>
      <c r="CD794"/>
      <c r="CE794"/>
      <c r="CF794"/>
      <c r="CG794"/>
      <c r="CH794"/>
      <c r="CI794"/>
      <c r="CJ794"/>
      <c r="CK794"/>
      <c r="CL794"/>
      <c r="CM794"/>
      <c r="CN794"/>
      <c r="CO794"/>
      <c r="CP794"/>
      <c r="CQ794"/>
      <c r="CR794"/>
      <c r="CS794"/>
      <c r="CT794"/>
      <c r="CU794"/>
      <c r="CV794"/>
      <c r="CW794"/>
      <c r="CX794"/>
      <c r="CY794"/>
      <c r="CZ794"/>
      <c r="DA794"/>
      <c r="DB794"/>
      <c r="DC794"/>
      <c r="DD794"/>
      <c r="DE794"/>
      <c r="DF794"/>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c r="FD794"/>
      <c r="FE794"/>
      <c r="FF794"/>
      <c r="FG794"/>
      <c r="FH794"/>
      <c r="FI794"/>
      <c r="FJ794"/>
      <c r="FK794"/>
      <c r="FL794"/>
      <c r="FM794"/>
      <c r="FN794"/>
      <c r="FO794"/>
      <c r="FP794"/>
      <c r="FQ794"/>
      <c r="FR794"/>
      <c r="FS794"/>
      <c r="FT794"/>
      <c r="FU794"/>
      <c r="FV794"/>
      <c r="FW794"/>
      <c r="FX794"/>
      <c r="FY794"/>
      <c r="FZ794"/>
      <c r="GA794"/>
      <c r="GB794"/>
      <c r="GC794"/>
      <c r="GD794"/>
      <c r="GE794"/>
      <c r="GF794"/>
      <c r="GG794"/>
      <c r="GH794"/>
      <c r="GI794"/>
      <c r="GJ794"/>
      <c r="GK794"/>
      <c r="GL794"/>
      <c r="GM794"/>
      <c r="GN794"/>
      <c r="GO794"/>
      <c r="GP794"/>
      <c r="GQ794"/>
      <c r="GR794"/>
      <c r="GS794"/>
      <c r="GT794"/>
      <c r="GU794"/>
      <c r="GV794"/>
      <c r="GW794"/>
      <c r="GX794"/>
      <c r="GY794"/>
      <c r="GZ794"/>
      <c r="HA794"/>
      <c r="HB794"/>
      <c r="HC794"/>
      <c r="HD794"/>
      <c r="HE794"/>
      <c r="HF794"/>
      <c r="HG794"/>
      <c r="HH794"/>
      <c r="HI794"/>
      <c r="HJ794"/>
      <c r="HK794"/>
      <c r="HL794"/>
    </row>
    <row r="795" spans="1:220" x14ac:dyDescent="0.25">
      <c r="A795"/>
      <c r="B795"/>
      <c r="C795"/>
      <c r="D795"/>
      <c r="E795"/>
      <c r="F795"/>
      <c r="G795"/>
      <c r="H795"/>
      <c r="I795"/>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c r="BY795"/>
      <c r="BZ795"/>
      <c r="CA795"/>
      <c r="CB795"/>
      <c r="CC795"/>
      <c r="CD795"/>
      <c r="CE795"/>
      <c r="CF795"/>
      <c r="CG795"/>
      <c r="CH795"/>
      <c r="CI795"/>
      <c r="CJ795"/>
      <c r="CK795"/>
      <c r="CL795"/>
      <c r="CM795"/>
      <c r="CN795"/>
      <c r="CO795"/>
      <c r="CP795"/>
      <c r="CQ795"/>
      <c r="CR795"/>
      <c r="CS795"/>
      <c r="CT795"/>
      <c r="CU795"/>
      <c r="CV795"/>
      <c r="CW795"/>
      <c r="CX795"/>
      <c r="CY795"/>
      <c r="CZ795"/>
      <c r="DA795"/>
      <c r="DB795"/>
      <c r="DC795"/>
      <c r="DD795"/>
      <c r="DE795"/>
      <c r="DF795"/>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c r="FD795"/>
      <c r="FE795"/>
      <c r="FF795"/>
      <c r="FG795"/>
      <c r="FH795"/>
      <c r="FI795"/>
      <c r="FJ795"/>
      <c r="FK795"/>
      <c r="FL795"/>
      <c r="FM795"/>
      <c r="FN795"/>
      <c r="FO795"/>
      <c r="FP795"/>
      <c r="FQ795"/>
      <c r="FR795"/>
      <c r="FS795"/>
      <c r="FT795"/>
      <c r="FU795"/>
      <c r="FV795"/>
      <c r="FW795"/>
      <c r="FX795"/>
      <c r="FY795"/>
      <c r="FZ795"/>
      <c r="GA795"/>
      <c r="GB795"/>
      <c r="GC795"/>
      <c r="GD795"/>
      <c r="GE795"/>
      <c r="GF795"/>
      <c r="GG795"/>
      <c r="GH795"/>
      <c r="GI795"/>
      <c r="GJ795"/>
      <c r="GK795"/>
      <c r="GL795"/>
      <c r="GM795"/>
      <c r="GN795"/>
      <c r="GO795"/>
      <c r="GP795"/>
      <c r="GQ795"/>
      <c r="GR795"/>
      <c r="GS795"/>
      <c r="GT795"/>
      <c r="GU795"/>
      <c r="GV795"/>
      <c r="GW795"/>
      <c r="GX795"/>
      <c r="GY795"/>
      <c r="GZ795"/>
      <c r="HA795"/>
      <c r="HB795"/>
      <c r="HC795"/>
      <c r="HD795"/>
      <c r="HE795"/>
      <c r="HF795"/>
      <c r="HG795"/>
      <c r="HH795"/>
      <c r="HI795"/>
      <c r="HJ795"/>
      <c r="HK795"/>
      <c r="HL795"/>
    </row>
    <row r="796" spans="1:220" x14ac:dyDescent="0.25">
      <c r="A796"/>
      <c r="B796"/>
      <c r="C796"/>
      <c r="D796"/>
      <c r="E796"/>
      <c r="F796"/>
      <c r="G796"/>
      <c r="H796"/>
      <c r="I79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c r="BY796"/>
      <c r="BZ796"/>
      <c r="CA796"/>
      <c r="CB796"/>
      <c r="CC796"/>
      <c r="CD796"/>
      <c r="CE796"/>
      <c r="CF796"/>
      <c r="CG796"/>
      <c r="CH796"/>
      <c r="CI796"/>
      <c r="CJ796"/>
      <c r="CK796"/>
      <c r="CL796"/>
      <c r="CM796"/>
      <c r="CN796"/>
      <c r="CO796"/>
      <c r="CP796"/>
      <c r="CQ796"/>
      <c r="CR796"/>
      <c r="CS796"/>
      <c r="CT796"/>
      <c r="CU796"/>
      <c r="CV796"/>
      <c r="CW796"/>
      <c r="CX796"/>
      <c r="CY796"/>
      <c r="CZ796"/>
      <c r="DA796"/>
      <c r="DB796"/>
      <c r="DC796"/>
      <c r="DD796"/>
      <c r="DE796"/>
      <c r="DF796"/>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c r="FD796"/>
      <c r="FE796"/>
      <c r="FF796"/>
      <c r="FG796"/>
      <c r="FH796"/>
      <c r="FI796"/>
      <c r="FJ796"/>
      <c r="FK796"/>
      <c r="FL796"/>
      <c r="FM796"/>
      <c r="FN796"/>
      <c r="FO796"/>
      <c r="FP796"/>
      <c r="FQ796"/>
      <c r="FR796"/>
      <c r="FS796"/>
      <c r="FT796"/>
      <c r="FU796"/>
      <c r="FV796"/>
      <c r="FW796"/>
      <c r="FX796"/>
      <c r="FY796"/>
      <c r="FZ796"/>
      <c r="GA796"/>
      <c r="GB796"/>
      <c r="GC796"/>
      <c r="GD796"/>
      <c r="GE796"/>
      <c r="GF796"/>
      <c r="GG796"/>
      <c r="GH796"/>
      <c r="GI796"/>
      <c r="GJ796"/>
      <c r="GK796"/>
      <c r="GL796"/>
      <c r="GM796"/>
      <c r="GN796"/>
      <c r="GO796"/>
      <c r="GP796"/>
      <c r="GQ796"/>
      <c r="GR796"/>
      <c r="GS796"/>
      <c r="GT796"/>
      <c r="GU796"/>
      <c r="GV796"/>
      <c r="GW796"/>
      <c r="GX796"/>
      <c r="GY796"/>
      <c r="GZ796"/>
      <c r="HA796"/>
      <c r="HB796"/>
      <c r="HC796"/>
      <c r="HD796"/>
      <c r="HE796"/>
      <c r="HF796"/>
      <c r="HG796"/>
      <c r="HH796"/>
      <c r="HI796"/>
      <c r="HJ796"/>
      <c r="HK796"/>
      <c r="HL796"/>
    </row>
    <row r="797" spans="1:220" x14ac:dyDescent="0.25">
      <c r="A797"/>
      <c r="B797"/>
      <c r="C797"/>
      <c r="D797"/>
      <c r="E797"/>
      <c r="F797"/>
      <c r="G797"/>
      <c r="H797"/>
      <c r="I797"/>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c r="BY797"/>
      <c r="BZ797"/>
      <c r="CA797"/>
      <c r="CB797"/>
      <c r="CC797"/>
      <c r="CD797"/>
      <c r="CE797"/>
      <c r="CF797"/>
      <c r="CG797"/>
      <c r="CH797"/>
      <c r="CI797"/>
      <c r="CJ797"/>
      <c r="CK797"/>
      <c r="CL797"/>
      <c r="CM797"/>
      <c r="CN797"/>
      <c r="CO797"/>
      <c r="CP797"/>
      <c r="CQ797"/>
      <c r="CR797"/>
      <c r="CS797"/>
      <c r="CT797"/>
      <c r="CU797"/>
      <c r="CV797"/>
      <c r="CW797"/>
      <c r="CX797"/>
      <c r="CY797"/>
      <c r="CZ797"/>
      <c r="DA797"/>
      <c r="DB797"/>
      <c r="DC797"/>
      <c r="DD797"/>
      <c r="DE797"/>
      <c r="DF797"/>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c r="FD797"/>
      <c r="FE797"/>
      <c r="FF797"/>
      <c r="FG797"/>
      <c r="FH797"/>
      <c r="FI797"/>
      <c r="FJ797"/>
      <c r="FK797"/>
      <c r="FL797"/>
      <c r="FM797"/>
      <c r="FN797"/>
      <c r="FO797"/>
      <c r="FP797"/>
      <c r="FQ797"/>
      <c r="FR797"/>
      <c r="FS797"/>
      <c r="FT797"/>
      <c r="FU797"/>
      <c r="FV797"/>
      <c r="FW797"/>
      <c r="FX797"/>
      <c r="FY797"/>
      <c r="FZ797"/>
      <c r="GA797"/>
      <c r="GB797"/>
      <c r="GC797"/>
      <c r="GD797"/>
      <c r="GE797"/>
      <c r="GF797"/>
      <c r="GG797"/>
      <c r="GH797"/>
      <c r="GI797"/>
      <c r="GJ797"/>
      <c r="GK797"/>
      <c r="GL797"/>
      <c r="GM797"/>
      <c r="GN797"/>
      <c r="GO797"/>
      <c r="GP797"/>
      <c r="GQ797"/>
      <c r="GR797"/>
      <c r="GS797"/>
      <c r="GT797"/>
      <c r="GU797"/>
      <c r="GV797"/>
      <c r="GW797"/>
      <c r="GX797"/>
      <c r="GY797"/>
      <c r="GZ797"/>
      <c r="HA797"/>
      <c r="HB797"/>
      <c r="HC797"/>
      <c r="HD797"/>
      <c r="HE797"/>
      <c r="HF797"/>
      <c r="HG797"/>
      <c r="HH797"/>
      <c r="HI797"/>
      <c r="HJ797"/>
      <c r="HK797"/>
      <c r="HL797"/>
    </row>
    <row r="798" spans="1:220" x14ac:dyDescent="0.25">
      <c r="A798"/>
      <c r="B798"/>
      <c r="C798"/>
      <c r="D798"/>
      <c r="E798"/>
      <c r="F798"/>
      <c r="G798"/>
      <c r="H798"/>
      <c r="I798"/>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c r="BY798"/>
      <c r="BZ798"/>
      <c r="CA798"/>
      <c r="CB798"/>
      <c r="CC798"/>
      <c r="CD798"/>
      <c r="CE798"/>
      <c r="CF798"/>
      <c r="CG798"/>
      <c r="CH798"/>
      <c r="CI798"/>
      <c r="CJ798"/>
      <c r="CK798"/>
      <c r="CL798"/>
      <c r="CM798"/>
      <c r="CN798"/>
      <c r="CO798"/>
      <c r="CP798"/>
      <c r="CQ798"/>
      <c r="CR798"/>
      <c r="CS798"/>
      <c r="CT798"/>
      <c r="CU798"/>
      <c r="CV798"/>
      <c r="CW798"/>
      <c r="CX798"/>
      <c r="CY798"/>
      <c r="CZ798"/>
      <c r="DA798"/>
      <c r="DB798"/>
      <c r="DC798"/>
      <c r="DD798"/>
      <c r="DE798"/>
      <c r="DF798"/>
      <c r="DG798"/>
      <c r="DH798"/>
      <c r="DI798"/>
      <c r="DJ798"/>
      <c r="DK798"/>
      <c r="DL798"/>
      <c r="DM798"/>
      <c r="DN798"/>
      <c r="DO798"/>
      <c r="DP798"/>
      <c r="DQ798"/>
      <c r="DR798"/>
      <c r="DS798"/>
      <c r="DT798"/>
      <c r="DU798"/>
      <c r="DV798"/>
      <c r="DW798"/>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c r="FC798"/>
      <c r="FD798"/>
      <c r="FE798"/>
      <c r="FF798"/>
      <c r="FG798"/>
      <c r="FH798"/>
      <c r="FI798"/>
      <c r="FJ798"/>
      <c r="FK798"/>
      <c r="FL798"/>
      <c r="FM798"/>
      <c r="FN798"/>
      <c r="FO798"/>
      <c r="FP798"/>
      <c r="FQ798"/>
      <c r="FR798"/>
      <c r="FS798"/>
      <c r="FT798"/>
      <c r="FU798"/>
      <c r="FV798"/>
      <c r="FW798"/>
      <c r="FX798"/>
      <c r="FY798"/>
      <c r="FZ798"/>
      <c r="GA798"/>
      <c r="GB798"/>
      <c r="GC798"/>
      <c r="GD798"/>
      <c r="GE798"/>
      <c r="GF798"/>
      <c r="GG798"/>
      <c r="GH798"/>
      <c r="GI798"/>
      <c r="GJ798"/>
      <c r="GK798"/>
      <c r="GL798"/>
      <c r="GM798"/>
      <c r="GN798"/>
      <c r="GO798"/>
      <c r="GP798"/>
      <c r="GQ798"/>
      <c r="GR798"/>
      <c r="GS798"/>
      <c r="GT798"/>
      <c r="GU798"/>
      <c r="GV798"/>
      <c r="GW798"/>
      <c r="GX798"/>
      <c r="GY798"/>
      <c r="GZ798"/>
      <c r="HA798"/>
      <c r="HB798"/>
      <c r="HC798"/>
      <c r="HD798"/>
      <c r="HE798"/>
      <c r="HF798"/>
      <c r="HG798"/>
      <c r="HH798"/>
      <c r="HI798"/>
      <c r="HJ798"/>
      <c r="HK798"/>
      <c r="HL798"/>
    </row>
    <row r="799" spans="1:220" x14ac:dyDescent="0.25">
      <c r="A799"/>
      <c r="B799"/>
      <c r="C799"/>
      <c r="D799"/>
      <c r="E799"/>
      <c r="F799"/>
      <c r="G799"/>
      <c r="H799"/>
      <c r="I799"/>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c r="BY799"/>
      <c r="BZ799"/>
      <c r="CA799"/>
      <c r="CB799"/>
      <c r="CC799"/>
      <c r="CD799"/>
      <c r="CE799"/>
      <c r="CF799"/>
      <c r="CG799"/>
      <c r="CH799"/>
      <c r="CI799"/>
      <c r="CJ799"/>
      <c r="CK799"/>
      <c r="CL799"/>
      <c r="CM799"/>
      <c r="CN799"/>
      <c r="CO799"/>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c r="DU799"/>
      <c r="DV799"/>
      <c r="DW799"/>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c r="FC799"/>
      <c r="FD799"/>
      <c r="FE799"/>
      <c r="FF799"/>
      <c r="FG799"/>
      <c r="FH799"/>
      <c r="FI799"/>
      <c r="FJ799"/>
      <c r="FK799"/>
      <c r="FL799"/>
      <c r="FM799"/>
      <c r="FN799"/>
      <c r="FO799"/>
      <c r="FP799"/>
      <c r="FQ799"/>
      <c r="FR799"/>
      <c r="FS799"/>
      <c r="FT799"/>
      <c r="FU799"/>
      <c r="FV799"/>
      <c r="FW799"/>
      <c r="FX799"/>
      <c r="FY799"/>
      <c r="FZ799"/>
      <c r="GA799"/>
      <c r="GB799"/>
      <c r="GC799"/>
      <c r="GD799"/>
      <c r="GE799"/>
      <c r="GF799"/>
      <c r="GG799"/>
      <c r="GH799"/>
      <c r="GI799"/>
      <c r="GJ799"/>
      <c r="GK799"/>
      <c r="GL799"/>
      <c r="GM799"/>
      <c r="GN799"/>
      <c r="GO799"/>
      <c r="GP799"/>
      <c r="GQ799"/>
      <c r="GR799"/>
      <c r="GS799"/>
      <c r="GT799"/>
      <c r="GU799"/>
      <c r="GV799"/>
      <c r="GW799"/>
      <c r="GX799"/>
      <c r="GY799"/>
      <c r="GZ799"/>
      <c r="HA799"/>
      <c r="HB799"/>
      <c r="HC799"/>
      <c r="HD799"/>
      <c r="HE799"/>
      <c r="HF799"/>
      <c r="HG799"/>
      <c r="HH799"/>
      <c r="HI799"/>
      <c r="HJ799"/>
      <c r="HK799"/>
      <c r="HL799"/>
    </row>
    <row r="800" spans="1:220" x14ac:dyDescent="0.25">
      <c r="A800"/>
      <c r="B800"/>
      <c r="C800"/>
      <c r="D800"/>
      <c r="E800"/>
      <c r="F800"/>
      <c r="G800"/>
      <c r="H800"/>
      <c r="I800"/>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c r="BY800"/>
      <c r="BZ800"/>
      <c r="CA800"/>
      <c r="CB800"/>
      <c r="CC800"/>
      <c r="CD800"/>
      <c r="CE800"/>
      <c r="CF800"/>
      <c r="CG800"/>
      <c r="CH800"/>
      <c r="CI800"/>
      <c r="CJ800"/>
      <c r="CK800"/>
      <c r="CL800"/>
      <c r="CM800"/>
      <c r="CN800"/>
      <c r="CO80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c r="DU800"/>
      <c r="DV800"/>
      <c r="DW800"/>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c r="FC800"/>
      <c r="FD800"/>
      <c r="FE800"/>
      <c r="FF800"/>
      <c r="FG800"/>
      <c r="FH800"/>
      <c r="FI800"/>
      <c r="FJ800"/>
      <c r="FK800"/>
      <c r="FL800"/>
      <c r="FM800"/>
      <c r="FN800"/>
      <c r="FO800"/>
      <c r="FP800"/>
      <c r="FQ800"/>
      <c r="FR800"/>
      <c r="FS800"/>
      <c r="FT800"/>
      <c r="FU800"/>
      <c r="FV800"/>
      <c r="FW800"/>
      <c r="FX800"/>
      <c r="FY800"/>
      <c r="FZ800"/>
      <c r="GA800"/>
      <c r="GB800"/>
      <c r="GC800"/>
      <c r="GD800"/>
      <c r="GE800"/>
      <c r="GF800"/>
      <c r="GG800"/>
      <c r="GH800"/>
      <c r="GI800"/>
      <c r="GJ800"/>
      <c r="GK800"/>
      <c r="GL800"/>
      <c r="GM800"/>
      <c r="GN800"/>
      <c r="GO800"/>
      <c r="GP800"/>
      <c r="GQ800"/>
      <c r="GR800"/>
      <c r="GS800"/>
      <c r="GT800"/>
      <c r="GU800"/>
      <c r="GV800"/>
      <c r="GW800"/>
      <c r="GX800"/>
      <c r="GY800"/>
      <c r="GZ800"/>
      <c r="HA800"/>
      <c r="HB800"/>
      <c r="HC800"/>
      <c r="HD800"/>
      <c r="HE800"/>
      <c r="HF800"/>
      <c r="HG800"/>
      <c r="HH800"/>
      <c r="HI800"/>
      <c r="HJ800"/>
      <c r="HK800"/>
      <c r="HL800"/>
    </row>
    <row r="801" spans="1:220" x14ac:dyDescent="0.25">
      <c r="A801"/>
      <c r="B801"/>
      <c r="C801"/>
      <c r="D801"/>
      <c r="E801"/>
      <c r="F801"/>
      <c r="G801"/>
      <c r="H801"/>
      <c r="I801"/>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c r="BY801"/>
      <c r="BZ801"/>
      <c r="CA801"/>
      <c r="CB801"/>
      <c r="CC801"/>
      <c r="CD801"/>
      <c r="CE801"/>
      <c r="CF801"/>
      <c r="CG801"/>
      <c r="CH801"/>
      <c r="CI801"/>
      <c r="CJ801"/>
      <c r="CK801"/>
      <c r="CL801"/>
      <c r="CM801"/>
      <c r="CN801"/>
      <c r="CO801"/>
      <c r="CP801"/>
      <c r="CQ801"/>
      <c r="CR801"/>
      <c r="CS801"/>
      <c r="CT801"/>
      <c r="CU801"/>
      <c r="CV801"/>
      <c r="CW801"/>
      <c r="CX801"/>
      <c r="CY801"/>
      <c r="CZ801"/>
      <c r="DA801"/>
      <c r="DB801"/>
      <c r="DC801"/>
      <c r="DD801"/>
      <c r="DE801"/>
      <c r="DF801"/>
      <c r="DG801"/>
      <c r="DH801"/>
      <c r="DI801"/>
      <c r="DJ801"/>
      <c r="DK801"/>
      <c r="DL801"/>
      <c r="DM801"/>
      <c r="DN801"/>
      <c r="DO801"/>
      <c r="DP801"/>
      <c r="DQ801"/>
      <c r="DR801"/>
      <c r="DS801"/>
      <c r="DT801"/>
      <c r="DU801"/>
      <c r="DV801"/>
      <c r="DW801"/>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c r="FC801"/>
      <c r="FD801"/>
      <c r="FE801"/>
      <c r="FF801"/>
      <c r="FG801"/>
      <c r="FH801"/>
      <c r="FI801"/>
      <c r="FJ801"/>
      <c r="FK801"/>
      <c r="FL801"/>
      <c r="FM801"/>
      <c r="FN801"/>
      <c r="FO801"/>
      <c r="FP801"/>
      <c r="FQ801"/>
      <c r="FR801"/>
      <c r="FS801"/>
      <c r="FT801"/>
      <c r="FU801"/>
      <c r="FV801"/>
      <c r="FW801"/>
      <c r="FX801"/>
      <c r="FY801"/>
      <c r="FZ801"/>
      <c r="GA801"/>
      <c r="GB801"/>
      <c r="GC801"/>
      <c r="GD801"/>
      <c r="GE801"/>
      <c r="GF801"/>
      <c r="GG801"/>
      <c r="GH801"/>
      <c r="GI801"/>
      <c r="GJ801"/>
      <c r="GK801"/>
      <c r="GL801"/>
      <c r="GM801"/>
      <c r="GN801"/>
      <c r="GO801"/>
      <c r="GP801"/>
      <c r="GQ801"/>
      <c r="GR801"/>
      <c r="GS801"/>
      <c r="GT801"/>
      <c r="GU801"/>
      <c r="GV801"/>
      <c r="GW801"/>
      <c r="GX801"/>
      <c r="GY801"/>
      <c r="GZ801"/>
      <c r="HA801"/>
      <c r="HB801"/>
      <c r="HC801"/>
      <c r="HD801"/>
      <c r="HE801"/>
      <c r="HF801"/>
      <c r="HG801"/>
      <c r="HH801"/>
      <c r="HI801"/>
      <c r="HJ801"/>
      <c r="HK801"/>
      <c r="HL801"/>
    </row>
    <row r="802" spans="1:220" x14ac:dyDescent="0.25">
      <c r="A802"/>
      <c r="B802"/>
      <c r="C802"/>
      <c r="D802"/>
      <c r="E802"/>
      <c r="F802"/>
      <c r="G802"/>
      <c r="H802"/>
      <c r="I802"/>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c r="BY802"/>
      <c r="BZ802"/>
      <c r="CA802"/>
      <c r="CB802"/>
      <c r="CC802"/>
      <c r="CD802"/>
      <c r="CE802"/>
      <c r="CF802"/>
      <c r="CG802"/>
      <c r="CH802"/>
      <c r="CI802"/>
      <c r="CJ802"/>
      <c r="CK802"/>
      <c r="CL802"/>
      <c r="CM802"/>
      <c r="CN802"/>
      <c r="CO802"/>
      <c r="CP802"/>
      <c r="CQ802"/>
      <c r="CR802"/>
      <c r="CS802"/>
      <c r="CT802"/>
      <c r="CU802"/>
      <c r="CV802"/>
      <c r="CW802"/>
      <c r="CX802"/>
      <c r="CY802"/>
      <c r="CZ802"/>
      <c r="DA802"/>
      <c r="DB802"/>
      <c r="DC802"/>
      <c r="DD802"/>
      <c r="DE802"/>
      <c r="DF802"/>
      <c r="DG802"/>
      <c r="DH802"/>
      <c r="DI802"/>
      <c r="DJ802"/>
      <c r="DK802"/>
      <c r="DL802"/>
      <c r="DM802"/>
      <c r="DN802"/>
      <c r="DO802"/>
      <c r="DP802"/>
      <c r="DQ802"/>
      <c r="DR802"/>
      <c r="DS802"/>
      <c r="DT802"/>
      <c r="DU802"/>
      <c r="DV802"/>
      <c r="DW802"/>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c r="FC802"/>
      <c r="FD802"/>
      <c r="FE802"/>
      <c r="FF802"/>
      <c r="FG802"/>
      <c r="FH802"/>
      <c r="FI802"/>
      <c r="FJ802"/>
      <c r="FK802"/>
      <c r="FL802"/>
      <c r="FM802"/>
      <c r="FN802"/>
      <c r="FO802"/>
      <c r="FP802"/>
      <c r="FQ802"/>
      <c r="FR802"/>
      <c r="FS802"/>
      <c r="FT802"/>
      <c r="FU802"/>
      <c r="FV802"/>
      <c r="FW802"/>
      <c r="FX802"/>
      <c r="FY802"/>
      <c r="FZ802"/>
      <c r="GA802"/>
      <c r="GB802"/>
      <c r="GC802"/>
      <c r="GD802"/>
      <c r="GE802"/>
      <c r="GF802"/>
      <c r="GG802"/>
      <c r="GH802"/>
      <c r="GI802"/>
      <c r="GJ802"/>
      <c r="GK802"/>
      <c r="GL802"/>
      <c r="GM802"/>
      <c r="GN802"/>
      <c r="GO802"/>
      <c r="GP802"/>
      <c r="GQ802"/>
      <c r="GR802"/>
      <c r="GS802"/>
      <c r="GT802"/>
      <c r="GU802"/>
      <c r="GV802"/>
      <c r="GW802"/>
      <c r="GX802"/>
      <c r="GY802"/>
      <c r="GZ802"/>
      <c r="HA802"/>
      <c r="HB802"/>
      <c r="HC802"/>
      <c r="HD802"/>
      <c r="HE802"/>
      <c r="HF802"/>
      <c r="HG802"/>
      <c r="HH802"/>
      <c r="HI802"/>
      <c r="HJ802"/>
      <c r="HK802"/>
      <c r="HL802"/>
    </row>
    <row r="803" spans="1:220" x14ac:dyDescent="0.25">
      <c r="A803"/>
      <c r="B803"/>
      <c r="C803"/>
      <c r="D803"/>
      <c r="E803"/>
      <c r="F803"/>
      <c r="G803"/>
      <c r="H803"/>
      <c r="I803"/>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c r="BY803"/>
      <c r="BZ803"/>
      <c r="CA803"/>
      <c r="CB803"/>
      <c r="CC803"/>
      <c r="CD803"/>
      <c r="CE803"/>
      <c r="CF803"/>
      <c r="CG803"/>
      <c r="CH803"/>
      <c r="CI803"/>
      <c r="CJ803"/>
      <c r="CK803"/>
      <c r="CL803"/>
      <c r="CM803"/>
      <c r="CN803"/>
      <c r="CO803"/>
      <c r="CP803"/>
      <c r="CQ803"/>
      <c r="CR803"/>
      <c r="CS803"/>
      <c r="CT803"/>
      <c r="CU803"/>
      <c r="CV803"/>
      <c r="CW803"/>
      <c r="CX803"/>
      <c r="CY803"/>
      <c r="CZ803"/>
      <c r="DA803"/>
      <c r="DB803"/>
      <c r="DC803"/>
      <c r="DD803"/>
      <c r="DE803"/>
      <c r="DF803"/>
      <c r="DG803"/>
      <c r="DH803"/>
      <c r="DI803"/>
      <c r="DJ803"/>
      <c r="DK803"/>
      <c r="DL803"/>
      <c r="DM803"/>
      <c r="DN803"/>
      <c r="DO803"/>
      <c r="DP803"/>
      <c r="DQ803"/>
      <c r="DR803"/>
      <c r="DS803"/>
      <c r="DT803"/>
      <c r="DU803"/>
      <c r="DV803"/>
      <c r="DW803"/>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c r="FC803"/>
      <c r="FD803"/>
      <c r="FE803"/>
      <c r="FF803"/>
      <c r="FG803"/>
      <c r="FH803"/>
      <c r="FI803"/>
      <c r="FJ803"/>
      <c r="FK803"/>
      <c r="FL803"/>
      <c r="FM803"/>
      <c r="FN803"/>
      <c r="FO803"/>
      <c r="FP803"/>
      <c r="FQ803"/>
      <c r="FR803"/>
      <c r="FS803"/>
      <c r="FT803"/>
      <c r="FU803"/>
      <c r="FV803"/>
      <c r="FW803"/>
      <c r="FX803"/>
      <c r="FY803"/>
      <c r="FZ803"/>
      <c r="GA803"/>
      <c r="GB803"/>
      <c r="GC803"/>
      <c r="GD803"/>
      <c r="GE803"/>
      <c r="GF803"/>
      <c r="GG803"/>
      <c r="GH803"/>
      <c r="GI803"/>
      <c r="GJ803"/>
      <c r="GK803"/>
      <c r="GL803"/>
      <c r="GM803"/>
      <c r="GN803"/>
      <c r="GO803"/>
      <c r="GP803"/>
      <c r="GQ803"/>
      <c r="GR803"/>
      <c r="GS803"/>
      <c r="GT803"/>
      <c r="GU803"/>
      <c r="GV803"/>
      <c r="GW803"/>
      <c r="GX803"/>
      <c r="GY803"/>
      <c r="GZ803"/>
      <c r="HA803"/>
      <c r="HB803"/>
      <c r="HC803"/>
      <c r="HD803"/>
      <c r="HE803"/>
      <c r="HF803"/>
      <c r="HG803"/>
      <c r="HH803"/>
      <c r="HI803"/>
      <c r="HJ803"/>
      <c r="HK803"/>
      <c r="HL803"/>
    </row>
    <row r="804" spans="1:220" x14ac:dyDescent="0.25">
      <c r="A804"/>
      <c r="B804"/>
      <c r="C804"/>
      <c r="D804"/>
      <c r="E804"/>
      <c r="F804"/>
      <c r="G804"/>
      <c r="H804"/>
      <c r="I804"/>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c r="BY804"/>
      <c r="BZ804"/>
      <c r="CA804"/>
      <c r="CB804"/>
      <c r="CC804"/>
      <c r="CD804"/>
      <c r="CE804"/>
      <c r="CF804"/>
      <c r="CG804"/>
      <c r="CH804"/>
      <c r="CI804"/>
      <c r="CJ804"/>
      <c r="CK804"/>
      <c r="CL804"/>
      <c r="CM804"/>
      <c r="CN804"/>
      <c r="CO804"/>
      <c r="CP804"/>
      <c r="CQ804"/>
      <c r="CR804"/>
      <c r="CS804"/>
      <c r="CT804"/>
      <c r="CU804"/>
      <c r="CV804"/>
      <c r="CW804"/>
      <c r="CX804"/>
      <c r="CY804"/>
      <c r="CZ804"/>
      <c r="DA804"/>
      <c r="DB804"/>
      <c r="DC804"/>
      <c r="DD804"/>
      <c r="DE804"/>
      <c r="DF804"/>
      <c r="DG804"/>
      <c r="DH804"/>
      <c r="DI804"/>
      <c r="DJ804"/>
      <c r="DK804"/>
      <c r="DL804"/>
      <c r="DM804"/>
      <c r="DN804"/>
      <c r="DO804"/>
      <c r="DP804"/>
      <c r="DQ804"/>
      <c r="DR804"/>
      <c r="DS804"/>
      <c r="DT804"/>
      <c r="DU804"/>
      <c r="DV804"/>
      <c r="DW80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c r="FC804"/>
      <c r="FD804"/>
      <c r="FE804"/>
      <c r="FF804"/>
      <c r="FG804"/>
      <c r="FH804"/>
      <c r="FI804"/>
      <c r="FJ804"/>
      <c r="FK804"/>
      <c r="FL804"/>
      <c r="FM804"/>
      <c r="FN804"/>
      <c r="FO804"/>
      <c r="FP804"/>
      <c r="FQ804"/>
      <c r="FR804"/>
      <c r="FS804"/>
      <c r="FT804"/>
      <c r="FU804"/>
      <c r="FV804"/>
      <c r="FW804"/>
      <c r="FX804"/>
      <c r="FY804"/>
      <c r="FZ804"/>
      <c r="GA804"/>
      <c r="GB804"/>
      <c r="GC804"/>
      <c r="GD804"/>
      <c r="GE804"/>
      <c r="GF804"/>
      <c r="GG804"/>
      <c r="GH804"/>
      <c r="GI804"/>
      <c r="GJ804"/>
      <c r="GK804"/>
      <c r="GL804"/>
      <c r="GM804"/>
      <c r="GN804"/>
      <c r="GO804"/>
      <c r="GP804"/>
      <c r="GQ804"/>
      <c r="GR804"/>
      <c r="GS804"/>
      <c r="GT804"/>
      <c r="GU804"/>
      <c r="GV804"/>
      <c r="GW804"/>
      <c r="GX804"/>
      <c r="GY804"/>
      <c r="GZ804"/>
      <c r="HA804"/>
      <c r="HB804"/>
      <c r="HC804"/>
      <c r="HD804"/>
      <c r="HE804"/>
      <c r="HF804"/>
      <c r="HG804"/>
      <c r="HH804"/>
      <c r="HI804"/>
      <c r="HJ804"/>
      <c r="HK804"/>
      <c r="HL804"/>
    </row>
    <row r="805" spans="1:220" x14ac:dyDescent="0.25">
      <c r="A805"/>
      <c r="B805"/>
      <c r="C805"/>
      <c r="D805"/>
      <c r="E805"/>
      <c r="F805"/>
      <c r="G805"/>
      <c r="H805"/>
      <c r="I805"/>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c r="BY805"/>
      <c r="BZ805"/>
      <c r="CA805"/>
      <c r="CB805"/>
      <c r="CC805"/>
      <c r="CD805"/>
      <c r="CE805"/>
      <c r="CF805"/>
      <c r="CG805"/>
      <c r="CH805"/>
      <c r="CI805"/>
      <c r="CJ805"/>
      <c r="CK805"/>
      <c r="CL805"/>
      <c r="CM805"/>
      <c r="CN805"/>
      <c r="CO805"/>
      <c r="CP805"/>
      <c r="CQ805"/>
      <c r="CR805"/>
      <c r="CS805"/>
      <c r="CT805"/>
      <c r="CU805"/>
      <c r="CV805"/>
      <c r="CW805"/>
      <c r="CX805"/>
      <c r="CY805"/>
      <c r="CZ805"/>
      <c r="DA805"/>
      <c r="DB805"/>
      <c r="DC805"/>
      <c r="DD805"/>
      <c r="DE805"/>
      <c r="DF805"/>
      <c r="DG805"/>
      <c r="DH805"/>
      <c r="DI805"/>
      <c r="DJ805"/>
      <c r="DK805"/>
      <c r="DL805"/>
      <c r="DM805"/>
      <c r="DN805"/>
      <c r="DO805"/>
      <c r="DP805"/>
      <c r="DQ805"/>
      <c r="DR805"/>
      <c r="DS805"/>
      <c r="DT805"/>
      <c r="DU805"/>
      <c r="DV805"/>
      <c r="DW805"/>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c r="FC805"/>
      <c r="FD805"/>
      <c r="FE805"/>
      <c r="FF805"/>
      <c r="FG805"/>
      <c r="FH805"/>
      <c r="FI805"/>
      <c r="FJ805"/>
      <c r="FK805"/>
      <c r="FL805"/>
      <c r="FM805"/>
      <c r="FN805"/>
      <c r="FO805"/>
      <c r="FP805"/>
      <c r="FQ805"/>
      <c r="FR805"/>
      <c r="FS805"/>
      <c r="FT805"/>
      <c r="FU805"/>
      <c r="FV805"/>
      <c r="FW805"/>
      <c r="FX805"/>
      <c r="FY805"/>
      <c r="FZ805"/>
      <c r="GA805"/>
      <c r="GB805"/>
      <c r="GC805"/>
      <c r="GD805"/>
      <c r="GE805"/>
      <c r="GF805"/>
      <c r="GG805"/>
      <c r="GH805"/>
      <c r="GI805"/>
      <c r="GJ805"/>
      <c r="GK805"/>
      <c r="GL805"/>
      <c r="GM805"/>
      <c r="GN805"/>
      <c r="GO805"/>
      <c r="GP805"/>
      <c r="GQ805"/>
      <c r="GR805"/>
      <c r="GS805"/>
      <c r="GT805"/>
      <c r="GU805"/>
      <c r="GV805"/>
      <c r="GW805"/>
      <c r="GX805"/>
      <c r="GY805"/>
      <c r="GZ805"/>
      <c r="HA805"/>
      <c r="HB805"/>
      <c r="HC805"/>
      <c r="HD805"/>
      <c r="HE805"/>
      <c r="HF805"/>
      <c r="HG805"/>
      <c r="HH805"/>
      <c r="HI805"/>
      <c r="HJ805"/>
      <c r="HK805"/>
      <c r="HL805"/>
    </row>
    <row r="806" spans="1:220" x14ac:dyDescent="0.25">
      <c r="A806"/>
      <c r="B806"/>
      <c r="C806"/>
      <c r="D806"/>
      <c r="E806"/>
      <c r="F806"/>
      <c r="G806"/>
      <c r="H806"/>
      <c r="I80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c r="BY806"/>
      <c r="BZ806"/>
      <c r="CA806"/>
      <c r="CB806"/>
      <c r="CC806"/>
      <c r="CD806"/>
      <c r="CE806"/>
      <c r="CF806"/>
      <c r="CG806"/>
      <c r="CH806"/>
      <c r="CI806"/>
      <c r="CJ806"/>
      <c r="CK806"/>
      <c r="CL806"/>
      <c r="CM806"/>
      <c r="CN806"/>
      <c r="CO806"/>
      <c r="CP806"/>
      <c r="CQ806"/>
      <c r="CR806"/>
      <c r="CS806"/>
      <c r="CT806"/>
      <c r="CU806"/>
      <c r="CV806"/>
      <c r="CW806"/>
      <c r="CX806"/>
      <c r="CY806"/>
      <c r="CZ806"/>
      <c r="DA806"/>
      <c r="DB806"/>
      <c r="DC806"/>
      <c r="DD806"/>
      <c r="DE806"/>
      <c r="DF806"/>
      <c r="DG806"/>
      <c r="DH806"/>
      <c r="DI806"/>
      <c r="DJ806"/>
      <c r="DK806"/>
      <c r="DL806"/>
      <c r="DM806"/>
      <c r="DN806"/>
      <c r="DO806"/>
      <c r="DP806"/>
      <c r="DQ806"/>
      <c r="DR806"/>
      <c r="DS806"/>
      <c r="DT806"/>
      <c r="DU806"/>
      <c r="DV806"/>
      <c r="DW806"/>
      <c r="DX806"/>
      <c r="DY806"/>
      <c r="DZ806"/>
      <c r="EA806"/>
      <c r="EB806"/>
      <c r="EC806"/>
      <c r="ED806"/>
      <c r="EE806"/>
      <c r="EF806"/>
      <c r="EG806"/>
      <c r="EH806"/>
      <c r="EI806"/>
      <c r="EJ806"/>
      <c r="EK806"/>
      <c r="EL806"/>
      <c r="EM806"/>
      <c r="EN806"/>
      <c r="EO806"/>
      <c r="EP806"/>
      <c r="EQ806"/>
      <c r="ER806"/>
      <c r="ES806"/>
      <c r="ET806"/>
      <c r="EU806"/>
      <c r="EV806"/>
      <c r="EW806"/>
      <c r="EX806"/>
      <c r="EY806"/>
      <c r="EZ806"/>
      <c r="FA806"/>
      <c r="FB806"/>
      <c r="FC806"/>
      <c r="FD806"/>
      <c r="FE806"/>
      <c r="FF806"/>
      <c r="FG806"/>
      <c r="FH806"/>
      <c r="FI806"/>
      <c r="FJ806"/>
      <c r="FK806"/>
      <c r="FL806"/>
      <c r="FM806"/>
      <c r="FN806"/>
      <c r="FO806"/>
      <c r="FP806"/>
      <c r="FQ806"/>
      <c r="FR806"/>
      <c r="FS806"/>
      <c r="FT806"/>
      <c r="FU806"/>
      <c r="FV806"/>
      <c r="FW806"/>
      <c r="FX806"/>
      <c r="FY806"/>
      <c r="FZ806"/>
      <c r="GA806"/>
      <c r="GB806"/>
      <c r="GC806"/>
      <c r="GD806"/>
      <c r="GE806"/>
      <c r="GF806"/>
      <c r="GG806"/>
      <c r="GH806"/>
      <c r="GI806"/>
      <c r="GJ806"/>
      <c r="GK806"/>
      <c r="GL806"/>
      <c r="GM806"/>
      <c r="GN806"/>
      <c r="GO806"/>
      <c r="GP806"/>
      <c r="GQ806"/>
      <c r="GR806"/>
      <c r="GS806"/>
      <c r="GT806"/>
      <c r="GU806"/>
      <c r="GV806"/>
      <c r="GW806"/>
      <c r="GX806"/>
      <c r="GY806"/>
      <c r="GZ806"/>
      <c r="HA806"/>
      <c r="HB806"/>
      <c r="HC806"/>
      <c r="HD806"/>
      <c r="HE806"/>
      <c r="HF806"/>
      <c r="HG806"/>
      <c r="HH806"/>
      <c r="HI806"/>
      <c r="HJ806"/>
      <c r="HK806"/>
      <c r="HL806"/>
    </row>
    <row r="807" spans="1:220" x14ac:dyDescent="0.25">
      <c r="A807"/>
      <c r="B807"/>
      <c r="C807"/>
      <c r="D807"/>
      <c r="E807"/>
      <c r="F807"/>
      <c r="G807"/>
      <c r="H807"/>
      <c r="I807"/>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c r="BY807"/>
      <c r="BZ807"/>
      <c r="CA807"/>
      <c r="CB807"/>
      <c r="CC807"/>
      <c r="CD807"/>
      <c r="CE807"/>
      <c r="CF807"/>
      <c r="CG807"/>
      <c r="CH807"/>
      <c r="CI807"/>
      <c r="CJ807"/>
      <c r="CK807"/>
      <c r="CL807"/>
      <c r="CM807"/>
      <c r="CN807"/>
      <c r="CO807"/>
      <c r="CP807"/>
      <c r="CQ807"/>
      <c r="CR807"/>
      <c r="CS807"/>
      <c r="CT807"/>
      <c r="CU807"/>
      <c r="CV807"/>
      <c r="CW807"/>
      <c r="CX807"/>
      <c r="CY807"/>
      <c r="CZ807"/>
      <c r="DA807"/>
      <c r="DB807"/>
      <c r="DC807"/>
      <c r="DD807"/>
      <c r="DE807"/>
      <c r="DF807"/>
      <c r="DG807"/>
      <c r="DH807"/>
      <c r="DI807"/>
      <c r="DJ807"/>
      <c r="DK807"/>
      <c r="DL807"/>
      <c r="DM807"/>
      <c r="DN807"/>
      <c r="DO807"/>
      <c r="DP807"/>
      <c r="DQ807"/>
      <c r="DR807"/>
      <c r="DS807"/>
      <c r="DT807"/>
      <c r="DU807"/>
      <c r="DV807"/>
      <c r="DW807"/>
      <c r="DX807"/>
      <c r="DY807"/>
      <c r="DZ807"/>
      <c r="EA807"/>
      <c r="EB807"/>
      <c r="EC807"/>
      <c r="ED807"/>
      <c r="EE807"/>
      <c r="EF807"/>
      <c r="EG807"/>
      <c r="EH807"/>
      <c r="EI807"/>
      <c r="EJ807"/>
      <c r="EK807"/>
      <c r="EL807"/>
      <c r="EM807"/>
      <c r="EN807"/>
      <c r="EO807"/>
      <c r="EP807"/>
      <c r="EQ807"/>
      <c r="ER807"/>
      <c r="ES807"/>
      <c r="ET807"/>
      <c r="EU807"/>
      <c r="EV807"/>
      <c r="EW807"/>
      <c r="EX807"/>
      <c r="EY807"/>
      <c r="EZ807"/>
      <c r="FA807"/>
      <c r="FB807"/>
      <c r="FC807"/>
      <c r="FD807"/>
      <c r="FE807"/>
      <c r="FF807"/>
      <c r="FG807"/>
      <c r="FH807"/>
      <c r="FI807"/>
      <c r="FJ807"/>
      <c r="FK807"/>
      <c r="FL807"/>
      <c r="FM807"/>
      <c r="FN807"/>
      <c r="FO807"/>
      <c r="FP807"/>
      <c r="FQ807"/>
      <c r="FR807"/>
      <c r="FS807"/>
      <c r="FT807"/>
      <c r="FU807"/>
      <c r="FV807"/>
      <c r="FW807"/>
      <c r="FX807"/>
      <c r="FY807"/>
      <c r="FZ807"/>
      <c r="GA807"/>
      <c r="GB807"/>
      <c r="GC807"/>
      <c r="GD807"/>
      <c r="GE807"/>
      <c r="GF807"/>
      <c r="GG807"/>
      <c r="GH807"/>
      <c r="GI807"/>
      <c r="GJ807"/>
      <c r="GK807"/>
      <c r="GL807"/>
      <c r="GM807"/>
      <c r="GN807"/>
      <c r="GO807"/>
      <c r="GP807"/>
      <c r="GQ807"/>
      <c r="GR807"/>
      <c r="GS807"/>
      <c r="GT807"/>
      <c r="GU807"/>
      <c r="GV807"/>
      <c r="GW807"/>
      <c r="GX807"/>
      <c r="GY807"/>
      <c r="GZ807"/>
      <c r="HA807"/>
      <c r="HB807"/>
      <c r="HC807"/>
      <c r="HD807"/>
      <c r="HE807"/>
      <c r="HF807"/>
      <c r="HG807"/>
      <c r="HH807"/>
      <c r="HI807"/>
      <c r="HJ807"/>
      <c r="HK807"/>
      <c r="HL807"/>
    </row>
    <row r="808" spans="1:220" x14ac:dyDescent="0.25">
      <c r="A808"/>
      <c r="B808"/>
      <c r="C808"/>
      <c r="D808"/>
      <c r="E808"/>
      <c r="F808"/>
      <c r="G808"/>
      <c r="H808"/>
      <c r="I808"/>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c r="BY808"/>
      <c r="BZ808"/>
      <c r="CA808"/>
      <c r="CB808"/>
      <c r="CC808"/>
      <c r="CD808"/>
      <c r="CE808"/>
      <c r="CF808"/>
      <c r="CG808"/>
      <c r="CH808"/>
      <c r="CI808"/>
      <c r="CJ808"/>
      <c r="CK808"/>
      <c r="CL808"/>
      <c r="CM808"/>
      <c r="CN808"/>
      <c r="CO808"/>
      <c r="CP808"/>
      <c r="CQ808"/>
      <c r="CR808"/>
      <c r="CS808"/>
      <c r="CT808"/>
      <c r="CU808"/>
      <c r="CV808"/>
      <c r="CW808"/>
      <c r="CX808"/>
      <c r="CY808"/>
      <c r="CZ808"/>
      <c r="DA808"/>
      <c r="DB808"/>
      <c r="DC808"/>
      <c r="DD808"/>
      <c r="DE808"/>
      <c r="DF808"/>
      <c r="DG808"/>
      <c r="DH808"/>
      <c r="DI808"/>
      <c r="DJ808"/>
      <c r="DK808"/>
      <c r="DL808"/>
      <c r="DM808"/>
      <c r="DN808"/>
      <c r="DO808"/>
      <c r="DP808"/>
      <c r="DQ808"/>
      <c r="DR808"/>
      <c r="DS808"/>
      <c r="DT808"/>
      <c r="DU808"/>
      <c r="DV808"/>
      <c r="DW808"/>
      <c r="DX808"/>
      <c r="DY808"/>
      <c r="DZ808"/>
      <c r="EA808"/>
      <c r="EB808"/>
      <c r="EC808"/>
      <c r="ED808"/>
      <c r="EE808"/>
      <c r="EF808"/>
      <c r="EG808"/>
      <c r="EH808"/>
      <c r="EI808"/>
      <c r="EJ808"/>
      <c r="EK808"/>
      <c r="EL808"/>
      <c r="EM808"/>
      <c r="EN808"/>
      <c r="EO808"/>
      <c r="EP808"/>
      <c r="EQ808"/>
      <c r="ER808"/>
      <c r="ES808"/>
      <c r="ET808"/>
      <c r="EU808"/>
      <c r="EV808"/>
      <c r="EW808"/>
      <c r="EX808"/>
      <c r="EY808"/>
      <c r="EZ808"/>
      <c r="FA808"/>
      <c r="FB808"/>
      <c r="FC808"/>
      <c r="FD808"/>
      <c r="FE808"/>
      <c r="FF808"/>
      <c r="FG808"/>
      <c r="FH808"/>
      <c r="FI808"/>
      <c r="FJ808"/>
      <c r="FK808"/>
      <c r="FL808"/>
      <c r="FM808"/>
      <c r="FN808"/>
      <c r="FO808"/>
      <c r="FP808"/>
      <c r="FQ808"/>
      <c r="FR808"/>
      <c r="FS808"/>
      <c r="FT808"/>
      <c r="FU808"/>
      <c r="FV808"/>
      <c r="FW808"/>
      <c r="FX808"/>
      <c r="FY808"/>
      <c r="FZ808"/>
      <c r="GA808"/>
      <c r="GB808"/>
      <c r="GC808"/>
      <c r="GD808"/>
      <c r="GE808"/>
      <c r="GF808"/>
      <c r="GG808"/>
      <c r="GH808"/>
      <c r="GI808"/>
      <c r="GJ808"/>
      <c r="GK808"/>
      <c r="GL808"/>
      <c r="GM808"/>
      <c r="GN808"/>
      <c r="GO808"/>
      <c r="GP808"/>
      <c r="GQ808"/>
      <c r="GR808"/>
      <c r="GS808"/>
      <c r="GT808"/>
      <c r="GU808"/>
      <c r="GV808"/>
      <c r="GW808"/>
      <c r="GX808"/>
      <c r="GY808"/>
      <c r="GZ808"/>
      <c r="HA808"/>
      <c r="HB808"/>
      <c r="HC808"/>
      <c r="HD808"/>
      <c r="HE808"/>
      <c r="HF808"/>
      <c r="HG808"/>
      <c r="HH808"/>
      <c r="HI808"/>
      <c r="HJ808"/>
      <c r="HK808"/>
      <c r="HL808"/>
    </row>
    <row r="809" spans="1:220" x14ac:dyDescent="0.25">
      <c r="A809"/>
      <c r="B809"/>
      <c r="C809"/>
      <c r="D809"/>
      <c r="E809"/>
      <c r="F809"/>
      <c r="G809"/>
      <c r="H809"/>
      <c r="I809"/>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c r="BY809"/>
      <c r="BZ809"/>
      <c r="CA809"/>
      <c r="CB809"/>
      <c r="CC809"/>
      <c r="CD809"/>
      <c r="CE809"/>
      <c r="CF809"/>
      <c r="CG809"/>
      <c r="CH809"/>
      <c r="CI809"/>
      <c r="CJ809"/>
      <c r="CK809"/>
      <c r="CL809"/>
      <c r="CM809"/>
      <c r="CN809"/>
      <c r="CO809"/>
      <c r="CP809"/>
      <c r="CQ809"/>
      <c r="CR809"/>
      <c r="CS809"/>
      <c r="CT809"/>
      <c r="CU809"/>
      <c r="CV809"/>
      <c r="CW809"/>
      <c r="CX809"/>
      <c r="CY809"/>
      <c r="CZ809"/>
      <c r="DA809"/>
      <c r="DB809"/>
      <c r="DC809"/>
      <c r="DD809"/>
      <c r="DE809"/>
      <c r="DF809"/>
      <c r="DG809"/>
      <c r="DH809"/>
      <c r="DI809"/>
      <c r="DJ809"/>
      <c r="DK809"/>
      <c r="DL809"/>
      <c r="DM809"/>
      <c r="DN809"/>
      <c r="DO809"/>
      <c r="DP809"/>
      <c r="DQ809"/>
      <c r="DR809"/>
      <c r="DS809"/>
      <c r="DT809"/>
      <c r="DU809"/>
      <c r="DV809"/>
      <c r="DW809"/>
      <c r="DX809"/>
      <c r="DY809"/>
      <c r="DZ809"/>
      <c r="EA809"/>
      <c r="EB809"/>
      <c r="EC809"/>
      <c r="ED809"/>
      <c r="EE809"/>
      <c r="EF809"/>
      <c r="EG809"/>
      <c r="EH809"/>
      <c r="EI809"/>
      <c r="EJ809"/>
      <c r="EK809"/>
      <c r="EL809"/>
      <c r="EM809"/>
      <c r="EN809"/>
      <c r="EO809"/>
      <c r="EP809"/>
      <c r="EQ809"/>
      <c r="ER809"/>
      <c r="ES809"/>
      <c r="ET809"/>
      <c r="EU809"/>
      <c r="EV809"/>
      <c r="EW809"/>
      <c r="EX809"/>
      <c r="EY809"/>
      <c r="EZ809"/>
      <c r="FA809"/>
      <c r="FB809"/>
      <c r="FC809"/>
      <c r="FD809"/>
      <c r="FE809"/>
      <c r="FF809"/>
      <c r="FG809"/>
      <c r="FH809"/>
      <c r="FI809"/>
      <c r="FJ809"/>
      <c r="FK809"/>
      <c r="FL809"/>
      <c r="FM809"/>
      <c r="FN809"/>
      <c r="FO809"/>
      <c r="FP809"/>
      <c r="FQ809"/>
      <c r="FR809"/>
      <c r="FS809"/>
      <c r="FT809"/>
      <c r="FU809"/>
      <c r="FV809"/>
      <c r="FW809"/>
      <c r="FX809"/>
      <c r="FY809"/>
      <c r="FZ809"/>
      <c r="GA809"/>
      <c r="GB809"/>
      <c r="GC809"/>
      <c r="GD809"/>
      <c r="GE809"/>
      <c r="GF809"/>
      <c r="GG809"/>
      <c r="GH809"/>
      <c r="GI809"/>
      <c r="GJ809"/>
      <c r="GK809"/>
      <c r="GL809"/>
      <c r="GM809"/>
      <c r="GN809"/>
      <c r="GO809"/>
      <c r="GP809"/>
      <c r="GQ809"/>
      <c r="GR809"/>
      <c r="GS809"/>
      <c r="GT809"/>
      <c r="GU809"/>
      <c r="GV809"/>
      <c r="GW809"/>
      <c r="GX809"/>
      <c r="GY809"/>
      <c r="GZ809"/>
      <c r="HA809"/>
      <c r="HB809"/>
      <c r="HC809"/>
      <c r="HD809"/>
      <c r="HE809"/>
      <c r="HF809"/>
      <c r="HG809"/>
      <c r="HH809"/>
      <c r="HI809"/>
      <c r="HJ809"/>
      <c r="HK809"/>
      <c r="HL809"/>
    </row>
    <row r="810" spans="1:220" x14ac:dyDescent="0.25">
      <c r="A810"/>
      <c r="B810"/>
      <c r="C810"/>
      <c r="D810"/>
      <c r="E810"/>
      <c r="F810"/>
      <c r="G810"/>
      <c r="H810"/>
      <c r="I810"/>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c r="BY810"/>
      <c r="BZ810"/>
      <c r="CA810"/>
      <c r="CB810"/>
      <c r="CC810"/>
      <c r="CD810"/>
      <c r="CE810"/>
      <c r="CF810"/>
      <c r="CG810"/>
      <c r="CH810"/>
      <c r="CI810"/>
      <c r="CJ810"/>
      <c r="CK810"/>
      <c r="CL810"/>
      <c r="CM810"/>
      <c r="CN810"/>
      <c r="CO810"/>
      <c r="CP810"/>
      <c r="CQ810"/>
      <c r="CR810"/>
      <c r="CS810"/>
      <c r="CT810"/>
      <c r="CU810"/>
      <c r="CV810"/>
      <c r="CW810"/>
      <c r="CX810"/>
      <c r="CY810"/>
      <c r="CZ810"/>
      <c r="DA810"/>
      <c r="DB810"/>
      <c r="DC810"/>
      <c r="DD810"/>
      <c r="DE810"/>
      <c r="DF810"/>
      <c r="DG810"/>
      <c r="DH810"/>
      <c r="DI810"/>
      <c r="DJ810"/>
      <c r="DK810"/>
      <c r="DL810"/>
      <c r="DM810"/>
      <c r="DN810"/>
      <c r="DO810"/>
      <c r="DP810"/>
      <c r="DQ810"/>
      <c r="DR810"/>
      <c r="DS810"/>
      <c r="DT810"/>
      <c r="DU810"/>
      <c r="DV810"/>
      <c r="DW810"/>
      <c r="DX810"/>
      <c r="DY810"/>
      <c r="DZ810"/>
      <c r="EA810"/>
      <c r="EB810"/>
      <c r="EC810"/>
      <c r="ED810"/>
      <c r="EE810"/>
      <c r="EF810"/>
      <c r="EG810"/>
      <c r="EH810"/>
      <c r="EI810"/>
      <c r="EJ810"/>
      <c r="EK810"/>
      <c r="EL810"/>
      <c r="EM810"/>
      <c r="EN810"/>
      <c r="EO810"/>
      <c r="EP810"/>
      <c r="EQ810"/>
      <c r="ER810"/>
      <c r="ES810"/>
      <c r="ET810"/>
      <c r="EU810"/>
      <c r="EV810"/>
      <c r="EW810"/>
      <c r="EX810"/>
      <c r="EY810"/>
      <c r="EZ810"/>
      <c r="FA810"/>
      <c r="FB810"/>
      <c r="FC810"/>
      <c r="FD810"/>
      <c r="FE810"/>
      <c r="FF810"/>
      <c r="FG810"/>
      <c r="FH810"/>
      <c r="FI810"/>
      <c r="FJ810"/>
      <c r="FK810"/>
      <c r="FL810"/>
      <c r="FM810"/>
      <c r="FN810"/>
      <c r="FO810"/>
      <c r="FP810"/>
      <c r="FQ810"/>
      <c r="FR810"/>
      <c r="FS810"/>
      <c r="FT810"/>
      <c r="FU810"/>
      <c r="FV810"/>
      <c r="FW810"/>
      <c r="FX810"/>
      <c r="FY810"/>
      <c r="FZ810"/>
      <c r="GA810"/>
      <c r="GB810"/>
      <c r="GC810"/>
      <c r="GD810"/>
      <c r="GE810"/>
      <c r="GF810"/>
      <c r="GG810"/>
      <c r="GH810"/>
      <c r="GI810"/>
      <c r="GJ810"/>
      <c r="GK810"/>
      <c r="GL810"/>
      <c r="GM810"/>
      <c r="GN810"/>
      <c r="GO810"/>
      <c r="GP810"/>
      <c r="GQ810"/>
      <c r="GR810"/>
      <c r="GS810"/>
      <c r="GT810"/>
      <c r="GU810"/>
      <c r="GV810"/>
      <c r="GW810"/>
      <c r="GX810"/>
      <c r="GY810"/>
      <c r="GZ810"/>
      <c r="HA810"/>
      <c r="HB810"/>
      <c r="HC810"/>
      <c r="HD810"/>
      <c r="HE810"/>
      <c r="HF810"/>
      <c r="HG810"/>
      <c r="HH810"/>
      <c r="HI810"/>
      <c r="HJ810"/>
      <c r="HK810"/>
      <c r="HL810"/>
    </row>
    <row r="811" spans="1:220" x14ac:dyDescent="0.25">
      <c r="A811"/>
      <c r="B811"/>
      <c r="C811"/>
      <c r="D811"/>
      <c r="E811"/>
      <c r="F811"/>
      <c r="G811"/>
      <c r="H811"/>
      <c r="I811"/>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c r="BY811"/>
      <c r="BZ811"/>
      <c r="CA811"/>
      <c r="CB811"/>
      <c r="CC811"/>
      <c r="CD811"/>
      <c r="CE811"/>
      <c r="CF811"/>
      <c r="CG811"/>
      <c r="CH811"/>
      <c r="CI811"/>
      <c r="CJ811"/>
      <c r="CK811"/>
      <c r="CL811"/>
      <c r="CM811"/>
      <c r="CN811"/>
      <c r="CO811"/>
      <c r="CP811"/>
      <c r="CQ811"/>
      <c r="CR811"/>
      <c r="CS811"/>
      <c r="CT811"/>
      <c r="CU811"/>
      <c r="CV811"/>
      <c r="CW811"/>
      <c r="CX811"/>
      <c r="CY811"/>
      <c r="CZ811"/>
      <c r="DA811"/>
      <c r="DB811"/>
      <c r="DC811"/>
      <c r="DD811"/>
      <c r="DE811"/>
      <c r="DF811"/>
      <c r="DG811"/>
      <c r="DH811"/>
      <c r="DI811"/>
      <c r="DJ811"/>
      <c r="DK811"/>
      <c r="DL811"/>
      <c r="DM811"/>
      <c r="DN811"/>
      <c r="DO811"/>
      <c r="DP811"/>
      <c r="DQ811"/>
      <c r="DR811"/>
      <c r="DS811"/>
      <c r="DT811"/>
      <c r="DU811"/>
      <c r="DV811"/>
      <c r="DW811"/>
      <c r="DX811"/>
      <c r="DY811"/>
      <c r="DZ811"/>
      <c r="EA811"/>
      <c r="EB811"/>
      <c r="EC811"/>
      <c r="ED811"/>
      <c r="EE811"/>
      <c r="EF811"/>
      <c r="EG811"/>
      <c r="EH811"/>
      <c r="EI811"/>
      <c r="EJ811"/>
      <c r="EK811"/>
      <c r="EL811"/>
      <c r="EM811"/>
      <c r="EN811"/>
      <c r="EO811"/>
      <c r="EP811"/>
      <c r="EQ811"/>
      <c r="ER811"/>
      <c r="ES811"/>
      <c r="ET811"/>
      <c r="EU811"/>
      <c r="EV811"/>
      <c r="EW811"/>
      <c r="EX811"/>
      <c r="EY811"/>
      <c r="EZ811"/>
      <c r="FA811"/>
      <c r="FB811"/>
      <c r="FC811"/>
      <c r="FD811"/>
      <c r="FE811"/>
      <c r="FF811"/>
      <c r="FG811"/>
      <c r="FH811"/>
      <c r="FI811"/>
      <c r="FJ811"/>
      <c r="FK811"/>
      <c r="FL811"/>
      <c r="FM811"/>
      <c r="FN811"/>
      <c r="FO811"/>
      <c r="FP811"/>
      <c r="FQ811"/>
      <c r="FR811"/>
      <c r="FS811"/>
      <c r="FT811"/>
      <c r="FU811"/>
      <c r="FV811"/>
      <c r="FW811"/>
      <c r="FX811"/>
      <c r="FY811"/>
      <c r="FZ811"/>
      <c r="GA811"/>
      <c r="GB811"/>
      <c r="GC811"/>
      <c r="GD811"/>
      <c r="GE811"/>
      <c r="GF811"/>
      <c r="GG811"/>
      <c r="GH811"/>
      <c r="GI811"/>
      <c r="GJ811"/>
      <c r="GK811"/>
      <c r="GL811"/>
      <c r="GM811"/>
      <c r="GN811"/>
      <c r="GO811"/>
      <c r="GP811"/>
      <c r="GQ811"/>
      <c r="GR811"/>
      <c r="GS811"/>
      <c r="GT811"/>
      <c r="GU811"/>
      <c r="GV811"/>
      <c r="GW811"/>
      <c r="GX811"/>
      <c r="GY811"/>
      <c r="GZ811"/>
      <c r="HA811"/>
      <c r="HB811"/>
      <c r="HC811"/>
      <c r="HD811"/>
      <c r="HE811"/>
      <c r="HF811"/>
      <c r="HG811"/>
      <c r="HH811"/>
      <c r="HI811"/>
      <c r="HJ811"/>
      <c r="HK811"/>
      <c r="HL811"/>
    </row>
    <row r="812" spans="1:220" x14ac:dyDescent="0.25">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c r="BY812"/>
      <c r="BZ812"/>
      <c r="CA812"/>
      <c r="CB812"/>
      <c r="CC812"/>
      <c r="CD812"/>
      <c r="CE812"/>
      <c r="CF812"/>
      <c r="CG812"/>
      <c r="CH812"/>
      <c r="CI812"/>
      <c r="CJ812"/>
      <c r="CK812"/>
      <c r="CL812"/>
      <c r="CM812"/>
      <c r="CN812"/>
      <c r="CO812"/>
      <c r="CP812"/>
      <c r="CQ812"/>
      <c r="CR812"/>
      <c r="CS812"/>
      <c r="CT812"/>
      <c r="CU812"/>
      <c r="CV812"/>
      <c r="CW812"/>
      <c r="CX812"/>
      <c r="CY812"/>
      <c r="CZ812"/>
      <c r="DA812"/>
      <c r="DB812"/>
      <c r="DC812"/>
      <c r="DD812"/>
      <c r="DE812"/>
      <c r="DF812"/>
      <c r="DG812"/>
      <c r="DH812"/>
      <c r="DI812"/>
      <c r="DJ812"/>
      <c r="DK812"/>
      <c r="DL812"/>
      <c r="DM812"/>
      <c r="DN812"/>
      <c r="DO812"/>
      <c r="DP812"/>
      <c r="DQ812"/>
      <c r="DR812"/>
      <c r="DS812"/>
      <c r="DT812"/>
      <c r="DU812"/>
      <c r="DV812"/>
      <c r="DW812"/>
      <c r="DX812"/>
      <c r="DY812"/>
      <c r="DZ812"/>
      <c r="EA812"/>
      <c r="EB812"/>
      <c r="EC812"/>
      <c r="ED812"/>
      <c r="EE812"/>
      <c r="EF812"/>
      <c r="EG812"/>
      <c r="EH812"/>
      <c r="EI812"/>
      <c r="EJ812"/>
      <c r="EK812"/>
      <c r="EL812"/>
      <c r="EM812"/>
      <c r="EN812"/>
      <c r="EO812"/>
      <c r="EP812"/>
      <c r="EQ812"/>
      <c r="ER812"/>
      <c r="ES812"/>
      <c r="ET812"/>
      <c r="EU812"/>
      <c r="EV812"/>
      <c r="EW812"/>
      <c r="EX812"/>
      <c r="EY812"/>
      <c r="EZ812"/>
      <c r="FA812"/>
      <c r="FB812"/>
      <c r="FC812"/>
      <c r="FD812"/>
      <c r="FE812"/>
      <c r="FF812"/>
      <c r="FG812"/>
      <c r="FH812"/>
      <c r="FI812"/>
      <c r="FJ812"/>
      <c r="FK812"/>
      <c r="FL812"/>
      <c r="FM812"/>
      <c r="FN812"/>
      <c r="FO812"/>
      <c r="FP812"/>
      <c r="FQ812"/>
      <c r="FR812"/>
      <c r="FS812"/>
      <c r="FT812"/>
      <c r="FU812"/>
      <c r="FV812"/>
      <c r="FW812"/>
      <c r="FX812"/>
      <c r="FY812"/>
      <c r="FZ812"/>
      <c r="GA812"/>
      <c r="GB812"/>
      <c r="GC812"/>
      <c r="GD812"/>
      <c r="GE812"/>
      <c r="GF812"/>
      <c r="GG812"/>
      <c r="GH812"/>
      <c r="GI812"/>
      <c r="GJ812"/>
      <c r="GK812"/>
      <c r="GL812"/>
      <c r="GM812"/>
      <c r="GN812"/>
      <c r="GO812"/>
      <c r="GP812"/>
      <c r="GQ812"/>
      <c r="GR812"/>
      <c r="GS812"/>
      <c r="GT812"/>
      <c r="GU812"/>
      <c r="GV812"/>
      <c r="GW812"/>
      <c r="GX812"/>
      <c r="GY812"/>
      <c r="GZ812"/>
      <c r="HA812"/>
      <c r="HB812"/>
      <c r="HC812"/>
      <c r="HD812"/>
      <c r="HE812"/>
      <c r="HF812"/>
      <c r="HG812"/>
      <c r="HH812"/>
      <c r="HI812"/>
      <c r="HJ812"/>
      <c r="HK812"/>
      <c r="HL812"/>
    </row>
    <row r="813" spans="1:220" x14ac:dyDescent="0.25">
      <c r="A813"/>
      <c r="B813"/>
      <c r="C813"/>
      <c r="D813"/>
      <c r="E813"/>
      <c r="F813"/>
      <c r="G813"/>
      <c r="H813"/>
      <c r="I813"/>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c r="BY813"/>
      <c r="BZ813"/>
      <c r="CA813"/>
      <c r="CB813"/>
      <c r="CC813"/>
      <c r="CD813"/>
      <c r="CE813"/>
      <c r="CF813"/>
      <c r="CG813"/>
      <c r="CH813"/>
      <c r="CI813"/>
      <c r="CJ813"/>
      <c r="CK813"/>
      <c r="CL813"/>
      <c r="CM813"/>
      <c r="CN813"/>
      <c r="CO813"/>
      <c r="CP813"/>
      <c r="CQ813"/>
      <c r="CR813"/>
      <c r="CS813"/>
      <c r="CT813"/>
      <c r="CU813"/>
      <c r="CV813"/>
      <c r="CW813"/>
      <c r="CX813"/>
      <c r="CY813"/>
      <c r="CZ813"/>
      <c r="DA813"/>
      <c r="DB813"/>
      <c r="DC813"/>
      <c r="DD813"/>
      <c r="DE813"/>
      <c r="DF813"/>
      <c r="DG813"/>
      <c r="DH813"/>
      <c r="DI813"/>
      <c r="DJ813"/>
      <c r="DK813"/>
      <c r="DL813"/>
      <c r="DM813"/>
      <c r="DN813"/>
      <c r="DO813"/>
      <c r="DP813"/>
      <c r="DQ813"/>
      <c r="DR813"/>
      <c r="DS813"/>
      <c r="DT813"/>
      <c r="DU813"/>
      <c r="DV813"/>
      <c r="DW813"/>
      <c r="DX813"/>
      <c r="DY813"/>
      <c r="DZ813"/>
      <c r="EA813"/>
      <c r="EB813"/>
      <c r="EC813"/>
      <c r="ED813"/>
      <c r="EE813"/>
      <c r="EF813"/>
      <c r="EG813"/>
      <c r="EH813"/>
      <c r="EI813"/>
      <c r="EJ813"/>
      <c r="EK813"/>
      <c r="EL813"/>
      <c r="EM813"/>
      <c r="EN813"/>
      <c r="EO813"/>
      <c r="EP813"/>
      <c r="EQ813"/>
      <c r="ER813"/>
      <c r="ES813"/>
      <c r="ET813"/>
      <c r="EU813"/>
      <c r="EV813"/>
      <c r="EW813"/>
      <c r="EX813"/>
      <c r="EY813"/>
      <c r="EZ813"/>
      <c r="FA813"/>
      <c r="FB813"/>
      <c r="FC813"/>
      <c r="FD813"/>
      <c r="FE813"/>
      <c r="FF813"/>
      <c r="FG813"/>
      <c r="FH813"/>
      <c r="FI813"/>
      <c r="FJ813"/>
      <c r="FK813"/>
      <c r="FL813"/>
      <c r="FM813"/>
      <c r="FN813"/>
      <c r="FO813"/>
      <c r="FP813"/>
      <c r="FQ813"/>
      <c r="FR813"/>
      <c r="FS813"/>
      <c r="FT813"/>
      <c r="FU813"/>
      <c r="FV813"/>
      <c r="FW813"/>
      <c r="FX813"/>
      <c r="FY813"/>
      <c r="FZ813"/>
      <c r="GA813"/>
      <c r="GB813"/>
      <c r="GC813"/>
      <c r="GD813"/>
      <c r="GE813"/>
      <c r="GF813"/>
      <c r="GG813"/>
      <c r="GH813"/>
      <c r="GI813"/>
      <c r="GJ813"/>
      <c r="GK813"/>
      <c r="GL813"/>
      <c r="GM813"/>
      <c r="GN813"/>
      <c r="GO813"/>
      <c r="GP813"/>
      <c r="GQ813"/>
      <c r="GR813"/>
      <c r="GS813"/>
      <c r="GT813"/>
      <c r="GU813"/>
      <c r="GV813"/>
      <c r="GW813"/>
      <c r="GX813"/>
      <c r="GY813"/>
      <c r="GZ813"/>
      <c r="HA813"/>
      <c r="HB813"/>
      <c r="HC813"/>
      <c r="HD813"/>
      <c r="HE813"/>
      <c r="HF813"/>
      <c r="HG813"/>
      <c r="HH813"/>
      <c r="HI813"/>
      <c r="HJ813"/>
      <c r="HK813"/>
      <c r="HL813"/>
    </row>
    <row r="814" spans="1:220" x14ac:dyDescent="0.25">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c r="BY814"/>
      <c r="BZ814"/>
      <c r="CA814"/>
      <c r="CB814"/>
      <c r="CC814"/>
      <c r="CD814"/>
      <c r="CE814"/>
      <c r="CF814"/>
      <c r="CG814"/>
      <c r="CH814"/>
      <c r="CI814"/>
      <c r="CJ814"/>
      <c r="CK814"/>
      <c r="CL814"/>
      <c r="CM814"/>
      <c r="CN814"/>
      <c r="CO814"/>
      <c r="CP814"/>
      <c r="CQ814"/>
      <c r="CR814"/>
      <c r="CS814"/>
      <c r="CT814"/>
      <c r="CU814"/>
      <c r="CV814"/>
      <c r="CW814"/>
      <c r="CX814"/>
      <c r="CY814"/>
      <c r="CZ814"/>
      <c r="DA814"/>
      <c r="DB814"/>
      <c r="DC814"/>
      <c r="DD814"/>
      <c r="DE814"/>
      <c r="DF814"/>
      <c r="DG814"/>
      <c r="DH814"/>
      <c r="DI814"/>
      <c r="DJ814"/>
      <c r="DK814"/>
      <c r="DL814"/>
      <c r="DM814"/>
      <c r="DN814"/>
      <c r="DO814"/>
      <c r="DP814"/>
      <c r="DQ814"/>
      <c r="DR814"/>
      <c r="DS814"/>
      <c r="DT814"/>
      <c r="DU814"/>
      <c r="DV814"/>
      <c r="DW814"/>
      <c r="DX814"/>
      <c r="DY814"/>
      <c r="DZ814"/>
      <c r="EA814"/>
      <c r="EB814"/>
      <c r="EC814"/>
      <c r="ED814"/>
      <c r="EE814"/>
      <c r="EF814"/>
      <c r="EG814"/>
      <c r="EH814"/>
      <c r="EI814"/>
      <c r="EJ814"/>
      <c r="EK814"/>
      <c r="EL814"/>
      <c r="EM814"/>
      <c r="EN814"/>
      <c r="EO814"/>
      <c r="EP814"/>
      <c r="EQ814"/>
      <c r="ER814"/>
      <c r="ES814"/>
      <c r="ET814"/>
      <c r="EU814"/>
      <c r="EV814"/>
      <c r="EW814"/>
      <c r="EX814"/>
      <c r="EY814"/>
      <c r="EZ814"/>
      <c r="FA814"/>
      <c r="FB814"/>
      <c r="FC814"/>
      <c r="FD814"/>
      <c r="FE814"/>
      <c r="FF814"/>
      <c r="FG814"/>
      <c r="FH814"/>
      <c r="FI814"/>
      <c r="FJ814"/>
      <c r="FK814"/>
      <c r="FL814"/>
      <c r="FM814"/>
      <c r="FN814"/>
      <c r="FO814"/>
      <c r="FP814"/>
      <c r="FQ814"/>
      <c r="FR814"/>
      <c r="FS814"/>
      <c r="FT814"/>
      <c r="FU814"/>
      <c r="FV814"/>
      <c r="FW814"/>
      <c r="FX814"/>
      <c r="FY814"/>
      <c r="FZ814"/>
      <c r="GA814"/>
      <c r="GB814"/>
      <c r="GC814"/>
      <c r="GD814"/>
      <c r="GE814"/>
      <c r="GF814"/>
      <c r="GG814"/>
      <c r="GH814"/>
      <c r="GI814"/>
      <c r="GJ814"/>
      <c r="GK814"/>
      <c r="GL814"/>
      <c r="GM814"/>
      <c r="GN814"/>
      <c r="GO814"/>
      <c r="GP814"/>
      <c r="GQ814"/>
      <c r="GR814"/>
      <c r="GS814"/>
      <c r="GT814"/>
      <c r="GU814"/>
      <c r="GV814"/>
      <c r="GW814"/>
      <c r="GX814"/>
      <c r="GY814"/>
      <c r="GZ814"/>
      <c r="HA814"/>
      <c r="HB814"/>
      <c r="HC814"/>
      <c r="HD814"/>
      <c r="HE814"/>
      <c r="HF814"/>
      <c r="HG814"/>
      <c r="HH814"/>
      <c r="HI814"/>
      <c r="HJ814"/>
      <c r="HK814"/>
      <c r="HL814"/>
    </row>
    <row r="815" spans="1:220" x14ac:dyDescent="0.25">
      <c r="A815"/>
      <c r="B815"/>
      <c r="C815"/>
      <c r="D815"/>
      <c r="E815"/>
      <c r="F815"/>
      <c r="G815"/>
      <c r="H815"/>
      <c r="I815"/>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c r="BY815"/>
      <c r="BZ815"/>
      <c r="CA815"/>
      <c r="CB815"/>
      <c r="CC815"/>
      <c r="CD815"/>
      <c r="CE815"/>
      <c r="CF815"/>
      <c r="CG815"/>
      <c r="CH815"/>
      <c r="CI815"/>
      <c r="CJ815"/>
      <c r="CK815"/>
      <c r="CL815"/>
      <c r="CM815"/>
      <c r="CN815"/>
      <c r="CO815"/>
      <c r="CP815"/>
      <c r="CQ815"/>
      <c r="CR815"/>
      <c r="CS815"/>
      <c r="CT815"/>
      <c r="CU815"/>
      <c r="CV815"/>
      <c r="CW815"/>
      <c r="CX815"/>
      <c r="CY815"/>
      <c r="CZ815"/>
      <c r="DA815"/>
      <c r="DB815"/>
      <c r="DC815"/>
      <c r="DD815"/>
      <c r="DE815"/>
      <c r="DF815"/>
      <c r="DG815"/>
      <c r="DH815"/>
      <c r="DI815"/>
      <c r="DJ815"/>
      <c r="DK815"/>
      <c r="DL815"/>
      <c r="DM815"/>
      <c r="DN815"/>
      <c r="DO815"/>
      <c r="DP815"/>
      <c r="DQ815"/>
      <c r="DR815"/>
      <c r="DS815"/>
      <c r="DT815"/>
      <c r="DU815"/>
      <c r="DV815"/>
      <c r="DW815"/>
      <c r="DX815"/>
      <c r="DY815"/>
      <c r="DZ815"/>
      <c r="EA815"/>
      <c r="EB815"/>
      <c r="EC815"/>
      <c r="ED815"/>
      <c r="EE815"/>
      <c r="EF815"/>
      <c r="EG815"/>
      <c r="EH815"/>
      <c r="EI815"/>
      <c r="EJ815"/>
      <c r="EK815"/>
      <c r="EL815"/>
      <c r="EM815"/>
      <c r="EN815"/>
      <c r="EO815"/>
      <c r="EP815"/>
      <c r="EQ815"/>
      <c r="ER815"/>
      <c r="ES815"/>
      <c r="ET815"/>
      <c r="EU815"/>
      <c r="EV815"/>
      <c r="EW815"/>
      <c r="EX815"/>
      <c r="EY815"/>
      <c r="EZ815"/>
      <c r="FA815"/>
      <c r="FB815"/>
      <c r="FC815"/>
      <c r="FD815"/>
      <c r="FE815"/>
      <c r="FF815"/>
      <c r="FG815"/>
      <c r="FH815"/>
      <c r="FI815"/>
      <c r="FJ815"/>
      <c r="FK815"/>
      <c r="FL815"/>
      <c r="FM815"/>
      <c r="FN815"/>
      <c r="FO815"/>
      <c r="FP815"/>
      <c r="FQ815"/>
      <c r="FR815"/>
      <c r="FS815"/>
      <c r="FT815"/>
      <c r="FU815"/>
      <c r="FV815"/>
      <c r="FW815"/>
      <c r="FX815"/>
      <c r="FY815"/>
      <c r="FZ815"/>
      <c r="GA815"/>
      <c r="GB815"/>
      <c r="GC815"/>
      <c r="GD815"/>
      <c r="GE815"/>
      <c r="GF815"/>
      <c r="GG815"/>
      <c r="GH815"/>
      <c r="GI815"/>
      <c r="GJ815"/>
      <c r="GK815"/>
      <c r="GL815"/>
      <c r="GM815"/>
      <c r="GN815"/>
      <c r="GO815"/>
      <c r="GP815"/>
      <c r="GQ815"/>
      <c r="GR815"/>
      <c r="GS815"/>
      <c r="GT815"/>
      <c r="GU815"/>
      <c r="GV815"/>
      <c r="GW815"/>
      <c r="GX815"/>
      <c r="GY815"/>
      <c r="GZ815"/>
      <c r="HA815"/>
      <c r="HB815"/>
      <c r="HC815"/>
      <c r="HD815"/>
      <c r="HE815"/>
      <c r="HF815"/>
      <c r="HG815"/>
      <c r="HH815"/>
      <c r="HI815"/>
      <c r="HJ815"/>
      <c r="HK815"/>
      <c r="HL815"/>
    </row>
    <row r="816" spans="1:220" x14ac:dyDescent="0.25">
      <c r="A816"/>
      <c r="B816"/>
      <c r="C816"/>
      <c r="D816"/>
      <c r="E816"/>
      <c r="F816"/>
      <c r="G816"/>
      <c r="H816"/>
      <c r="I81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c r="BY816"/>
      <c r="BZ816"/>
      <c r="CA816"/>
      <c r="CB816"/>
      <c r="CC816"/>
      <c r="CD816"/>
      <c r="CE816"/>
      <c r="CF816"/>
      <c r="CG816"/>
      <c r="CH816"/>
      <c r="CI816"/>
      <c r="CJ816"/>
      <c r="CK816"/>
      <c r="CL816"/>
      <c r="CM816"/>
      <c r="CN816"/>
      <c r="CO816"/>
      <c r="CP816"/>
      <c r="CQ816"/>
      <c r="CR816"/>
      <c r="CS816"/>
      <c r="CT816"/>
      <c r="CU816"/>
      <c r="CV816"/>
      <c r="CW816"/>
      <c r="CX816"/>
      <c r="CY816"/>
      <c r="CZ816"/>
      <c r="DA816"/>
      <c r="DB816"/>
      <c r="DC816"/>
      <c r="DD816"/>
      <c r="DE816"/>
      <c r="DF816"/>
      <c r="DG816"/>
      <c r="DH816"/>
      <c r="DI816"/>
      <c r="DJ816"/>
      <c r="DK816"/>
      <c r="DL816"/>
      <c r="DM816"/>
      <c r="DN816"/>
      <c r="DO816"/>
      <c r="DP816"/>
      <c r="DQ816"/>
      <c r="DR816"/>
      <c r="DS816"/>
      <c r="DT816"/>
      <c r="DU816"/>
      <c r="DV816"/>
      <c r="DW816"/>
      <c r="DX816"/>
      <c r="DY816"/>
      <c r="DZ816"/>
      <c r="EA816"/>
      <c r="EB816"/>
      <c r="EC816"/>
      <c r="ED816"/>
      <c r="EE816"/>
      <c r="EF816"/>
      <c r="EG816"/>
      <c r="EH816"/>
      <c r="EI816"/>
      <c r="EJ816"/>
      <c r="EK816"/>
      <c r="EL816"/>
      <c r="EM816"/>
      <c r="EN816"/>
      <c r="EO816"/>
      <c r="EP816"/>
      <c r="EQ816"/>
      <c r="ER816"/>
      <c r="ES816"/>
      <c r="ET816"/>
      <c r="EU816"/>
      <c r="EV816"/>
      <c r="EW816"/>
      <c r="EX816"/>
      <c r="EY816"/>
      <c r="EZ816"/>
      <c r="FA816"/>
      <c r="FB816"/>
      <c r="FC816"/>
      <c r="FD816"/>
      <c r="FE816"/>
      <c r="FF816"/>
      <c r="FG816"/>
      <c r="FH816"/>
      <c r="FI816"/>
      <c r="FJ816"/>
      <c r="FK816"/>
      <c r="FL816"/>
      <c r="FM816"/>
      <c r="FN816"/>
      <c r="FO816"/>
      <c r="FP816"/>
      <c r="FQ816"/>
      <c r="FR816"/>
      <c r="FS816"/>
      <c r="FT816"/>
      <c r="FU816"/>
      <c r="FV816"/>
      <c r="FW816"/>
      <c r="FX816"/>
      <c r="FY816"/>
      <c r="FZ816"/>
      <c r="GA816"/>
      <c r="GB816"/>
      <c r="GC816"/>
      <c r="GD816"/>
      <c r="GE816"/>
      <c r="GF816"/>
      <c r="GG816"/>
      <c r="GH816"/>
      <c r="GI816"/>
      <c r="GJ816"/>
      <c r="GK816"/>
      <c r="GL816"/>
      <c r="GM816"/>
      <c r="GN816"/>
      <c r="GO816"/>
      <c r="GP816"/>
      <c r="GQ816"/>
      <c r="GR816"/>
      <c r="GS816"/>
      <c r="GT816"/>
      <c r="GU816"/>
      <c r="GV816"/>
      <c r="GW816"/>
      <c r="GX816"/>
      <c r="GY816"/>
      <c r="GZ816"/>
      <c r="HA816"/>
      <c r="HB816"/>
      <c r="HC816"/>
      <c r="HD816"/>
      <c r="HE816"/>
      <c r="HF816"/>
      <c r="HG816"/>
      <c r="HH816"/>
      <c r="HI816"/>
      <c r="HJ816"/>
      <c r="HK816"/>
      <c r="HL816"/>
    </row>
    <row r="817" spans="1:220" x14ac:dyDescent="0.25">
      <c r="A817"/>
      <c r="B817"/>
      <c r="C817"/>
      <c r="D817"/>
      <c r="E817"/>
      <c r="F817"/>
      <c r="G817"/>
      <c r="H817"/>
      <c r="I817"/>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c r="BY817"/>
      <c r="BZ817"/>
      <c r="CA817"/>
      <c r="CB817"/>
      <c r="CC817"/>
      <c r="CD817"/>
      <c r="CE817"/>
      <c r="CF817"/>
      <c r="CG817"/>
      <c r="CH817"/>
      <c r="CI817"/>
      <c r="CJ817"/>
      <c r="CK817"/>
      <c r="CL817"/>
      <c r="CM817"/>
      <c r="CN817"/>
      <c r="CO817"/>
      <c r="CP817"/>
      <c r="CQ817"/>
      <c r="CR817"/>
      <c r="CS817"/>
      <c r="CT817"/>
      <c r="CU817"/>
      <c r="CV817"/>
      <c r="CW817"/>
      <c r="CX817"/>
      <c r="CY817"/>
      <c r="CZ817"/>
      <c r="DA817"/>
      <c r="DB817"/>
      <c r="DC817"/>
      <c r="DD817"/>
      <c r="DE817"/>
      <c r="DF817"/>
      <c r="DG817"/>
      <c r="DH817"/>
      <c r="DI817"/>
      <c r="DJ817"/>
      <c r="DK817"/>
      <c r="DL817"/>
      <c r="DM817"/>
      <c r="DN817"/>
      <c r="DO817"/>
      <c r="DP817"/>
      <c r="DQ817"/>
      <c r="DR817"/>
      <c r="DS817"/>
      <c r="DT817"/>
      <c r="DU817"/>
      <c r="DV817"/>
      <c r="DW817"/>
      <c r="DX817"/>
      <c r="DY817"/>
      <c r="DZ817"/>
      <c r="EA817"/>
      <c r="EB817"/>
      <c r="EC817"/>
      <c r="ED817"/>
      <c r="EE817"/>
      <c r="EF817"/>
      <c r="EG817"/>
      <c r="EH817"/>
      <c r="EI817"/>
      <c r="EJ817"/>
      <c r="EK817"/>
      <c r="EL817"/>
      <c r="EM817"/>
      <c r="EN817"/>
      <c r="EO817"/>
      <c r="EP817"/>
      <c r="EQ817"/>
      <c r="ER817"/>
      <c r="ES817"/>
      <c r="ET817"/>
      <c r="EU817"/>
      <c r="EV817"/>
      <c r="EW817"/>
      <c r="EX817"/>
      <c r="EY817"/>
      <c r="EZ817"/>
      <c r="FA817"/>
      <c r="FB817"/>
      <c r="FC817"/>
      <c r="FD817"/>
      <c r="FE817"/>
      <c r="FF817"/>
      <c r="FG817"/>
      <c r="FH817"/>
      <c r="FI817"/>
      <c r="FJ817"/>
      <c r="FK817"/>
      <c r="FL817"/>
      <c r="FM817"/>
      <c r="FN817"/>
      <c r="FO817"/>
      <c r="FP817"/>
      <c r="FQ817"/>
      <c r="FR817"/>
      <c r="FS817"/>
      <c r="FT817"/>
      <c r="FU817"/>
      <c r="FV817"/>
      <c r="FW817"/>
      <c r="FX817"/>
      <c r="FY817"/>
      <c r="FZ817"/>
      <c r="GA817"/>
      <c r="GB817"/>
      <c r="GC817"/>
      <c r="GD817"/>
      <c r="GE817"/>
      <c r="GF817"/>
      <c r="GG817"/>
      <c r="GH817"/>
      <c r="GI817"/>
      <c r="GJ817"/>
      <c r="GK817"/>
      <c r="GL817"/>
      <c r="GM817"/>
      <c r="GN817"/>
      <c r="GO817"/>
      <c r="GP817"/>
      <c r="GQ817"/>
      <c r="GR817"/>
      <c r="GS817"/>
      <c r="GT817"/>
      <c r="GU817"/>
      <c r="GV817"/>
      <c r="GW817"/>
      <c r="GX817"/>
      <c r="GY817"/>
      <c r="GZ817"/>
      <c r="HA817"/>
      <c r="HB817"/>
      <c r="HC817"/>
      <c r="HD817"/>
      <c r="HE817"/>
      <c r="HF817"/>
      <c r="HG817"/>
      <c r="HH817"/>
      <c r="HI817"/>
      <c r="HJ817"/>
      <c r="HK817"/>
      <c r="HL817"/>
    </row>
    <row r="818" spans="1:220" x14ac:dyDescent="0.25">
      <c r="A818"/>
      <c r="B818"/>
      <c r="C818"/>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c r="BY818"/>
      <c r="BZ818"/>
      <c r="CA818"/>
      <c r="CB818"/>
      <c r="CC818"/>
      <c r="CD818"/>
      <c r="CE818"/>
      <c r="CF818"/>
      <c r="CG818"/>
      <c r="CH818"/>
      <c r="CI818"/>
      <c r="CJ818"/>
      <c r="CK818"/>
      <c r="CL818"/>
      <c r="CM818"/>
      <c r="CN818"/>
      <c r="CO818"/>
      <c r="CP818"/>
      <c r="CQ818"/>
      <c r="CR818"/>
      <c r="CS818"/>
      <c r="CT818"/>
      <c r="CU818"/>
      <c r="CV818"/>
      <c r="CW818"/>
      <c r="CX818"/>
      <c r="CY818"/>
      <c r="CZ818"/>
      <c r="DA818"/>
      <c r="DB818"/>
      <c r="DC818"/>
      <c r="DD818"/>
      <c r="DE818"/>
      <c r="DF818"/>
      <c r="DG818"/>
      <c r="DH818"/>
      <c r="DI818"/>
      <c r="DJ818"/>
      <c r="DK818"/>
      <c r="DL818"/>
      <c r="DM818"/>
      <c r="DN818"/>
      <c r="DO818"/>
      <c r="DP818"/>
      <c r="DQ818"/>
      <c r="DR818"/>
      <c r="DS818"/>
      <c r="DT818"/>
      <c r="DU818"/>
      <c r="DV818"/>
      <c r="DW818"/>
      <c r="DX818"/>
      <c r="DY818"/>
      <c r="DZ818"/>
      <c r="EA818"/>
      <c r="EB818"/>
      <c r="EC818"/>
      <c r="ED818"/>
      <c r="EE818"/>
      <c r="EF818"/>
      <c r="EG818"/>
      <c r="EH818"/>
      <c r="EI818"/>
      <c r="EJ818"/>
      <c r="EK818"/>
      <c r="EL818"/>
      <c r="EM818"/>
      <c r="EN818"/>
      <c r="EO818"/>
      <c r="EP818"/>
      <c r="EQ818"/>
      <c r="ER818"/>
      <c r="ES818"/>
      <c r="ET818"/>
      <c r="EU818"/>
      <c r="EV818"/>
      <c r="EW818"/>
      <c r="EX818"/>
      <c r="EY818"/>
      <c r="EZ818"/>
      <c r="FA818"/>
      <c r="FB818"/>
      <c r="FC818"/>
      <c r="FD818"/>
      <c r="FE818"/>
      <c r="FF818"/>
      <c r="FG818"/>
      <c r="FH818"/>
      <c r="FI818"/>
      <c r="FJ818"/>
      <c r="FK818"/>
      <c r="FL818"/>
      <c r="FM818"/>
      <c r="FN818"/>
      <c r="FO818"/>
      <c r="FP818"/>
      <c r="FQ818"/>
      <c r="FR818"/>
      <c r="FS818"/>
      <c r="FT818"/>
      <c r="FU818"/>
      <c r="FV818"/>
      <c r="FW818"/>
      <c r="FX818"/>
      <c r="FY818"/>
      <c r="FZ818"/>
      <c r="GA818"/>
      <c r="GB818"/>
      <c r="GC818"/>
      <c r="GD818"/>
      <c r="GE818"/>
      <c r="GF818"/>
      <c r="GG818"/>
      <c r="GH818"/>
      <c r="GI818"/>
      <c r="GJ818"/>
      <c r="GK818"/>
      <c r="GL818"/>
      <c r="GM818"/>
      <c r="GN818"/>
      <c r="GO818"/>
      <c r="GP818"/>
      <c r="GQ818"/>
      <c r="GR818"/>
      <c r="GS818"/>
      <c r="GT818"/>
      <c r="GU818"/>
      <c r="GV818"/>
      <c r="GW818"/>
      <c r="GX818"/>
      <c r="GY818"/>
      <c r="GZ818"/>
      <c r="HA818"/>
      <c r="HB818"/>
      <c r="HC818"/>
      <c r="HD818"/>
      <c r="HE818"/>
      <c r="HF818"/>
      <c r="HG818"/>
      <c r="HH818"/>
      <c r="HI818"/>
      <c r="HJ818"/>
      <c r="HK818"/>
      <c r="HL818"/>
    </row>
    <row r="819" spans="1:220" x14ac:dyDescent="0.25">
      <c r="A819"/>
      <c r="B819"/>
      <c r="C819"/>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c r="BY819"/>
      <c r="BZ819"/>
      <c r="CA819"/>
      <c r="CB819"/>
      <c r="CC819"/>
      <c r="CD819"/>
      <c r="CE819"/>
      <c r="CF819"/>
      <c r="CG819"/>
      <c r="CH819"/>
      <c r="CI819"/>
      <c r="CJ819"/>
      <c r="CK819"/>
      <c r="CL819"/>
      <c r="CM819"/>
      <c r="CN819"/>
      <c r="CO819"/>
      <c r="CP819"/>
      <c r="CQ819"/>
      <c r="CR819"/>
      <c r="CS819"/>
      <c r="CT819"/>
      <c r="CU819"/>
      <c r="CV819"/>
      <c r="CW819"/>
      <c r="CX819"/>
      <c r="CY819"/>
      <c r="CZ819"/>
      <c r="DA819"/>
      <c r="DB819"/>
      <c r="DC819"/>
      <c r="DD819"/>
      <c r="DE819"/>
      <c r="DF819"/>
      <c r="DG819"/>
      <c r="DH819"/>
      <c r="DI819"/>
      <c r="DJ819"/>
      <c r="DK819"/>
      <c r="DL819"/>
      <c r="DM819"/>
      <c r="DN819"/>
      <c r="DO819"/>
      <c r="DP819"/>
      <c r="DQ819"/>
      <c r="DR819"/>
      <c r="DS819"/>
      <c r="DT819"/>
      <c r="DU819"/>
      <c r="DV819"/>
      <c r="DW819"/>
      <c r="DX819"/>
      <c r="DY819"/>
      <c r="DZ819"/>
      <c r="EA819"/>
      <c r="EB819"/>
      <c r="EC819"/>
      <c r="ED819"/>
      <c r="EE819"/>
      <c r="EF819"/>
      <c r="EG819"/>
      <c r="EH819"/>
      <c r="EI819"/>
      <c r="EJ819"/>
      <c r="EK819"/>
      <c r="EL819"/>
      <c r="EM819"/>
      <c r="EN819"/>
      <c r="EO819"/>
      <c r="EP819"/>
      <c r="EQ819"/>
      <c r="ER819"/>
      <c r="ES819"/>
      <c r="ET819"/>
      <c r="EU819"/>
      <c r="EV819"/>
      <c r="EW819"/>
      <c r="EX819"/>
      <c r="EY819"/>
      <c r="EZ819"/>
      <c r="FA819"/>
      <c r="FB819"/>
      <c r="FC819"/>
      <c r="FD819"/>
      <c r="FE819"/>
      <c r="FF819"/>
      <c r="FG819"/>
      <c r="FH819"/>
      <c r="FI819"/>
      <c r="FJ819"/>
      <c r="FK819"/>
      <c r="FL819"/>
      <c r="FM819"/>
      <c r="FN819"/>
      <c r="FO819"/>
      <c r="FP819"/>
      <c r="FQ819"/>
      <c r="FR819"/>
      <c r="FS819"/>
      <c r="FT819"/>
      <c r="FU819"/>
      <c r="FV819"/>
      <c r="FW819"/>
      <c r="FX819"/>
      <c r="FY819"/>
      <c r="FZ819"/>
      <c r="GA819"/>
      <c r="GB819"/>
      <c r="GC819"/>
      <c r="GD819"/>
      <c r="GE819"/>
      <c r="GF819"/>
      <c r="GG819"/>
      <c r="GH819"/>
      <c r="GI819"/>
      <c r="GJ819"/>
      <c r="GK819"/>
      <c r="GL819"/>
      <c r="GM819"/>
      <c r="GN819"/>
      <c r="GO819"/>
      <c r="GP819"/>
      <c r="GQ819"/>
      <c r="GR819"/>
      <c r="GS819"/>
      <c r="GT819"/>
      <c r="GU819"/>
      <c r="GV819"/>
      <c r="GW819"/>
      <c r="GX819"/>
      <c r="GY819"/>
      <c r="GZ819"/>
      <c r="HA819"/>
      <c r="HB819"/>
      <c r="HC819"/>
      <c r="HD819"/>
      <c r="HE819"/>
      <c r="HF819"/>
      <c r="HG819"/>
      <c r="HH819"/>
      <c r="HI819"/>
      <c r="HJ819"/>
      <c r="HK819"/>
      <c r="HL819"/>
    </row>
    <row r="820" spans="1:220" x14ac:dyDescent="0.25">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c r="BY820"/>
      <c r="BZ820"/>
      <c r="CA820"/>
      <c r="CB820"/>
      <c r="CC820"/>
      <c r="CD820"/>
      <c r="CE820"/>
      <c r="CF820"/>
      <c r="CG820"/>
      <c r="CH820"/>
      <c r="CI820"/>
      <c r="CJ820"/>
      <c r="CK820"/>
      <c r="CL820"/>
      <c r="CM820"/>
      <c r="CN820"/>
      <c r="CO820"/>
      <c r="CP820"/>
      <c r="CQ820"/>
      <c r="CR820"/>
      <c r="CS820"/>
      <c r="CT820"/>
      <c r="CU820"/>
      <c r="CV820"/>
      <c r="CW820"/>
      <c r="CX820"/>
      <c r="CY820"/>
      <c r="CZ820"/>
      <c r="DA820"/>
      <c r="DB820"/>
      <c r="DC820"/>
      <c r="DD820"/>
      <c r="DE820"/>
      <c r="DF820"/>
      <c r="DG820"/>
      <c r="DH820"/>
      <c r="DI820"/>
      <c r="DJ820"/>
      <c r="DK820"/>
      <c r="DL820"/>
      <c r="DM820"/>
      <c r="DN820"/>
      <c r="DO820"/>
      <c r="DP820"/>
      <c r="DQ820"/>
      <c r="DR820"/>
      <c r="DS820"/>
      <c r="DT820"/>
      <c r="DU820"/>
      <c r="DV820"/>
      <c r="DW820"/>
      <c r="DX820"/>
      <c r="DY820"/>
      <c r="DZ820"/>
      <c r="EA820"/>
      <c r="EB820"/>
      <c r="EC820"/>
      <c r="ED820"/>
      <c r="EE820"/>
      <c r="EF820"/>
      <c r="EG820"/>
      <c r="EH820"/>
      <c r="EI820"/>
      <c r="EJ820"/>
      <c r="EK820"/>
      <c r="EL820"/>
      <c r="EM820"/>
      <c r="EN820"/>
      <c r="EO820"/>
      <c r="EP820"/>
      <c r="EQ820"/>
      <c r="ER820"/>
      <c r="ES820"/>
      <c r="ET820"/>
      <c r="EU820"/>
      <c r="EV820"/>
      <c r="EW820"/>
      <c r="EX820"/>
      <c r="EY820"/>
      <c r="EZ820"/>
      <c r="FA820"/>
      <c r="FB820"/>
      <c r="FC820"/>
      <c r="FD820"/>
      <c r="FE820"/>
      <c r="FF820"/>
      <c r="FG820"/>
      <c r="FH820"/>
      <c r="FI820"/>
      <c r="FJ820"/>
      <c r="FK820"/>
      <c r="FL820"/>
      <c r="FM820"/>
      <c r="FN820"/>
      <c r="FO820"/>
      <c r="FP820"/>
      <c r="FQ820"/>
      <c r="FR820"/>
      <c r="FS820"/>
      <c r="FT820"/>
      <c r="FU820"/>
      <c r="FV820"/>
      <c r="FW820"/>
      <c r="FX820"/>
      <c r="FY820"/>
      <c r="FZ820"/>
      <c r="GA820"/>
      <c r="GB820"/>
      <c r="GC820"/>
      <c r="GD820"/>
      <c r="GE820"/>
      <c r="GF820"/>
      <c r="GG820"/>
      <c r="GH820"/>
      <c r="GI820"/>
      <c r="GJ820"/>
      <c r="GK820"/>
      <c r="GL820"/>
      <c r="GM820"/>
      <c r="GN820"/>
      <c r="GO820"/>
      <c r="GP820"/>
      <c r="GQ820"/>
      <c r="GR820"/>
      <c r="GS820"/>
      <c r="GT820"/>
      <c r="GU820"/>
      <c r="GV820"/>
      <c r="GW820"/>
      <c r="GX820"/>
      <c r="GY820"/>
      <c r="GZ820"/>
      <c r="HA820"/>
      <c r="HB820"/>
      <c r="HC820"/>
      <c r="HD820"/>
      <c r="HE820"/>
      <c r="HF820"/>
      <c r="HG820"/>
      <c r="HH820"/>
      <c r="HI820"/>
      <c r="HJ820"/>
      <c r="HK820"/>
      <c r="HL820"/>
    </row>
    <row r="821" spans="1:220" x14ac:dyDescent="0.25">
      <c r="A821"/>
      <c r="B821"/>
      <c r="C821"/>
      <c r="D821"/>
      <c r="E821"/>
      <c r="F821"/>
      <c r="G821"/>
      <c r="H821"/>
      <c r="I821"/>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c r="BY821"/>
      <c r="BZ821"/>
      <c r="CA821"/>
      <c r="CB821"/>
      <c r="CC821"/>
      <c r="CD821"/>
      <c r="CE821"/>
      <c r="CF821"/>
      <c r="CG821"/>
      <c r="CH821"/>
      <c r="CI821"/>
      <c r="CJ821"/>
      <c r="CK821"/>
      <c r="CL821"/>
      <c r="CM821"/>
      <c r="CN821"/>
      <c r="CO821"/>
      <c r="CP821"/>
      <c r="CQ821"/>
      <c r="CR821"/>
      <c r="CS821"/>
      <c r="CT821"/>
      <c r="CU821"/>
      <c r="CV821"/>
      <c r="CW821"/>
      <c r="CX821"/>
      <c r="CY821"/>
      <c r="CZ821"/>
      <c r="DA821"/>
      <c r="DB821"/>
      <c r="DC821"/>
      <c r="DD821"/>
      <c r="DE821"/>
      <c r="DF821"/>
      <c r="DG821"/>
      <c r="DH821"/>
      <c r="DI821"/>
      <c r="DJ821"/>
      <c r="DK821"/>
      <c r="DL821"/>
      <c r="DM821"/>
      <c r="DN821"/>
      <c r="DO821"/>
      <c r="DP821"/>
      <c r="DQ821"/>
      <c r="DR821"/>
      <c r="DS821"/>
      <c r="DT821"/>
      <c r="DU821"/>
      <c r="DV821"/>
      <c r="DW821"/>
      <c r="DX821"/>
      <c r="DY821"/>
      <c r="DZ821"/>
      <c r="EA821"/>
      <c r="EB821"/>
      <c r="EC821"/>
      <c r="ED821"/>
      <c r="EE821"/>
      <c r="EF821"/>
      <c r="EG821"/>
      <c r="EH821"/>
      <c r="EI821"/>
      <c r="EJ821"/>
      <c r="EK821"/>
      <c r="EL821"/>
      <c r="EM821"/>
      <c r="EN821"/>
      <c r="EO821"/>
      <c r="EP821"/>
      <c r="EQ821"/>
      <c r="ER821"/>
      <c r="ES821"/>
      <c r="ET821"/>
      <c r="EU821"/>
      <c r="EV821"/>
      <c r="EW821"/>
      <c r="EX821"/>
      <c r="EY821"/>
      <c r="EZ821"/>
      <c r="FA821"/>
      <c r="FB821"/>
      <c r="FC821"/>
      <c r="FD821"/>
      <c r="FE821"/>
      <c r="FF821"/>
      <c r="FG821"/>
      <c r="FH821"/>
      <c r="FI821"/>
      <c r="FJ821"/>
      <c r="FK821"/>
      <c r="FL821"/>
      <c r="FM821"/>
      <c r="FN821"/>
      <c r="FO821"/>
      <c r="FP821"/>
      <c r="FQ821"/>
      <c r="FR821"/>
      <c r="FS821"/>
      <c r="FT821"/>
      <c r="FU821"/>
      <c r="FV821"/>
      <c r="FW821"/>
      <c r="FX821"/>
      <c r="FY821"/>
      <c r="FZ821"/>
      <c r="GA821"/>
      <c r="GB821"/>
      <c r="GC821"/>
      <c r="GD821"/>
      <c r="GE821"/>
      <c r="GF821"/>
      <c r="GG821"/>
      <c r="GH821"/>
      <c r="GI821"/>
      <c r="GJ821"/>
      <c r="GK821"/>
      <c r="GL821"/>
      <c r="GM821"/>
      <c r="GN821"/>
      <c r="GO821"/>
      <c r="GP821"/>
      <c r="GQ821"/>
      <c r="GR821"/>
      <c r="GS821"/>
      <c r="GT821"/>
      <c r="GU821"/>
      <c r="GV821"/>
      <c r="GW821"/>
      <c r="GX821"/>
      <c r="GY821"/>
      <c r="GZ821"/>
      <c r="HA821"/>
      <c r="HB821"/>
      <c r="HC821"/>
      <c r="HD821"/>
      <c r="HE821"/>
      <c r="HF821"/>
      <c r="HG821"/>
      <c r="HH821"/>
      <c r="HI821"/>
      <c r="HJ821"/>
      <c r="HK821"/>
      <c r="HL821"/>
    </row>
    <row r="822" spans="1:220" x14ac:dyDescent="0.25">
      <c r="A822"/>
      <c r="B822"/>
      <c r="C822"/>
      <c r="D822"/>
      <c r="E822"/>
      <c r="F822"/>
      <c r="G822"/>
      <c r="H822"/>
      <c r="I822"/>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c r="BY822"/>
      <c r="BZ822"/>
      <c r="CA822"/>
      <c r="CB822"/>
      <c r="CC822"/>
      <c r="CD822"/>
      <c r="CE822"/>
      <c r="CF822"/>
      <c r="CG822"/>
      <c r="CH822"/>
      <c r="CI822"/>
      <c r="CJ822"/>
      <c r="CK822"/>
      <c r="CL822"/>
      <c r="CM822"/>
      <c r="CN822"/>
      <c r="CO822"/>
      <c r="CP822"/>
      <c r="CQ822"/>
      <c r="CR822"/>
      <c r="CS822"/>
      <c r="CT822"/>
      <c r="CU822"/>
      <c r="CV822"/>
      <c r="CW822"/>
      <c r="CX822"/>
      <c r="CY822"/>
      <c r="CZ822"/>
      <c r="DA822"/>
      <c r="DB822"/>
      <c r="DC822"/>
      <c r="DD822"/>
      <c r="DE822"/>
      <c r="DF822"/>
      <c r="DG822"/>
      <c r="DH822"/>
      <c r="DI822"/>
      <c r="DJ822"/>
      <c r="DK822"/>
      <c r="DL822"/>
      <c r="DM822"/>
      <c r="DN822"/>
      <c r="DO822"/>
      <c r="DP822"/>
      <c r="DQ822"/>
      <c r="DR822"/>
      <c r="DS822"/>
      <c r="DT822"/>
      <c r="DU822"/>
      <c r="DV822"/>
      <c r="DW822"/>
      <c r="DX822"/>
      <c r="DY822"/>
      <c r="DZ822"/>
      <c r="EA822"/>
      <c r="EB822"/>
      <c r="EC822"/>
      <c r="ED822"/>
      <c r="EE822"/>
      <c r="EF822"/>
      <c r="EG822"/>
      <c r="EH822"/>
      <c r="EI822"/>
      <c r="EJ822"/>
      <c r="EK822"/>
      <c r="EL822"/>
      <c r="EM822"/>
      <c r="EN822"/>
      <c r="EO822"/>
      <c r="EP822"/>
      <c r="EQ822"/>
      <c r="ER822"/>
      <c r="ES822"/>
      <c r="ET822"/>
      <c r="EU822"/>
      <c r="EV822"/>
      <c r="EW822"/>
      <c r="EX822"/>
      <c r="EY822"/>
      <c r="EZ822"/>
      <c r="FA822"/>
      <c r="FB822"/>
      <c r="FC822"/>
      <c r="FD822"/>
      <c r="FE822"/>
      <c r="FF822"/>
      <c r="FG822"/>
      <c r="FH822"/>
      <c r="FI822"/>
      <c r="FJ822"/>
      <c r="FK822"/>
      <c r="FL822"/>
      <c r="FM822"/>
      <c r="FN822"/>
      <c r="FO822"/>
      <c r="FP822"/>
      <c r="FQ822"/>
      <c r="FR822"/>
      <c r="FS822"/>
      <c r="FT822"/>
      <c r="FU822"/>
      <c r="FV822"/>
      <c r="FW822"/>
      <c r="FX822"/>
      <c r="FY822"/>
      <c r="FZ822"/>
      <c r="GA822"/>
      <c r="GB822"/>
      <c r="GC822"/>
      <c r="GD822"/>
      <c r="GE822"/>
      <c r="GF822"/>
      <c r="GG822"/>
      <c r="GH822"/>
      <c r="GI822"/>
      <c r="GJ822"/>
      <c r="GK822"/>
      <c r="GL822"/>
      <c r="GM822"/>
      <c r="GN822"/>
      <c r="GO822"/>
      <c r="GP822"/>
      <c r="GQ822"/>
      <c r="GR822"/>
      <c r="GS822"/>
      <c r="GT822"/>
      <c r="GU822"/>
      <c r="GV822"/>
      <c r="GW822"/>
      <c r="GX822"/>
      <c r="GY822"/>
      <c r="GZ822"/>
      <c r="HA822"/>
      <c r="HB822"/>
      <c r="HC822"/>
      <c r="HD822"/>
      <c r="HE822"/>
      <c r="HF822"/>
      <c r="HG822"/>
      <c r="HH822"/>
      <c r="HI822"/>
      <c r="HJ822"/>
      <c r="HK822"/>
      <c r="HL822"/>
    </row>
    <row r="823" spans="1:220" x14ac:dyDescent="0.25">
      <c r="A823"/>
      <c r="B823"/>
      <c r="C823"/>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c r="BY823"/>
      <c r="BZ823"/>
      <c r="CA823"/>
      <c r="CB823"/>
      <c r="CC823"/>
      <c r="CD823"/>
      <c r="CE823"/>
      <c r="CF823"/>
      <c r="CG823"/>
      <c r="CH823"/>
      <c r="CI823"/>
      <c r="CJ823"/>
      <c r="CK823"/>
      <c r="CL823"/>
      <c r="CM823"/>
      <c r="CN823"/>
      <c r="CO823"/>
      <c r="CP823"/>
      <c r="CQ823"/>
      <c r="CR823"/>
      <c r="CS823"/>
      <c r="CT823"/>
      <c r="CU823"/>
      <c r="CV823"/>
      <c r="CW823"/>
      <c r="CX823"/>
      <c r="CY823"/>
      <c r="CZ823"/>
      <c r="DA823"/>
      <c r="DB823"/>
      <c r="DC823"/>
      <c r="DD823"/>
      <c r="DE823"/>
      <c r="DF823"/>
      <c r="DG823"/>
      <c r="DH823"/>
      <c r="DI823"/>
      <c r="DJ823"/>
      <c r="DK823"/>
      <c r="DL823"/>
      <c r="DM823"/>
      <c r="DN823"/>
      <c r="DO823"/>
      <c r="DP823"/>
      <c r="DQ823"/>
      <c r="DR823"/>
      <c r="DS823"/>
      <c r="DT823"/>
      <c r="DU823"/>
      <c r="DV823"/>
      <c r="DW823"/>
      <c r="DX823"/>
      <c r="DY823"/>
      <c r="DZ823"/>
      <c r="EA823"/>
      <c r="EB823"/>
      <c r="EC823"/>
      <c r="ED823"/>
      <c r="EE823"/>
      <c r="EF823"/>
      <c r="EG823"/>
      <c r="EH823"/>
      <c r="EI823"/>
      <c r="EJ823"/>
      <c r="EK823"/>
      <c r="EL823"/>
      <c r="EM823"/>
      <c r="EN823"/>
      <c r="EO823"/>
      <c r="EP823"/>
      <c r="EQ823"/>
      <c r="ER823"/>
      <c r="ES823"/>
      <c r="ET823"/>
      <c r="EU823"/>
      <c r="EV823"/>
      <c r="EW823"/>
      <c r="EX823"/>
      <c r="EY823"/>
      <c r="EZ823"/>
      <c r="FA823"/>
      <c r="FB823"/>
      <c r="FC823"/>
      <c r="FD823"/>
      <c r="FE823"/>
      <c r="FF823"/>
      <c r="FG823"/>
      <c r="FH823"/>
      <c r="FI823"/>
      <c r="FJ823"/>
      <c r="FK823"/>
      <c r="FL823"/>
      <c r="FM823"/>
      <c r="FN823"/>
      <c r="FO823"/>
      <c r="FP823"/>
      <c r="FQ823"/>
      <c r="FR823"/>
      <c r="FS823"/>
      <c r="FT823"/>
      <c r="FU823"/>
      <c r="FV823"/>
      <c r="FW823"/>
      <c r="FX823"/>
      <c r="FY823"/>
      <c r="FZ823"/>
      <c r="GA823"/>
      <c r="GB823"/>
      <c r="GC823"/>
      <c r="GD823"/>
      <c r="GE823"/>
      <c r="GF823"/>
      <c r="GG823"/>
      <c r="GH823"/>
      <c r="GI823"/>
      <c r="GJ823"/>
      <c r="GK823"/>
      <c r="GL823"/>
      <c r="GM823"/>
      <c r="GN823"/>
      <c r="GO823"/>
      <c r="GP823"/>
      <c r="GQ823"/>
      <c r="GR823"/>
      <c r="GS823"/>
      <c r="GT823"/>
      <c r="GU823"/>
      <c r="GV823"/>
      <c r="GW823"/>
      <c r="GX823"/>
      <c r="GY823"/>
      <c r="GZ823"/>
      <c r="HA823"/>
      <c r="HB823"/>
      <c r="HC823"/>
      <c r="HD823"/>
      <c r="HE823"/>
      <c r="HF823"/>
      <c r="HG823"/>
      <c r="HH823"/>
      <c r="HI823"/>
      <c r="HJ823"/>
      <c r="HK823"/>
      <c r="HL823"/>
    </row>
    <row r="824" spans="1:220" x14ac:dyDescent="0.25">
      <c r="A824"/>
      <c r="B824"/>
      <c r="C824"/>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c r="BY824"/>
      <c r="BZ824"/>
      <c r="CA824"/>
      <c r="CB824"/>
      <c r="CC824"/>
      <c r="CD824"/>
      <c r="CE824"/>
      <c r="CF824"/>
      <c r="CG824"/>
      <c r="CH824"/>
      <c r="CI824"/>
      <c r="CJ824"/>
      <c r="CK824"/>
      <c r="CL824"/>
      <c r="CM824"/>
      <c r="CN824"/>
      <c r="CO824"/>
      <c r="CP824"/>
      <c r="CQ824"/>
      <c r="CR824"/>
      <c r="CS824"/>
      <c r="CT824"/>
      <c r="CU824"/>
      <c r="CV824"/>
      <c r="CW824"/>
      <c r="CX824"/>
      <c r="CY824"/>
      <c r="CZ824"/>
      <c r="DA824"/>
      <c r="DB824"/>
      <c r="DC824"/>
      <c r="DD824"/>
      <c r="DE824"/>
      <c r="DF824"/>
      <c r="DG824"/>
      <c r="DH824"/>
      <c r="DI824"/>
      <c r="DJ824"/>
      <c r="DK824"/>
      <c r="DL824"/>
      <c r="DM824"/>
      <c r="DN824"/>
      <c r="DO824"/>
      <c r="DP824"/>
      <c r="DQ824"/>
      <c r="DR824"/>
      <c r="DS824"/>
      <c r="DT824"/>
      <c r="DU824"/>
      <c r="DV824"/>
      <c r="DW824"/>
      <c r="DX824"/>
      <c r="DY824"/>
      <c r="DZ824"/>
      <c r="EA824"/>
      <c r="EB824"/>
      <c r="EC824"/>
      <c r="ED824"/>
      <c r="EE824"/>
      <c r="EF824"/>
      <c r="EG824"/>
      <c r="EH824"/>
      <c r="EI824"/>
      <c r="EJ824"/>
      <c r="EK824"/>
      <c r="EL824"/>
      <c r="EM824"/>
      <c r="EN824"/>
      <c r="EO824"/>
      <c r="EP824"/>
      <c r="EQ824"/>
      <c r="ER824"/>
      <c r="ES824"/>
      <c r="ET824"/>
      <c r="EU824"/>
      <c r="EV824"/>
      <c r="EW824"/>
      <c r="EX824"/>
      <c r="EY824"/>
      <c r="EZ824"/>
      <c r="FA824"/>
      <c r="FB824"/>
      <c r="FC824"/>
      <c r="FD824"/>
      <c r="FE824"/>
      <c r="FF824"/>
      <c r="FG824"/>
      <c r="FH824"/>
      <c r="FI824"/>
      <c r="FJ824"/>
      <c r="FK824"/>
      <c r="FL824"/>
      <c r="FM824"/>
      <c r="FN824"/>
      <c r="FO824"/>
      <c r="FP824"/>
      <c r="FQ824"/>
      <c r="FR824"/>
      <c r="FS824"/>
      <c r="FT824"/>
      <c r="FU824"/>
      <c r="FV824"/>
      <c r="FW824"/>
      <c r="FX824"/>
      <c r="FY824"/>
      <c r="FZ824"/>
      <c r="GA824"/>
      <c r="GB824"/>
      <c r="GC824"/>
      <c r="GD824"/>
      <c r="GE824"/>
      <c r="GF824"/>
      <c r="GG824"/>
      <c r="GH824"/>
      <c r="GI824"/>
      <c r="GJ824"/>
      <c r="GK824"/>
      <c r="GL824"/>
      <c r="GM824"/>
      <c r="GN824"/>
      <c r="GO824"/>
      <c r="GP824"/>
      <c r="GQ824"/>
      <c r="GR824"/>
      <c r="GS824"/>
      <c r="GT824"/>
      <c r="GU824"/>
      <c r="GV824"/>
      <c r="GW824"/>
      <c r="GX824"/>
      <c r="GY824"/>
      <c r="GZ824"/>
      <c r="HA824"/>
      <c r="HB824"/>
      <c r="HC824"/>
      <c r="HD824"/>
      <c r="HE824"/>
      <c r="HF824"/>
      <c r="HG824"/>
      <c r="HH824"/>
      <c r="HI824"/>
      <c r="HJ824"/>
      <c r="HK824"/>
      <c r="HL824"/>
    </row>
    <row r="825" spans="1:220" x14ac:dyDescent="0.25">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c r="BY825"/>
      <c r="BZ825"/>
      <c r="CA825"/>
      <c r="CB825"/>
      <c r="CC825"/>
      <c r="CD825"/>
      <c r="CE825"/>
      <c r="CF825"/>
      <c r="CG825"/>
      <c r="CH825"/>
      <c r="CI825"/>
      <c r="CJ825"/>
      <c r="CK825"/>
      <c r="CL825"/>
      <c r="CM825"/>
      <c r="CN825"/>
      <c r="CO825"/>
      <c r="CP825"/>
      <c r="CQ825"/>
      <c r="CR825"/>
      <c r="CS825"/>
      <c r="CT825"/>
      <c r="CU825"/>
      <c r="CV825"/>
      <c r="CW825"/>
      <c r="CX825"/>
      <c r="CY825"/>
      <c r="CZ825"/>
      <c r="DA825"/>
      <c r="DB825"/>
      <c r="DC825"/>
      <c r="DD825"/>
      <c r="DE825"/>
      <c r="DF825"/>
      <c r="DG825"/>
      <c r="DH825"/>
      <c r="DI825"/>
      <c r="DJ825"/>
      <c r="DK825"/>
      <c r="DL825"/>
      <c r="DM825"/>
      <c r="DN825"/>
      <c r="DO825"/>
      <c r="DP825"/>
      <c r="DQ825"/>
      <c r="DR825"/>
      <c r="DS825"/>
      <c r="DT825"/>
      <c r="DU825"/>
      <c r="DV825"/>
      <c r="DW825"/>
      <c r="DX825"/>
      <c r="DY825"/>
      <c r="DZ825"/>
      <c r="EA825"/>
      <c r="EB825"/>
      <c r="EC825"/>
      <c r="ED825"/>
      <c r="EE825"/>
      <c r="EF825"/>
      <c r="EG825"/>
      <c r="EH825"/>
      <c r="EI825"/>
      <c r="EJ825"/>
      <c r="EK825"/>
      <c r="EL825"/>
      <c r="EM825"/>
      <c r="EN825"/>
      <c r="EO825"/>
      <c r="EP825"/>
      <c r="EQ825"/>
      <c r="ER825"/>
      <c r="ES825"/>
      <c r="ET825"/>
      <c r="EU825"/>
      <c r="EV825"/>
      <c r="EW825"/>
      <c r="EX825"/>
      <c r="EY825"/>
      <c r="EZ825"/>
      <c r="FA825"/>
      <c r="FB825"/>
      <c r="FC825"/>
      <c r="FD825"/>
      <c r="FE825"/>
      <c r="FF825"/>
      <c r="FG825"/>
      <c r="FH825"/>
      <c r="FI825"/>
      <c r="FJ825"/>
      <c r="FK825"/>
      <c r="FL825"/>
      <c r="FM825"/>
      <c r="FN825"/>
      <c r="FO825"/>
      <c r="FP825"/>
      <c r="FQ825"/>
      <c r="FR825"/>
      <c r="FS825"/>
      <c r="FT825"/>
      <c r="FU825"/>
      <c r="FV825"/>
      <c r="FW825"/>
      <c r="FX825"/>
      <c r="FY825"/>
      <c r="FZ825"/>
      <c r="GA825"/>
      <c r="GB825"/>
      <c r="GC825"/>
      <c r="GD825"/>
      <c r="GE825"/>
      <c r="GF825"/>
      <c r="GG825"/>
      <c r="GH825"/>
      <c r="GI825"/>
      <c r="GJ825"/>
      <c r="GK825"/>
      <c r="GL825"/>
      <c r="GM825"/>
      <c r="GN825"/>
      <c r="GO825"/>
      <c r="GP825"/>
      <c r="GQ825"/>
      <c r="GR825"/>
      <c r="GS825"/>
      <c r="GT825"/>
      <c r="GU825"/>
      <c r="GV825"/>
      <c r="GW825"/>
      <c r="GX825"/>
      <c r="GY825"/>
      <c r="GZ825"/>
      <c r="HA825"/>
      <c r="HB825"/>
      <c r="HC825"/>
      <c r="HD825"/>
      <c r="HE825"/>
      <c r="HF825"/>
      <c r="HG825"/>
      <c r="HH825"/>
      <c r="HI825"/>
      <c r="HJ825"/>
      <c r="HK825"/>
      <c r="HL825"/>
    </row>
    <row r="826" spans="1:220" x14ac:dyDescent="0.25">
      <c r="A826"/>
      <c r="B826"/>
      <c r="C826"/>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c r="BY826"/>
      <c r="BZ826"/>
      <c r="CA826"/>
      <c r="CB826"/>
      <c r="CC826"/>
      <c r="CD826"/>
      <c r="CE826"/>
      <c r="CF826"/>
      <c r="CG826"/>
      <c r="CH826"/>
      <c r="CI826"/>
      <c r="CJ826"/>
      <c r="CK826"/>
      <c r="CL826"/>
      <c r="CM826"/>
      <c r="CN826"/>
      <c r="CO826"/>
      <c r="CP826"/>
      <c r="CQ826"/>
      <c r="CR826"/>
      <c r="CS826"/>
      <c r="CT826"/>
      <c r="CU826"/>
      <c r="CV826"/>
      <c r="CW826"/>
      <c r="CX826"/>
      <c r="CY826"/>
      <c r="CZ826"/>
      <c r="DA826"/>
      <c r="DB826"/>
      <c r="DC826"/>
      <c r="DD826"/>
      <c r="DE826"/>
      <c r="DF826"/>
      <c r="DG826"/>
      <c r="DH826"/>
      <c r="DI826"/>
      <c r="DJ826"/>
      <c r="DK826"/>
      <c r="DL826"/>
      <c r="DM826"/>
      <c r="DN826"/>
      <c r="DO826"/>
      <c r="DP826"/>
      <c r="DQ826"/>
      <c r="DR826"/>
      <c r="DS826"/>
      <c r="DT826"/>
      <c r="DU826"/>
      <c r="DV826"/>
      <c r="DW826"/>
      <c r="DX826"/>
      <c r="DY826"/>
      <c r="DZ826"/>
      <c r="EA826"/>
      <c r="EB826"/>
      <c r="EC826"/>
      <c r="ED826"/>
      <c r="EE826"/>
      <c r="EF826"/>
      <c r="EG826"/>
      <c r="EH826"/>
      <c r="EI826"/>
      <c r="EJ826"/>
      <c r="EK826"/>
      <c r="EL826"/>
      <c r="EM826"/>
      <c r="EN826"/>
      <c r="EO826"/>
      <c r="EP826"/>
      <c r="EQ826"/>
      <c r="ER826"/>
      <c r="ES826"/>
      <c r="ET826"/>
      <c r="EU826"/>
      <c r="EV826"/>
      <c r="EW826"/>
      <c r="EX826"/>
      <c r="EY826"/>
      <c r="EZ826"/>
      <c r="FA826"/>
      <c r="FB826"/>
      <c r="FC826"/>
      <c r="FD826"/>
      <c r="FE826"/>
      <c r="FF826"/>
      <c r="FG826"/>
      <c r="FH826"/>
      <c r="FI826"/>
      <c r="FJ826"/>
      <c r="FK826"/>
      <c r="FL826"/>
      <c r="FM826"/>
      <c r="FN826"/>
      <c r="FO826"/>
      <c r="FP826"/>
      <c r="FQ826"/>
      <c r="FR826"/>
      <c r="FS826"/>
      <c r="FT826"/>
      <c r="FU826"/>
      <c r="FV826"/>
      <c r="FW826"/>
      <c r="FX826"/>
      <c r="FY826"/>
      <c r="FZ826"/>
      <c r="GA826"/>
      <c r="GB826"/>
      <c r="GC826"/>
      <c r="GD826"/>
      <c r="GE826"/>
      <c r="GF826"/>
      <c r="GG826"/>
      <c r="GH826"/>
      <c r="GI826"/>
      <c r="GJ826"/>
      <c r="GK826"/>
      <c r="GL826"/>
      <c r="GM826"/>
      <c r="GN826"/>
      <c r="GO826"/>
      <c r="GP826"/>
      <c r="GQ826"/>
      <c r="GR826"/>
      <c r="GS826"/>
      <c r="GT826"/>
      <c r="GU826"/>
      <c r="GV826"/>
      <c r="GW826"/>
      <c r="GX826"/>
      <c r="GY826"/>
      <c r="GZ826"/>
      <c r="HA826"/>
      <c r="HB826"/>
      <c r="HC826"/>
      <c r="HD826"/>
      <c r="HE826"/>
      <c r="HF826"/>
      <c r="HG826"/>
      <c r="HH826"/>
      <c r="HI826"/>
      <c r="HJ826"/>
      <c r="HK826"/>
      <c r="HL826"/>
    </row>
    <row r="827" spans="1:220" x14ac:dyDescent="0.25">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c r="BY827"/>
      <c r="BZ827"/>
      <c r="CA827"/>
      <c r="CB827"/>
      <c r="CC827"/>
      <c r="CD827"/>
      <c r="CE827"/>
      <c r="CF827"/>
      <c r="CG827"/>
      <c r="CH827"/>
      <c r="CI827"/>
      <c r="CJ827"/>
      <c r="CK827"/>
      <c r="CL827"/>
      <c r="CM827"/>
      <c r="CN827"/>
      <c r="CO827"/>
      <c r="CP827"/>
      <c r="CQ827"/>
      <c r="CR827"/>
      <c r="CS827"/>
      <c r="CT827"/>
      <c r="CU827"/>
      <c r="CV827"/>
      <c r="CW827"/>
      <c r="CX827"/>
      <c r="CY827"/>
      <c r="CZ827"/>
      <c r="DA827"/>
      <c r="DB827"/>
      <c r="DC827"/>
      <c r="DD827"/>
      <c r="DE827"/>
      <c r="DF827"/>
      <c r="DG827"/>
      <c r="DH827"/>
      <c r="DI827"/>
      <c r="DJ827"/>
      <c r="DK827"/>
      <c r="DL827"/>
      <c r="DM827"/>
      <c r="DN827"/>
      <c r="DO827"/>
      <c r="DP827"/>
      <c r="DQ827"/>
      <c r="DR827"/>
      <c r="DS827"/>
      <c r="DT827"/>
      <c r="DU827"/>
      <c r="DV827"/>
      <c r="DW827"/>
      <c r="DX827"/>
      <c r="DY827"/>
      <c r="DZ827"/>
      <c r="EA827"/>
      <c r="EB827"/>
      <c r="EC827"/>
      <c r="ED827"/>
      <c r="EE827"/>
      <c r="EF827"/>
      <c r="EG827"/>
      <c r="EH827"/>
      <c r="EI827"/>
      <c r="EJ827"/>
      <c r="EK827"/>
      <c r="EL827"/>
      <c r="EM827"/>
      <c r="EN827"/>
      <c r="EO827"/>
      <c r="EP827"/>
      <c r="EQ827"/>
      <c r="ER827"/>
      <c r="ES827"/>
      <c r="ET827"/>
      <c r="EU827"/>
      <c r="EV827"/>
      <c r="EW827"/>
      <c r="EX827"/>
      <c r="EY827"/>
      <c r="EZ827"/>
      <c r="FA827"/>
      <c r="FB827"/>
      <c r="FC827"/>
      <c r="FD827"/>
      <c r="FE827"/>
      <c r="FF827"/>
      <c r="FG827"/>
      <c r="FH827"/>
      <c r="FI827"/>
      <c r="FJ827"/>
      <c r="FK827"/>
      <c r="FL827"/>
      <c r="FM827"/>
      <c r="FN827"/>
      <c r="FO827"/>
      <c r="FP827"/>
      <c r="FQ827"/>
      <c r="FR827"/>
      <c r="FS827"/>
      <c r="FT827"/>
      <c r="FU827"/>
      <c r="FV827"/>
      <c r="FW827"/>
      <c r="FX827"/>
      <c r="FY827"/>
      <c r="FZ827"/>
      <c r="GA827"/>
      <c r="GB827"/>
      <c r="GC827"/>
      <c r="GD827"/>
      <c r="GE827"/>
      <c r="GF827"/>
      <c r="GG827"/>
      <c r="GH827"/>
      <c r="GI827"/>
      <c r="GJ827"/>
      <c r="GK827"/>
      <c r="GL827"/>
      <c r="GM827"/>
      <c r="GN827"/>
      <c r="GO827"/>
      <c r="GP827"/>
      <c r="GQ827"/>
      <c r="GR827"/>
      <c r="GS827"/>
      <c r="GT827"/>
      <c r="GU827"/>
      <c r="GV827"/>
      <c r="GW827"/>
      <c r="GX827"/>
      <c r="GY827"/>
      <c r="GZ827"/>
      <c r="HA827"/>
      <c r="HB827"/>
      <c r="HC827"/>
      <c r="HD827"/>
      <c r="HE827"/>
      <c r="HF827"/>
      <c r="HG827"/>
      <c r="HH827"/>
      <c r="HI827"/>
      <c r="HJ827"/>
      <c r="HK827"/>
      <c r="HL827"/>
    </row>
    <row r="828" spans="1:220" x14ac:dyDescent="0.25">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c r="BY828"/>
      <c r="BZ828"/>
      <c r="CA828"/>
      <c r="CB828"/>
      <c r="CC828"/>
      <c r="CD828"/>
      <c r="CE828"/>
      <c r="CF828"/>
      <c r="CG828"/>
      <c r="CH828"/>
      <c r="CI828"/>
      <c r="CJ828"/>
      <c r="CK828"/>
      <c r="CL828"/>
      <c r="CM828"/>
      <c r="CN828"/>
      <c r="CO828"/>
      <c r="CP828"/>
      <c r="CQ828"/>
      <c r="CR828"/>
      <c r="CS828"/>
      <c r="CT828"/>
      <c r="CU828"/>
      <c r="CV828"/>
      <c r="CW828"/>
      <c r="CX828"/>
      <c r="CY828"/>
      <c r="CZ828"/>
      <c r="DA828"/>
      <c r="DB828"/>
      <c r="DC828"/>
      <c r="DD828"/>
      <c r="DE828"/>
      <c r="DF828"/>
      <c r="DG828"/>
      <c r="DH828"/>
      <c r="DI828"/>
      <c r="DJ828"/>
      <c r="DK828"/>
      <c r="DL828"/>
      <c r="DM828"/>
      <c r="DN828"/>
      <c r="DO828"/>
      <c r="DP828"/>
      <c r="DQ828"/>
      <c r="DR828"/>
      <c r="DS828"/>
      <c r="DT828"/>
      <c r="DU828"/>
      <c r="DV828"/>
      <c r="DW828"/>
      <c r="DX828"/>
      <c r="DY828"/>
      <c r="DZ828"/>
      <c r="EA828"/>
      <c r="EB828"/>
      <c r="EC828"/>
      <c r="ED828"/>
      <c r="EE828"/>
      <c r="EF828"/>
      <c r="EG828"/>
      <c r="EH828"/>
      <c r="EI828"/>
      <c r="EJ828"/>
      <c r="EK828"/>
      <c r="EL828"/>
      <c r="EM828"/>
      <c r="EN828"/>
      <c r="EO828"/>
      <c r="EP828"/>
      <c r="EQ828"/>
      <c r="ER828"/>
      <c r="ES828"/>
      <c r="ET828"/>
      <c r="EU828"/>
      <c r="EV828"/>
      <c r="EW828"/>
      <c r="EX828"/>
      <c r="EY828"/>
      <c r="EZ828"/>
      <c r="FA828"/>
      <c r="FB828"/>
      <c r="FC828"/>
      <c r="FD828"/>
      <c r="FE828"/>
      <c r="FF828"/>
      <c r="FG828"/>
      <c r="FH828"/>
      <c r="FI828"/>
      <c r="FJ828"/>
      <c r="FK828"/>
      <c r="FL828"/>
      <c r="FM828"/>
      <c r="FN828"/>
      <c r="FO828"/>
      <c r="FP828"/>
      <c r="FQ828"/>
      <c r="FR828"/>
      <c r="FS828"/>
      <c r="FT828"/>
      <c r="FU828"/>
      <c r="FV828"/>
      <c r="FW828"/>
      <c r="FX828"/>
      <c r="FY828"/>
      <c r="FZ828"/>
      <c r="GA828"/>
      <c r="GB828"/>
      <c r="GC828"/>
      <c r="GD828"/>
      <c r="GE828"/>
      <c r="GF828"/>
      <c r="GG828"/>
      <c r="GH828"/>
      <c r="GI828"/>
      <c r="GJ828"/>
      <c r="GK828"/>
      <c r="GL828"/>
      <c r="GM828"/>
      <c r="GN828"/>
      <c r="GO828"/>
      <c r="GP828"/>
      <c r="GQ828"/>
      <c r="GR828"/>
      <c r="GS828"/>
      <c r="GT828"/>
      <c r="GU828"/>
      <c r="GV828"/>
      <c r="GW828"/>
      <c r="GX828"/>
      <c r="GY828"/>
      <c r="GZ828"/>
      <c r="HA828"/>
      <c r="HB828"/>
      <c r="HC828"/>
      <c r="HD828"/>
      <c r="HE828"/>
      <c r="HF828"/>
      <c r="HG828"/>
      <c r="HH828"/>
      <c r="HI828"/>
      <c r="HJ828"/>
      <c r="HK828"/>
      <c r="HL828"/>
    </row>
    <row r="829" spans="1:220" x14ac:dyDescent="0.25">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c r="BY829"/>
      <c r="BZ829"/>
      <c r="CA829"/>
      <c r="CB829"/>
      <c r="CC829"/>
      <c r="CD829"/>
      <c r="CE829"/>
      <c r="CF829"/>
      <c r="CG829"/>
      <c r="CH829"/>
      <c r="CI829"/>
      <c r="CJ829"/>
      <c r="CK829"/>
      <c r="CL829"/>
      <c r="CM829"/>
      <c r="CN829"/>
      <c r="CO829"/>
      <c r="CP829"/>
      <c r="CQ829"/>
      <c r="CR829"/>
      <c r="CS829"/>
      <c r="CT829"/>
      <c r="CU829"/>
      <c r="CV829"/>
      <c r="CW829"/>
      <c r="CX829"/>
      <c r="CY829"/>
      <c r="CZ829"/>
      <c r="DA829"/>
      <c r="DB829"/>
      <c r="DC829"/>
      <c r="DD829"/>
      <c r="DE829"/>
      <c r="DF829"/>
      <c r="DG829"/>
      <c r="DH829"/>
      <c r="DI829"/>
      <c r="DJ829"/>
      <c r="DK829"/>
      <c r="DL829"/>
      <c r="DM829"/>
      <c r="DN829"/>
      <c r="DO829"/>
      <c r="DP829"/>
      <c r="DQ829"/>
      <c r="DR829"/>
      <c r="DS829"/>
      <c r="DT829"/>
      <c r="DU829"/>
      <c r="DV829"/>
      <c r="DW829"/>
      <c r="DX829"/>
      <c r="DY829"/>
      <c r="DZ829"/>
      <c r="EA829"/>
      <c r="EB829"/>
      <c r="EC829"/>
      <c r="ED829"/>
      <c r="EE829"/>
      <c r="EF829"/>
      <c r="EG829"/>
      <c r="EH829"/>
      <c r="EI829"/>
      <c r="EJ829"/>
      <c r="EK829"/>
      <c r="EL829"/>
      <c r="EM829"/>
      <c r="EN829"/>
      <c r="EO829"/>
      <c r="EP829"/>
      <c r="EQ829"/>
      <c r="ER829"/>
      <c r="ES829"/>
      <c r="ET829"/>
      <c r="EU829"/>
      <c r="EV829"/>
      <c r="EW829"/>
      <c r="EX829"/>
      <c r="EY829"/>
      <c r="EZ829"/>
      <c r="FA829"/>
      <c r="FB829"/>
      <c r="FC829"/>
      <c r="FD829"/>
      <c r="FE829"/>
      <c r="FF829"/>
      <c r="FG829"/>
      <c r="FH829"/>
      <c r="FI829"/>
      <c r="FJ829"/>
      <c r="FK829"/>
      <c r="FL829"/>
      <c r="FM829"/>
      <c r="FN829"/>
      <c r="FO829"/>
      <c r="FP829"/>
      <c r="FQ829"/>
      <c r="FR829"/>
      <c r="FS829"/>
      <c r="FT829"/>
      <c r="FU829"/>
      <c r="FV829"/>
      <c r="FW829"/>
      <c r="FX829"/>
      <c r="FY829"/>
      <c r="FZ829"/>
      <c r="GA829"/>
      <c r="GB829"/>
      <c r="GC829"/>
      <c r="GD829"/>
      <c r="GE829"/>
      <c r="GF829"/>
      <c r="GG829"/>
      <c r="GH829"/>
      <c r="GI829"/>
      <c r="GJ829"/>
      <c r="GK829"/>
      <c r="GL829"/>
      <c r="GM829"/>
      <c r="GN829"/>
      <c r="GO829"/>
      <c r="GP829"/>
      <c r="GQ829"/>
      <c r="GR829"/>
      <c r="GS829"/>
      <c r="GT829"/>
      <c r="GU829"/>
      <c r="GV829"/>
      <c r="GW829"/>
      <c r="GX829"/>
      <c r="GY829"/>
      <c r="GZ829"/>
      <c r="HA829"/>
      <c r="HB829"/>
      <c r="HC829"/>
      <c r="HD829"/>
      <c r="HE829"/>
      <c r="HF829"/>
      <c r="HG829"/>
      <c r="HH829"/>
      <c r="HI829"/>
      <c r="HJ829"/>
      <c r="HK829"/>
      <c r="HL829"/>
    </row>
    <row r="830" spans="1:220" x14ac:dyDescent="0.25">
      <c r="A830"/>
      <c r="B830"/>
      <c r="C830"/>
      <c r="D830"/>
      <c r="E830"/>
      <c r="F830"/>
      <c r="G830"/>
      <c r="H830"/>
      <c r="I830"/>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c r="BY830"/>
      <c r="BZ830"/>
      <c r="CA830"/>
      <c r="CB830"/>
      <c r="CC830"/>
      <c r="CD830"/>
      <c r="CE830"/>
      <c r="CF830"/>
      <c r="CG830"/>
      <c r="CH830"/>
      <c r="CI830"/>
      <c r="CJ830"/>
      <c r="CK830"/>
      <c r="CL830"/>
      <c r="CM830"/>
      <c r="CN830"/>
      <c r="CO830"/>
      <c r="CP830"/>
      <c r="CQ830"/>
      <c r="CR830"/>
      <c r="CS830"/>
      <c r="CT830"/>
      <c r="CU830"/>
      <c r="CV830"/>
      <c r="CW830"/>
      <c r="CX830"/>
      <c r="CY830"/>
      <c r="CZ830"/>
      <c r="DA830"/>
      <c r="DB830"/>
      <c r="DC830"/>
      <c r="DD830"/>
      <c r="DE830"/>
      <c r="DF830"/>
      <c r="DG830"/>
      <c r="DH830"/>
      <c r="DI830"/>
      <c r="DJ830"/>
      <c r="DK830"/>
      <c r="DL830"/>
      <c r="DM830"/>
      <c r="DN830"/>
      <c r="DO830"/>
      <c r="DP830"/>
      <c r="DQ830"/>
      <c r="DR830"/>
      <c r="DS830"/>
      <c r="DT830"/>
      <c r="DU830"/>
      <c r="DV830"/>
      <c r="DW830"/>
      <c r="DX830"/>
      <c r="DY830"/>
      <c r="DZ830"/>
      <c r="EA830"/>
      <c r="EB830"/>
      <c r="EC830"/>
      <c r="ED830"/>
      <c r="EE830"/>
      <c r="EF830"/>
      <c r="EG830"/>
      <c r="EH830"/>
      <c r="EI830"/>
      <c r="EJ830"/>
      <c r="EK830"/>
      <c r="EL830"/>
      <c r="EM830"/>
      <c r="EN830"/>
      <c r="EO830"/>
      <c r="EP830"/>
      <c r="EQ830"/>
      <c r="ER830"/>
      <c r="ES830"/>
      <c r="ET830"/>
      <c r="EU830"/>
      <c r="EV830"/>
      <c r="EW830"/>
      <c r="EX830"/>
      <c r="EY830"/>
      <c r="EZ830"/>
      <c r="FA830"/>
      <c r="FB830"/>
      <c r="FC830"/>
      <c r="FD830"/>
      <c r="FE830"/>
      <c r="FF830"/>
      <c r="FG830"/>
      <c r="FH830"/>
      <c r="FI830"/>
      <c r="FJ830"/>
      <c r="FK830"/>
      <c r="FL830"/>
      <c r="FM830"/>
      <c r="FN830"/>
      <c r="FO830"/>
      <c r="FP830"/>
      <c r="FQ830"/>
      <c r="FR830"/>
      <c r="FS830"/>
      <c r="FT830"/>
      <c r="FU830"/>
      <c r="FV830"/>
      <c r="FW830"/>
      <c r="FX830"/>
      <c r="FY830"/>
      <c r="FZ830"/>
      <c r="GA830"/>
      <c r="GB830"/>
      <c r="GC830"/>
      <c r="GD830"/>
      <c r="GE830"/>
      <c r="GF830"/>
      <c r="GG830"/>
      <c r="GH830"/>
      <c r="GI830"/>
      <c r="GJ830"/>
      <c r="GK830"/>
      <c r="GL830"/>
      <c r="GM830"/>
      <c r="GN830"/>
      <c r="GO830"/>
      <c r="GP830"/>
      <c r="GQ830"/>
      <c r="GR830"/>
      <c r="GS830"/>
      <c r="GT830"/>
      <c r="GU830"/>
      <c r="GV830"/>
      <c r="GW830"/>
      <c r="GX830"/>
      <c r="GY830"/>
      <c r="GZ830"/>
      <c r="HA830"/>
      <c r="HB830"/>
      <c r="HC830"/>
      <c r="HD830"/>
      <c r="HE830"/>
      <c r="HF830"/>
      <c r="HG830"/>
      <c r="HH830"/>
      <c r="HI830"/>
      <c r="HJ830"/>
      <c r="HK830"/>
      <c r="HL830"/>
    </row>
    <row r="831" spans="1:220" x14ac:dyDescent="0.25">
      <c r="A831"/>
      <c r="B831"/>
      <c r="C831"/>
      <c r="D831"/>
      <c r="E831"/>
      <c r="F831"/>
      <c r="G831"/>
      <c r="H831"/>
      <c r="I831"/>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c r="BY831"/>
      <c r="BZ831"/>
      <c r="CA831"/>
      <c r="CB831"/>
      <c r="CC831"/>
      <c r="CD831"/>
      <c r="CE831"/>
      <c r="CF831"/>
      <c r="CG831"/>
      <c r="CH831"/>
      <c r="CI831"/>
      <c r="CJ831"/>
      <c r="CK831"/>
      <c r="CL831"/>
      <c r="CM831"/>
      <c r="CN831"/>
      <c r="CO831"/>
      <c r="CP831"/>
      <c r="CQ831"/>
      <c r="CR831"/>
      <c r="CS831"/>
      <c r="CT831"/>
      <c r="CU831"/>
      <c r="CV831"/>
      <c r="CW831"/>
      <c r="CX831"/>
      <c r="CY831"/>
      <c r="CZ831"/>
      <c r="DA831"/>
      <c r="DB831"/>
      <c r="DC831"/>
      <c r="DD831"/>
      <c r="DE831"/>
      <c r="DF831"/>
      <c r="DG831"/>
      <c r="DH831"/>
      <c r="DI831"/>
      <c r="DJ831"/>
      <c r="DK831"/>
      <c r="DL831"/>
      <c r="DM831"/>
      <c r="DN831"/>
      <c r="DO831"/>
      <c r="DP831"/>
      <c r="DQ831"/>
      <c r="DR831"/>
      <c r="DS831"/>
      <c r="DT831"/>
      <c r="DU831"/>
      <c r="DV831"/>
      <c r="DW831"/>
      <c r="DX831"/>
      <c r="DY831"/>
      <c r="DZ831"/>
      <c r="EA831"/>
      <c r="EB831"/>
      <c r="EC831"/>
      <c r="ED831"/>
      <c r="EE831"/>
      <c r="EF831"/>
      <c r="EG831"/>
      <c r="EH831"/>
      <c r="EI831"/>
      <c r="EJ831"/>
      <c r="EK831"/>
      <c r="EL831"/>
      <c r="EM831"/>
      <c r="EN831"/>
      <c r="EO831"/>
      <c r="EP831"/>
      <c r="EQ831"/>
      <c r="ER831"/>
      <c r="ES831"/>
      <c r="ET831"/>
      <c r="EU831"/>
      <c r="EV831"/>
      <c r="EW831"/>
      <c r="EX831"/>
      <c r="EY831"/>
      <c r="EZ831"/>
      <c r="FA831"/>
      <c r="FB831"/>
      <c r="FC831"/>
      <c r="FD831"/>
      <c r="FE831"/>
      <c r="FF831"/>
      <c r="FG831"/>
      <c r="FH831"/>
      <c r="FI831"/>
      <c r="FJ831"/>
      <c r="FK831"/>
      <c r="FL831"/>
      <c r="FM831"/>
      <c r="FN831"/>
      <c r="FO831"/>
      <c r="FP831"/>
      <c r="FQ831"/>
      <c r="FR831"/>
      <c r="FS831"/>
      <c r="FT831"/>
      <c r="FU831"/>
      <c r="FV831"/>
      <c r="FW831"/>
      <c r="FX831"/>
      <c r="FY831"/>
      <c r="FZ831"/>
      <c r="GA831"/>
      <c r="GB831"/>
      <c r="GC831"/>
      <c r="GD831"/>
      <c r="GE831"/>
      <c r="GF831"/>
      <c r="GG831"/>
      <c r="GH831"/>
      <c r="GI831"/>
      <c r="GJ831"/>
      <c r="GK831"/>
      <c r="GL831"/>
      <c r="GM831"/>
      <c r="GN831"/>
      <c r="GO831"/>
      <c r="GP831"/>
      <c r="GQ831"/>
      <c r="GR831"/>
      <c r="GS831"/>
      <c r="GT831"/>
      <c r="GU831"/>
      <c r="GV831"/>
      <c r="GW831"/>
      <c r="GX831"/>
      <c r="GY831"/>
      <c r="GZ831"/>
      <c r="HA831"/>
      <c r="HB831"/>
      <c r="HC831"/>
      <c r="HD831"/>
      <c r="HE831"/>
      <c r="HF831"/>
      <c r="HG831"/>
      <c r="HH831"/>
      <c r="HI831"/>
      <c r="HJ831"/>
      <c r="HK831"/>
      <c r="HL831"/>
    </row>
    <row r="832" spans="1:220" x14ac:dyDescent="0.25">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c r="BY832"/>
      <c r="BZ832"/>
      <c r="CA832"/>
      <c r="CB832"/>
      <c r="CC832"/>
      <c r="CD832"/>
      <c r="CE832"/>
      <c r="CF832"/>
      <c r="CG832"/>
      <c r="CH832"/>
      <c r="CI832"/>
      <c r="CJ832"/>
      <c r="CK832"/>
      <c r="CL832"/>
      <c r="CM832"/>
      <c r="CN832"/>
      <c r="CO832"/>
      <c r="CP832"/>
      <c r="CQ832"/>
      <c r="CR832"/>
      <c r="CS832"/>
      <c r="CT832"/>
      <c r="CU832"/>
      <c r="CV832"/>
      <c r="CW832"/>
      <c r="CX832"/>
      <c r="CY832"/>
      <c r="CZ832"/>
      <c r="DA832"/>
      <c r="DB832"/>
      <c r="DC832"/>
      <c r="DD832"/>
      <c r="DE832"/>
      <c r="DF832"/>
      <c r="DG832"/>
      <c r="DH832"/>
      <c r="DI832"/>
      <c r="DJ832"/>
      <c r="DK832"/>
      <c r="DL832"/>
      <c r="DM832"/>
      <c r="DN832"/>
      <c r="DO832"/>
      <c r="DP832"/>
      <c r="DQ832"/>
      <c r="DR832"/>
      <c r="DS832"/>
      <c r="DT832"/>
      <c r="DU832"/>
      <c r="DV832"/>
      <c r="DW832"/>
      <c r="DX832"/>
      <c r="DY832"/>
      <c r="DZ832"/>
      <c r="EA832"/>
      <c r="EB832"/>
      <c r="EC832"/>
      <c r="ED832"/>
      <c r="EE832"/>
      <c r="EF832"/>
      <c r="EG832"/>
      <c r="EH832"/>
      <c r="EI832"/>
      <c r="EJ832"/>
      <c r="EK832"/>
      <c r="EL832"/>
      <c r="EM832"/>
      <c r="EN832"/>
      <c r="EO832"/>
      <c r="EP832"/>
      <c r="EQ832"/>
      <c r="ER832"/>
      <c r="ES832"/>
      <c r="ET832"/>
      <c r="EU832"/>
      <c r="EV832"/>
      <c r="EW832"/>
      <c r="EX832"/>
      <c r="EY832"/>
      <c r="EZ832"/>
      <c r="FA832"/>
      <c r="FB832"/>
      <c r="FC832"/>
      <c r="FD832"/>
      <c r="FE832"/>
      <c r="FF832"/>
      <c r="FG832"/>
      <c r="FH832"/>
      <c r="FI832"/>
      <c r="FJ832"/>
      <c r="FK832"/>
      <c r="FL832"/>
      <c r="FM832"/>
      <c r="FN832"/>
      <c r="FO832"/>
      <c r="FP832"/>
      <c r="FQ832"/>
      <c r="FR832"/>
      <c r="FS832"/>
      <c r="FT832"/>
      <c r="FU832"/>
      <c r="FV832"/>
      <c r="FW832"/>
      <c r="FX832"/>
      <c r="FY832"/>
      <c r="FZ832"/>
      <c r="GA832"/>
      <c r="GB832"/>
      <c r="GC832"/>
      <c r="GD832"/>
      <c r="GE832"/>
      <c r="GF832"/>
      <c r="GG832"/>
      <c r="GH832"/>
      <c r="GI832"/>
      <c r="GJ832"/>
      <c r="GK832"/>
      <c r="GL832"/>
      <c r="GM832"/>
      <c r="GN832"/>
      <c r="GO832"/>
      <c r="GP832"/>
      <c r="GQ832"/>
      <c r="GR832"/>
      <c r="GS832"/>
      <c r="GT832"/>
      <c r="GU832"/>
      <c r="GV832"/>
      <c r="GW832"/>
      <c r="GX832"/>
      <c r="GY832"/>
      <c r="GZ832"/>
      <c r="HA832"/>
      <c r="HB832"/>
      <c r="HC832"/>
      <c r="HD832"/>
      <c r="HE832"/>
      <c r="HF832"/>
      <c r="HG832"/>
      <c r="HH832"/>
      <c r="HI832"/>
      <c r="HJ832"/>
      <c r="HK832"/>
      <c r="HL832"/>
    </row>
    <row r="833" spans="1:220" x14ac:dyDescent="0.25">
      <c r="A833"/>
      <c r="B833"/>
      <c r="C833"/>
      <c r="D833"/>
      <c r="E833"/>
      <c r="F833"/>
      <c r="G833"/>
      <c r="H833"/>
      <c r="I833"/>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c r="BY833"/>
      <c r="BZ833"/>
      <c r="CA833"/>
      <c r="CB833"/>
      <c r="CC833"/>
      <c r="CD833"/>
      <c r="CE833"/>
      <c r="CF833"/>
      <c r="CG833"/>
      <c r="CH833"/>
      <c r="CI833"/>
      <c r="CJ833"/>
      <c r="CK833"/>
      <c r="CL833"/>
      <c r="CM833"/>
      <c r="CN833"/>
      <c r="CO833"/>
      <c r="CP833"/>
      <c r="CQ833"/>
      <c r="CR833"/>
      <c r="CS833"/>
      <c r="CT833"/>
      <c r="CU833"/>
      <c r="CV833"/>
      <c r="CW833"/>
      <c r="CX833"/>
      <c r="CY833"/>
      <c r="CZ833"/>
      <c r="DA833"/>
      <c r="DB833"/>
      <c r="DC833"/>
      <c r="DD833"/>
      <c r="DE833"/>
      <c r="DF833"/>
      <c r="DG833"/>
      <c r="DH833"/>
      <c r="DI833"/>
      <c r="DJ833"/>
      <c r="DK833"/>
      <c r="DL833"/>
      <c r="DM833"/>
      <c r="DN833"/>
      <c r="DO833"/>
      <c r="DP833"/>
      <c r="DQ833"/>
      <c r="DR833"/>
      <c r="DS833"/>
      <c r="DT833"/>
      <c r="DU833"/>
      <c r="DV833"/>
      <c r="DW833"/>
      <c r="DX833"/>
      <c r="DY833"/>
      <c r="DZ833"/>
      <c r="EA833"/>
      <c r="EB833"/>
      <c r="EC833"/>
      <c r="ED833"/>
      <c r="EE833"/>
      <c r="EF833"/>
      <c r="EG833"/>
      <c r="EH833"/>
      <c r="EI833"/>
      <c r="EJ833"/>
      <c r="EK833"/>
      <c r="EL833"/>
      <c r="EM833"/>
      <c r="EN833"/>
      <c r="EO833"/>
      <c r="EP833"/>
      <c r="EQ833"/>
      <c r="ER833"/>
      <c r="ES833"/>
      <c r="ET833"/>
      <c r="EU833"/>
      <c r="EV833"/>
      <c r="EW833"/>
      <c r="EX833"/>
      <c r="EY833"/>
      <c r="EZ833"/>
      <c r="FA833"/>
      <c r="FB833"/>
      <c r="FC833"/>
      <c r="FD833"/>
      <c r="FE833"/>
      <c r="FF833"/>
      <c r="FG833"/>
      <c r="FH833"/>
      <c r="FI833"/>
      <c r="FJ833"/>
      <c r="FK833"/>
      <c r="FL833"/>
      <c r="FM833"/>
      <c r="FN833"/>
      <c r="FO833"/>
      <c r="FP833"/>
      <c r="FQ833"/>
      <c r="FR833"/>
      <c r="FS833"/>
      <c r="FT833"/>
      <c r="FU833"/>
      <c r="FV833"/>
      <c r="FW833"/>
      <c r="FX833"/>
      <c r="FY833"/>
      <c r="FZ833"/>
      <c r="GA833"/>
      <c r="GB833"/>
      <c r="GC833"/>
      <c r="GD833"/>
      <c r="GE833"/>
      <c r="GF833"/>
      <c r="GG833"/>
      <c r="GH833"/>
      <c r="GI833"/>
      <c r="GJ833"/>
      <c r="GK833"/>
      <c r="GL833"/>
      <c r="GM833"/>
      <c r="GN833"/>
      <c r="GO833"/>
      <c r="GP833"/>
      <c r="GQ833"/>
      <c r="GR833"/>
      <c r="GS833"/>
      <c r="GT833"/>
      <c r="GU833"/>
      <c r="GV833"/>
      <c r="GW833"/>
      <c r="GX833"/>
      <c r="GY833"/>
      <c r="GZ833"/>
      <c r="HA833"/>
      <c r="HB833"/>
      <c r="HC833"/>
      <c r="HD833"/>
      <c r="HE833"/>
      <c r="HF833"/>
      <c r="HG833"/>
      <c r="HH833"/>
      <c r="HI833"/>
      <c r="HJ833"/>
      <c r="HK833"/>
      <c r="HL833"/>
    </row>
    <row r="834" spans="1:220" x14ac:dyDescent="0.25">
      <c r="A834"/>
      <c r="B834"/>
      <c r="C834"/>
      <c r="D834"/>
      <c r="E834"/>
      <c r="F834"/>
      <c r="G834"/>
      <c r="H834"/>
      <c r="I834"/>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c r="BY834"/>
      <c r="BZ834"/>
      <c r="CA834"/>
      <c r="CB834"/>
      <c r="CC834"/>
      <c r="CD834"/>
      <c r="CE834"/>
      <c r="CF834"/>
      <c r="CG834"/>
      <c r="CH834"/>
      <c r="CI834"/>
      <c r="CJ834"/>
      <c r="CK834"/>
      <c r="CL834"/>
      <c r="CM834"/>
      <c r="CN834"/>
      <c r="CO834"/>
      <c r="CP834"/>
      <c r="CQ834"/>
      <c r="CR834"/>
      <c r="CS834"/>
      <c r="CT834"/>
      <c r="CU834"/>
      <c r="CV834"/>
      <c r="CW834"/>
      <c r="CX834"/>
      <c r="CY834"/>
      <c r="CZ834"/>
      <c r="DA834"/>
      <c r="DB834"/>
      <c r="DC834"/>
      <c r="DD834"/>
      <c r="DE834"/>
      <c r="DF834"/>
      <c r="DG834"/>
      <c r="DH834"/>
      <c r="DI834"/>
      <c r="DJ834"/>
      <c r="DK834"/>
      <c r="DL834"/>
      <c r="DM834"/>
      <c r="DN834"/>
      <c r="DO834"/>
      <c r="DP834"/>
      <c r="DQ834"/>
      <c r="DR834"/>
      <c r="DS834"/>
      <c r="DT834"/>
      <c r="DU834"/>
      <c r="DV834"/>
      <c r="DW834"/>
      <c r="DX834"/>
      <c r="DY834"/>
      <c r="DZ834"/>
      <c r="EA834"/>
      <c r="EB834"/>
      <c r="EC834"/>
      <c r="ED834"/>
      <c r="EE834"/>
      <c r="EF834"/>
      <c r="EG834"/>
      <c r="EH834"/>
      <c r="EI834"/>
      <c r="EJ834"/>
      <c r="EK834"/>
      <c r="EL834"/>
      <c r="EM834"/>
      <c r="EN834"/>
      <c r="EO834"/>
      <c r="EP834"/>
      <c r="EQ834"/>
      <c r="ER834"/>
      <c r="ES834"/>
      <c r="ET834"/>
      <c r="EU834"/>
      <c r="EV834"/>
      <c r="EW834"/>
      <c r="EX834"/>
      <c r="EY834"/>
      <c r="EZ834"/>
      <c r="FA834"/>
      <c r="FB834"/>
      <c r="FC834"/>
      <c r="FD834"/>
      <c r="FE834"/>
      <c r="FF834"/>
      <c r="FG834"/>
      <c r="FH834"/>
      <c r="FI834"/>
      <c r="FJ834"/>
      <c r="FK834"/>
      <c r="FL834"/>
      <c r="FM834"/>
      <c r="FN834"/>
      <c r="FO834"/>
      <c r="FP834"/>
      <c r="FQ834"/>
      <c r="FR834"/>
      <c r="FS834"/>
      <c r="FT834"/>
      <c r="FU834"/>
      <c r="FV834"/>
      <c r="FW834"/>
      <c r="FX834"/>
      <c r="FY834"/>
      <c r="FZ834"/>
      <c r="GA834"/>
      <c r="GB834"/>
      <c r="GC834"/>
      <c r="GD834"/>
      <c r="GE834"/>
      <c r="GF834"/>
      <c r="GG834"/>
      <c r="GH834"/>
      <c r="GI834"/>
      <c r="GJ834"/>
      <c r="GK834"/>
      <c r="GL834"/>
      <c r="GM834"/>
      <c r="GN834"/>
      <c r="GO834"/>
      <c r="GP834"/>
      <c r="GQ834"/>
      <c r="GR834"/>
      <c r="GS834"/>
      <c r="GT834"/>
      <c r="GU834"/>
      <c r="GV834"/>
      <c r="GW834"/>
      <c r="GX834"/>
      <c r="GY834"/>
      <c r="GZ834"/>
      <c r="HA834"/>
      <c r="HB834"/>
      <c r="HC834"/>
      <c r="HD834"/>
      <c r="HE834"/>
      <c r="HF834"/>
      <c r="HG834"/>
      <c r="HH834"/>
      <c r="HI834"/>
      <c r="HJ834"/>
      <c r="HK834"/>
      <c r="HL834"/>
    </row>
    <row r="835" spans="1:220" x14ac:dyDescent="0.25">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c r="BY835"/>
      <c r="BZ835"/>
      <c r="CA835"/>
      <c r="CB835"/>
      <c r="CC835"/>
      <c r="CD835"/>
      <c r="CE835"/>
      <c r="CF835"/>
      <c r="CG835"/>
      <c r="CH835"/>
      <c r="CI835"/>
      <c r="CJ835"/>
      <c r="CK835"/>
      <c r="CL835"/>
      <c r="CM835"/>
      <c r="CN835"/>
      <c r="CO835"/>
      <c r="CP835"/>
      <c r="CQ835"/>
      <c r="CR835"/>
      <c r="CS835"/>
      <c r="CT835"/>
      <c r="CU835"/>
      <c r="CV835"/>
      <c r="CW835"/>
      <c r="CX835"/>
      <c r="CY835"/>
      <c r="CZ835"/>
      <c r="DA835"/>
      <c r="DB835"/>
      <c r="DC835"/>
      <c r="DD835"/>
      <c r="DE835"/>
      <c r="DF835"/>
      <c r="DG835"/>
      <c r="DH835"/>
      <c r="DI835"/>
      <c r="DJ835"/>
      <c r="DK835"/>
      <c r="DL835"/>
      <c r="DM835"/>
      <c r="DN835"/>
      <c r="DO835"/>
      <c r="DP835"/>
      <c r="DQ835"/>
      <c r="DR835"/>
      <c r="DS835"/>
      <c r="DT835"/>
      <c r="DU835"/>
      <c r="DV835"/>
      <c r="DW835"/>
      <c r="DX835"/>
      <c r="DY835"/>
      <c r="DZ835"/>
      <c r="EA835"/>
      <c r="EB835"/>
      <c r="EC835"/>
      <c r="ED835"/>
      <c r="EE835"/>
      <c r="EF835"/>
      <c r="EG835"/>
      <c r="EH835"/>
      <c r="EI835"/>
      <c r="EJ835"/>
      <c r="EK835"/>
      <c r="EL835"/>
      <c r="EM835"/>
      <c r="EN835"/>
      <c r="EO835"/>
      <c r="EP835"/>
      <c r="EQ835"/>
      <c r="ER835"/>
      <c r="ES835"/>
      <c r="ET835"/>
      <c r="EU835"/>
      <c r="EV835"/>
      <c r="EW835"/>
      <c r="EX835"/>
      <c r="EY835"/>
      <c r="EZ835"/>
      <c r="FA835"/>
      <c r="FB835"/>
      <c r="FC835"/>
      <c r="FD835"/>
      <c r="FE835"/>
      <c r="FF835"/>
      <c r="FG835"/>
      <c r="FH835"/>
      <c r="FI835"/>
      <c r="FJ835"/>
      <c r="FK835"/>
      <c r="FL835"/>
      <c r="FM835"/>
      <c r="FN835"/>
      <c r="FO835"/>
      <c r="FP835"/>
      <c r="FQ835"/>
      <c r="FR835"/>
      <c r="FS835"/>
      <c r="FT835"/>
      <c r="FU835"/>
      <c r="FV835"/>
      <c r="FW835"/>
      <c r="FX835"/>
      <c r="FY835"/>
      <c r="FZ835"/>
      <c r="GA835"/>
      <c r="GB835"/>
      <c r="GC835"/>
      <c r="GD835"/>
      <c r="GE835"/>
      <c r="GF835"/>
      <c r="GG835"/>
      <c r="GH835"/>
      <c r="GI835"/>
      <c r="GJ835"/>
      <c r="GK835"/>
      <c r="GL835"/>
      <c r="GM835"/>
      <c r="GN835"/>
      <c r="GO835"/>
      <c r="GP835"/>
      <c r="GQ835"/>
      <c r="GR835"/>
      <c r="GS835"/>
      <c r="GT835"/>
      <c r="GU835"/>
      <c r="GV835"/>
      <c r="GW835"/>
      <c r="GX835"/>
      <c r="GY835"/>
      <c r="GZ835"/>
      <c r="HA835"/>
      <c r="HB835"/>
      <c r="HC835"/>
      <c r="HD835"/>
      <c r="HE835"/>
      <c r="HF835"/>
      <c r="HG835"/>
      <c r="HH835"/>
      <c r="HI835"/>
      <c r="HJ835"/>
      <c r="HK835"/>
      <c r="HL835"/>
    </row>
    <row r="836" spans="1:220" x14ac:dyDescent="0.25">
      <c r="A836"/>
      <c r="B836"/>
      <c r="C836"/>
      <c r="D836"/>
      <c r="E836"/>
      <c r="F836"/>
      <c r="G836"/>
      <c r="H836"/>
      <c r="I83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c r="BY836"/>
      <c r="BZ836"/>
      <c r="CA836"/>
      <c r="CB836"/>
      <c r="CC836"/>
      <c r="CD836"/>
      <c r="CE836"/>
      <c r="CF836"/>
      <c r="CG836"/>
      <c r="CH836"/>
      <c r="CI836"/>
      <c r="CJ836"/>
      <c r="CK836"/>
      <c r="CL836"/>
      <c r="CM836"/>
      <c r="CN836"/>
      <c r="CO836"/>
      <c r="CP836"/>
      <c r="CQ836"/>
      <c r="CR836"/>
      <c r="CS836"/>
      <c r="CT836"/>
      <c r="CU836"/>
      <c r="CV836"/>
      <c r="CW836"/>
      <c r="CX836"/>
      <c r="CY836"/>
      <c r="CZ836"/>
      <c r="DA836"/>
      <c r="DB836"/>
      <c r="DC836"/>
      <c r="DD836"/>
      <c r="DE836"/>
      <c r="DF836"/>
      <c r="DG836"/>
      <c r="DH836"/>
      <c r="DI836"/>
      <c r="DJ836"/>
      <c r="DK836"/>
      <c r="DL836"/>
      <c r="DM836"/>
      <c r="DN836"/>
      <c r="DO836"/>
      <c r="DP836"/>
      <c r="DQ836"/>
      <c r="DR836"/>
      <c r="DS836"/>
      <c r="DT836"/>
      <c r="DU836"/>
      <c r="DV836"/>
      <c r="DW836"/>
      <c r="DX836"/>
      <c r="DY836"/>
      <c r="DZ836"/>
      <c r="EA836"/>
      <c r="EB836"/>
      <c r="EC836"/>
      <c r="ED836"/>
      <c r="EE836"/>
      <c r="EF836"/>
      <c r="EG836"/>
      <c r="EH836"/>
      <c r="EI836"/>
      <c r="EJ836"/>
      <c r="EK836"/>
      <c r="EL836"/>
      <c r="EM836"/>
      <c r="EN836"/>
      <c r="EO836"/>
      <c r="EP836"/>
      <c r="EQ836"/>
      <c r="ER836"/>
      <c r="ES836"/>
      <c r="ET836"/>
      <c r="EU836"/>
      <c r="EV836"/>
      <c r="EW836"/>
      <c r="EX836"/>
      <c r="EY836"/>
      <c r="EZ836"/>
      <c r="FA836"/>
      <c r="FB836"/>
      <c r="FC836"/>
      <c r="FD836"/>
      <c r="FE836"/>
      <c r="FF836"/>
      <c r="FG836"/>
      <c r="FH836"/>
      <c r="FI836"/>
      <c r="FJ836"/>
      <c r="FK836"/>
      <c r="FL836"/>
      <c r="FM836"/>
      <c r="FN836"/>
      <c r="FO836"/>
      <c r="FP836"/>
      <c r="FQ836"/>
      <c r="FR836"/>
      <c r="FS836"/>
      <c r="FT836"/>
      <c r="FU836"/>
      <c r="FV836"/>
      <c r="FW836"/>
      <c r="FX836"/>
      <c r="FY836"/>
      <c r="FZ836"/>
      <c r="GA836"/>
      <c r="GB836"/>
      <c r="GC836"/>
      <c r="GD836"/>
      <c r="GE836"/>
      <c r="GF836"/>
      <c r="GG836"/>
      <c r="GH836"/>
      <c r="GI836"/>
      <c r="GJ836"/>
      <c r="GK836"/>
      <c r="GL836"/>
      <c r="GM836"/>
      <c r="GN836"/>
      <c r="GO836"/>
      <c r="GP836"/>
      <c r="GQ836"/>
      <c r="GR836"/>
      <c r="GS836"/>
      <c r="GT836"/>
      <c r="GU836"/>
      <c r="GV836"/>
      <c r="GW836"/>
      <c r="GX836"/>
      <c r="GY836"/>
      <c r="GZ836"/>
      <c r="HA836"/>
      <c r="HB836"/>
      <c r="HC836"/>
      <c r="HD836"/>
      <c r="HE836"/>
      <c r="HF836"/>
      <c r="HG836"/>
      <c r="HH836"/>
      <c r="HI836"/>
      <c r="HJ836"/>
      <c r="HK836"/>
      <c r="HL836"/>
    </row>
    <row r="837" spans="1:220" x14ac:dyDescent="0.25">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c r="BY837"/>
      <c r="BZ837"/>
      <c r="CA837"/>
      <c r="CB837"/>
      <c r="CC837"/>
      <c r="CD837"/>
      <c r="CE837"/>
      <c r="CF837"/>
      <c r="CG837"/>
      <c r="CH837"/>
      <c r="CI837"/>
      <c r="CJ837"/>
      <c r="CK837"/>
      <c r="CL837"/>
      <c r="CM837"/>
      <c r="CN837"/>
      <c r="CO837"/>
      <c r="CP837"/>
      <c r="CQ837"/>
      <c r="CR837"/>
      <c r="CS837"/>
      <c r="CT837"/>
      <c r="CU837"/>
      <c r="CV837"/>
      <c r="CW837"/>
      <c r="CX837"/>
      <c r="CY837"/>
      <c r="CZ837"/>
      <c r="DA837"/>
      <c r="DB837"/>
      <c r="DC837"/>
      <c r="DD837"/>
      <c r="DE837"/>
      <c r="DF837"/>
      <c r="DG837"/>
      <c r="DH837"/>
      <c r="DI837"/>
      <c r="DJ837"/>
      <c r="DK837"/>
      <c r="DL837"/>
      <c r="DM837"/>
      <c r="DN837"/>
      <c r="DO837"/>
      <c r="DP837"/>
      <c r="DQ837"/>
      <c r="DR837"/>
      <c r="DS837"/>
      <c r="DT837"/>
      <c r="DU837"/>
      <c r="DV837"/>
      <c r="DW837"/>
      <c r="DX837"/>
      <c r="DY837"/>
      <c r="DZ837"/>
      <c r="EA837"/>
      <c r="EB837"/>
      <c r="EC837"/>
      <c r="ED837"/>
      <c r="EE837"/>
      <c r="EF837"/>
      <c r="EG837"/>
      <c r="EH837"/>
      <c r="EI837"/>
      <c r="EJ837"/>
      <c r="EK837"/>
      <c r="EL837"/>
      <c r="EM837"/>
      <c r="EN837"/>
      <c r="EO837"/>
      <c r="EP837"/>
      <c r="EQ837"/>
      <c r="ER837"/>
      <c r="ES837"/>
      <c r="ET837"/>
      <c r="EU837"/>
      <c r="EV837"/>
      <c r="EW837"/>
      <c r="EX837"/>
      <c r="EY837"/>
      <c r="EZ837"/>
      <c r="FA837"/>
      <c r="FB837"/>
      <c r="FC837"/>
      <c r="FD837"/>
      <c r="FE837"/>
      <c r="FF837"/>
      <c r="FG837"/>
      <c r="FH837"/>
      <c r="FI837"/>
      <c r="FJ837"/>
      <c r="FK837"/>
      <c r="FL837"/>
      <c r="FM837"/>
      <c r="FN837"/>
      <c r="FO837"/>
      <c r="FP837"/>
      <c r="FQ837"/>
      <c r="FR837"/>
      <c r="FS837"/>
      <c r="FT837"/>
      <c r="FU837"/>
      <c r="FV837"/>
      <c r="FW837"/>
      <c r="FX837"/>
      <c r="FY837"/>
      <c r="FZ837"/>
      <c r="GA837"/>
      <c r="GB837"/>
      <c r="GC837"/>
      <c r="GD837"/>
      <c r="GE837"/>
      <c r="GF837"/>
      <c r="GG837"/>
      <c r="GH837"/>
      <c r="GI837"/>
      <c r="GJ837"/>
      <c r="GK837"/>
      <c r="GL837"/>
      <c r="GM837"/>
      <c r="GN837"/>
      <c r="GO837"/>
      <c r="GP837"/>
      <c r="GQ837"/>
      <c r="GR837"/>
      <c r="GS837"/>
      <c r="GT837"/>
      <c r="GU837"/>
      <c r="GV837"/>
      <c r="GW837"/>
      <c r="GX837"/>
      <c r="GY837"/>
      <c r="GZ837"/>
      <c r="HA837"/>
      <c r="HB837"/>
      <c r="HC837"/>
      <c r="HD837"/>
      <c r="HE837"/>
      <c r="HF837"/>
      <c r="HG837"/>
      <c r="HH837"/>
      <c r="HI837"/>
      <c r="HJ837"/>
      <c r="HK837"/>
      <c r="HL837"/>
    </row>
    <row r="838" spans="1:220" x14ac:dyDescent="0.25">
      <c r="A838"/>
      <c r="B838"/>
      <c r="C838"/>
      <c r="D838"/>
      <c r="E838"/>
      <c r="F838"/>
      <c r="G838"/>
      <c r="H838"/>
      <c r="I838"/>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c r="BY838"/>
      <c r="BZ838"/>
      <c r="CA838"/>
      <c r="CB838"/>
      <c r="CC838"/>
      <c r="CD838"/>
      <c r="CE838"/>
      <c r="CF838"/>
      <c r="CG838"/>
      <c r="CH838"/>
      <c r="CI838"/>
      <c r="CJ838"/>
      <c r="CK838"/>
      <c r="CL838"/>
      <c r="CM838"/>
      <c r="CN838"/>
      <c r="CO838"/>
      <c r="CP838"/>
      <c r="CQ838"/>
      <c r="CR838"/>
      <c r="CS838"/>
      <c r="CT838"/>
      <c r="CU838"/>
      <c r="CV838"/>
      <c r="CW838"/>
      <c r="CX838"/>
      <c r="CY838"/>
      <c r="CZ838"/>
      <c r="DA838"/>
      <c r="DB838"/>
      <c r="DC838"/>
      <c r="DD838"/>
      <c r="DE838"/>
      <c r="DF838"/>
      <c r="DG838"/>
      <c r="DH838"/>
      <c r="DI838"/>
      <c r="DJ838"/>
      <c r="DK838"/>
      <c r="DL838"/>
      <c r="DM838"/>
      <c r="DN838"/>
      <c r="DO838"/>
      <c r="DP838"/>
      <c r="DQ838"/>
      <c r="DR838"/>
      <c r="DS838"/>
      <c r="DT838"/>
      <c r="DU838"/>
      <c r="DV838"/>
      <c r="DW838"/>
      <c r="DX838"/>
      <c r="DY838"/>
      <c r="DZ838"/>
      <c r="EA838"/>
      <c r="EB838"/>
      <c r="EC838"/>
      <c r="ED838"/>
      <c r="EE838"/>
      <c r="EF838"/>
      <c r="EG838"/>
      <c r="EH838"/>
      <c r="EI838"/>
      <c r="EJ838"/>
      <c r="EK838"/>
      <c r="EL838"/>
      <c r="EM838"/>
      <c r="EN838"/>
      <c r="EO838"/>
      <c r="EP838"/>
      <c r="EQ838"/>
      <c r="ER838"/>
      <c r="ES838"/>
      <c r="ET838"/>
      <c r="EU838"/>
      <c r="EV838"/>
      <c r="EW838"/>
      <c r="EX838"/>
      <c r="EY838"/>
      <c r="EZ838"/>
      <c r="FA838"/>
      <c r="FB838"/>
      <c r="FC838"/>
      <c r="FD838"/>
      <c r="FE838"/>
      <c r="FF838"/>
      <c r="FG838"/>
      <c r="FH838"/>
      <c r="FI838"/>
      <c r="FJ838"/>
      <c r="FK838"/>
      <c r="FL838"/>
      <c r="FM838"/>
      <c r="FN838"/>
      <c r="FO838"/>
      <c r="FP838"/>
      <c r="FQ838"/>
      <c r="FR838"/>
      <c r="FS838"/>
      <c r="FT838"/>
      <c r="FU838"/>
      <c r="FV838"/>
      <c r="FW838"/>
      <c r="FX838"/>
      <c r="FY838"/>
      <c r="FZ838"/>
      <c r="GA838"/>
      <c r="GB838"/>
      <c r="GC838"/>
      <c r="GD838"/>
      <c r="GE838"/>
      <c r="GF838"/>
      <c r="GG838"/>
      <c r="GH838"/>
      <c r="GI838"/>
      <c r="GJ838"/>
      <c r="GK838"/>
      <c r="GL838"/>
      <c r="GM838"/>
      <c r="GN838"/>
      <c r="GO838"/>
      <c r="GP838"/>
      <c r="GQ838"/>
      <c r="GR838"/>
      <c r="GS838"/>
      <c r="GT838"/>
      <c r="GU838"/>
      <c r="GV838"/>
      <c r="GW838"/>
      <c r="GX838"/>
      <c r="GY838"/>
      <c r="GZ838"/>
      <c r="HA838"/>
      <c r="HB838"/>
      <c r="HC838"/>
      <c r="HD838"/>
      <c r="HE838"/>
      <c r="HF838"/>
      <c r="HG838"/>
      <c r="HH838"/>
      <c r="HI838"/>
      <c r="HJ838"/>
      <c r="HK838"/>
      <c r="HL838"/>
    </row>
    <row r="839" spans="1:220" x14ac:dyDescent="0.25">
      <c r="A839"/>
      <c r="B839"/>
      <c r="C839"/>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c r="BY839"/>
      <c r="BZ839"/>
      <c r="CA839"/>
      <c r="CB839"/>
      <c r="CC839"/>
      <c r="CD839"/>
      <c r="CE839"/>
      <c r="CF839"/>
      <c r="CG839"/>
      <c r="CH839"/>
      <c r="CI839"/>
      <c r="CJ839"/>
      <c r="CK839"/>
      <c r="CL839"/>
      <c r="CM839"/>
      <c r="CN839"/>
      <c r="CO839"/>
      <c r="CP839"/>
      <c r="CQ839"/>
      <c r="CR839"/>
      <c r="CS839"/>
      <c r="CT839"/>
      <c r="CU839"/>
      <c r="CV839"/>
      <c r="CW839"/>
      <c r="CX839"/>
      <c r="CY839"/>
      <c r="CZ839"/>
      <c r="DA839"/>
      <c r="DB839"/>
      <c r="DC839"/>
      <c r="DD839"/>
      <c r="DE839"/>
      <c r="DF839"/>
      <c r="DG839"/>
      <c r="DH839"/>
      <c r="DI839"/>
      <c r="DJ839"/>
      <c r="DK839"/>
      <c r="DL839"/>
      <c r="DM839"/>
      <c r="DN839"/>
      <c r="DO839"/>
      <c r="DP839"/>
      <c r="DQ839"/>
      <c r="DR839"/>
      <c r="DS839"/>
      <c r="DT839"/>
      <c r="DU839"/>
      <c r="DV839"/>
      <c r="DW839"/>
      <c r="DX839"/>
      <c r="DY839"/>
      <c r="DZ839"/>
      <c r="EA839"/>
      <c r="EB839"/>
      <c r="EC839"/>
      <c r="ED839"/>
      <c r="EE839"/>
      <c r="EF839"/>
      <c r="EG839"/>
      <c r="EH839"/>
      <c r="EI839"/>
      <c r="EJ839"/>
      <c r="EK839"/>
      <c r="EL839"/>
      <c r="EM839"/>
      <c r="EN839"/>
      <c r="EO839"/>
      <c r="EP839"/>
      <c r="EQ839"/>
      <c r="ER839"/>
      <c r="ES839"/>
      <c r="ET839"/>
      <c r="EU839"/>
      <c r="EV839"/>
      <c r="EW839"/>
      <c r="EX839"/>
      <c r="EY839"/>
      <c r="EZ839"/>
      <c r="FA839"/>
      <c r="FB839"/>
      <c r="FC839"/>
      <c r="FD839"/>
      <c r="FE839"/>
      <c r="FF839"/>
      <c r="FG839"/>
      <c r="FH839"/>
      <c r="FI839"/>
      <c r="FJ839"/>
      <c r="FK839"/>
      <c r="FL839"/>
      <c r="FM839"/>
      <c r="FN839"/>
      <c r="FO839"/>
      <c r="FP839"/>
      <c r="FQ839"/>
      <c r="FR839"/>
      <c r="FS839"/>
      <c r="FT839"/>
      <c r="FU839"/>
      <c r="FV839"/>
      <c r="FW839"/>
      <c r="FX839"/>
      <c r="FY839"/>
      <c r="FZ839"/>
      <c r="GA839"/>
      <c r="GB839"/>
      <c r="GC839"/>
      <c r="GD839"/>
      <c r="GE839"/>
      <c r="GF839"/>
      <c r="GG839"/>
      <c r="GH839"/>
      <c r="GI839"/>
      <c r="GJ839"/>
      <c r="GK839"/>
      <c r="GL839"/>
      <c r="GM839"/>
      <c r="GN839"/>
      <c r="GO839"/>
      <c r="GP839"/>
      <c r="GQ839"/>
      <c r="GR839"/>
      <c r="GS839"/>
      <c r="GT839"/>
      <c r="GU839"/>
      <c r="GV839"/>
      <c r="GW839"/>
      <c r="GX839"/>
      <c r="GY839"/>
      <c r="GZ839"/>
      <c r="HA839"/>
      <c r="HB839"/>
      <c r="HC839"/>
      <c r="HD839"/>
      <c r="HE839"/>
      <c r="HF839"/>
      <c r="HG839"/>
      <c r="HH839"/>
      <c r="HI839"/>
      <c r="HJ839"/>
      <c r="HK839"/>
      <c r="HL839"/>
    </row>
    <row r="840" spans="1:220" x14ac:dyDescent="0.25">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c r="BY840"/>
      <c r="BZ840"/>
      <c r="CA840"/>
      <c r="CB840"/>
      <c r="CC840"/>
      <c r="CD840"/>
      <c r="CE840"/>
      <c r="CF840"/>
      <c r="CG840"/>
      <c r="CH840"/>
      <c r="CI840"/>
      <c r="CJ840"/>
      <c r="CK840"/>
      <c r="CL840"/>
      <c r="CM840"/>
      <c r="CN840"/>
      <c r="CO840"/>
      <c r="CP840"/>
      <c r="CQ840"/>
      <c r="CR840"/>
      <c r="CS840"/>
      <c r="CT840"/>
      <c r="CU840"/>
      <c r="CV840"/>
      <c r="CW840"/>
      <c r="CX840"/>
      <c r="CY840"/>
      <c r="CZ840"/>
      <c r="DA840"/>
      <c r="DB840"/>
      <c r="DC840"/>
      <c r="DD840"/>
      <c r="DE840"/>
      <c r="DF840"/>
      <c r="DG840"/>
      <c r="DH840"/>
      <c r="DI840"/>
      <c r="DJ840"/>
      <c r="DK840"/>
      <c r="DL840"/>
      <c r="DM840"/>
      <c r="DN840"/>
      <c r="DO840"/>
      <c r="DP840"/>
      <c r="DQ840"/>
      <c r="DR840"/>
      <c r="DS840"/>
      <c r="DT840"/>
      <c r="DU840"/>
      <c r="DV840"/>
      <c r="DW840"/>
      <c r="DX840"/>
      <c r="DY840"/>
      <c r="DZ840"/>
      <c r="EA840"/>
      <c r="EB840"/>
      <c r="EC840"/>
      <c r="ED840"/>
      <c r="EE840"/>
      <c r="EF840"/>
      <c r="EG840"/>
      <c r="EH840"/>
      <c r="EI840"/>
      <c r="EJ840"/>
      <c r="EK840"/>
      <c r="EL840"/>
      <c r="EM840"/>
      <c r="EN840"/>
      <c r="EO840"/>
      <c r="EP840"/>
      <c r="EQ840"/>
      <c r="ER840"/>
      <c r="ES840"/>
      <c r="ET840"/>
      <c r="EU840"/>
      <c r="EV840"/>
      <c r="EW840"/>
      <c r="EX840"/>
      <c r="EY840"/>
      <c r="EZ840"/>
      <c r="FA840"/>
      <c r="FB840"/>
      <c r="FC840"/>
      <c r="FD840"/>
      <c r="FE840"/>
      <c r="FF840"/>
      <c r="FG840"/>
      <c r="FH840"/>
      <c r="FI840"/>
      <c r="FJ840"/>
      <c r="FK840"/>
      <c r="FL840"/>
      <c r="FM840"/>
      <c r="FN840"/>
      <c r="FO840"/>
      <c r="FP840"/>
      <c r="FQ840"/>
      <c r="FR840"/>
      <c r="FS840"/>
      <c r="FT840"/>
      <c r="FU840"/>
      <c r="FV840"/>
      <c r="FW840"/>
      <c r="FX840"/>
      <c r="FY840"/>
      <c r="FZ840"/>
      <c r="GA840"/>
      <c r="GB840"/>
      <c r="GC840"/>
      <c r="GD840"/>
      <c r="GE840"/>
      <c r="GF840"/>
      <c r="GG840"/>
      <c r="GH840"/>
      <c r="GI840"/>
      <c r="GJ840"/>
      <c r="GK840"/>
      <c r="GL840"/>
      <c r="GM840"/>
      <c r="GN840"/>
      <c r="GO840"/>
      <c r="GP840"/>
      <c r="GQ840"/>
      <c r="GR840"/>
      <c r="GS840"/>
      <c r="GT840"/>
      <c r="GU840"/>
      <c r="GV840"/>
      <c r="GW840"/>
      <c r="GX840"/>
      <c r="GY840"/>
      <c r="GZ840"/>
      <c r="HA840"/>
      <c r="HB840"/>
      <c r="HC840"/>
      <c r="HD840"/>
      <c r="HE840"/>
      <c r="HF840"/>
      <c r="HG840"/>
      <c r="HH840"/>
      <c r="HI840"/>
      <c r="HJ840"/>
      <c r="HK840"/>
      <c r="HL840"/>
    </row>
    <row r="841" spans="1:220" x14ac:dyDescent="0.25">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c r="BY841"/>
      <c r="BZ841"/>
      <c r="CA841"/>
      <c r="CB841"/>
      <c r="CC841"/>
      <c r="CD841"/>
      <c r="CE841"/>
      <c r="CF841"/>
      <c r="CG841"/>
      <c r="CH841"/>
      <c r="CI841"/>
      <c r="CJ841"/>
      <c r="CK841"/>
      <c r="CL841"/>
      <c r="CM841"/>
      <c r="CN841"/>
      <c r="CO841"/>
      <c r="CP841"/>
      <c r="CQ841"/>
      <c r="CR841"/>
      <c r="CS841"/>
      <c r="CT841"/>
      <c r="CU841"/>
      <c r="CV841"/>
      <c r="CW841"/>
      <c r="CX841"/>
      <c r="CY841"/>
      <c r="CZ841"/>
      <c r="DA841"/>
      <c r="DB841"/>
      <c r="DC841"/>
      <c r="DD841"/>
      <c r="DE841"/>
      <c r="DF841"/>
      <c r="DG841"/>
      <c r="DH841"/>
      <c r="DI841"/>
      <c r="DJ841"/>
      <c r="DK841"/>
      <c r="DL841"/>
      <c r="DM841"/>
      <c r="DN841"/>
      <c r="DO841"/>
      <c r="DP841"/>
      <c r="DQ841"/>
      <c r="DR841"/>
      <c r="DS841"/>
      <c r="DT841"/>
      <c r="DU841"/>
      <c r="DV841"/>
      <c r="DW841"/>
      <c r="DX841"/>
      <c r="DY841"/>
      <c r="DZ841"/>
      <c r="EA841"/>
      <c r="EB841"/>
      <c r="EC841"/>
      <c r="ED841"/>
      <c r="EE841"/>
      <c r="EF841"/>
      <c r="EG841"/>
      <c r="EH841"/>
      <c r="EI841"/>
      <c r="EJ841"/>
      <c r="EK841"/>
      <c r="EL841"/>
      <c r="EM841"/>
      <c r="EN841"/>
      <c r="EO841"/>
      <c r="EP841"/>
      <c r="EQ841"/>
      <c r="ER841"/>
      <c r="ES841"/>
      <c r="ET841"/>
      <c r="EU841"/>
      <c r="EV841"/>
      <c r="EW841"/>
      <c r="EX841"/>
      <c r="EY841"/>
      <c r="EZ841"/>
      <c r="FA841"/>
      <c r="FB841"/>
      <c r="FC841"/>
      <c r="FD841"/>
      <c r="FE841"/>
      <c r="FF841"/>
      <c r="FG841"/>
      <c r="FH841"/>
      <c r="FI841"/>
      <c r="FJ841"/>
      <c r="FK841"/>
      <c r="FL841"/>
      <c r="FM841"/>
      <c r="FN841"/>
      <c r="FO841"/>
      <c r="FP841"/>
      <c r="FQ841"/>
      <c r="FR841"/>
      <c r="FS841"/>
      <c r="FT841"/>
      <c r="FU841"/>
      <c r="FV841"/>
      <c r="FW841"/>
      <c r="FX841"/>
      <c r="FY841"/>
      <c r="FZ841"/>
      <c r="GA841"/>
      <c r="GB841"/>
      <c r="GC841"/>
      <c r="GD841"/>
      <c r="GE841"/>
      <c r="GF841"/>
      <c r="GG841"/>
      <c r="GH841"/>
      <c r="GI841"/>
      <c r="GJ841"/>
      <c r="GK841"/>
      <c r="GL841"/>
      <c r="GM841"/>
      <c r="GN841"/>
      <c r="GO841"/>
      <c r="GP841"/>
      <c r="GQ841"/>
      <c r="GR841"/>
      <c r="GS841"/>
      <c r="GT841"/>
      <c r="GU841"/>
      <c r="GV841"/>
      <c r="GW841"/>
      <c r="GX841"/>
      <c r="GY841"/>
      <c r="GZ841"/>
      <c r="HA841"/>
      <c r="HB841"/>
      <c r="HC841"/>
      <c r="HD841"/>
      <c r="HE841"/>
      <c r="HF841"/>
      <c r="HG841"/>
      <c r="HH841"/>
      <c r="HI841"/>
      <c r="HJ841"/>
      <c r="HK841"/>
      <c r="HL841"/>
    </row>
    <row r="842" spans="1:220" x14ac:dyDescent="0.25">
      <c r="A842"/>
      <c r="B842"/>
      <c r="C842"/>
      <c r="D842"/>
      <c r="E842"/>
      <c r="F842"/>
      <c r="G842"/>
      <c r="H842"/>
      <c r="I842"/>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c r="BY842"/>
      <c r="BZ842"/>
      <c r="CA842"/>
      <c r="CB842"/>
      <c r="CC842"/>
      <c r="CD842"/>
      <c r="CE842"/>
      <c r="CF842"/>
      <c r="CG842"/>
      <c r="CH842"/>
      <c r="CI842"/>
      <c r="CJ842"/>
      <c r="CK842"/>
      <c r="CL842"/>
      <c r="CM842"/>
      <c r="CN842"/>
      <c r="CO842"/>
      <c r="CP842"/>
      <c r="CQ842"/>
      <c r="CR842"/>
      <c r="CS842"/>
      <c r="CT842"/>
      <c r="CU842"/>
      <c r="CV842"/>
      <c r="CW842"/>
      <c r="CX842"/>
      <c r="CY842"/>
      <c r="CZ842"/>
      <c r="DA842"/>
      <c r="DB842"/>
      <c r="DC842"/>
      <c r="DD842"/>
      <c r="DE842"/>
      <c r="DF842"/>
      <c r="DG842"/>
      <c r="DH842"/>
      <c r="DI842"/>
      <c r="DJ842"/>
      <c r="DK842"/>
      <c r="DL842"/>
      <c r="DM842"/>
      <c r="DN842"/>
      <c r="DO842"/>
      <c r="DP842"/>
      <c r="DQ842"/>
      <c r="DR842"/>
      <c r="DS842"/>
      <c r="DT842"/>
      <c r="DU842"/>
      <c r="DV842"/>
      <c r="DW842"/>
      <c r="DX842"/>
      <c r="DY842"/>
      <c r="DZ842"/>
      <c r="EA842"/>
      <c r="EB842"/>
      <c r="EC842"/>
      <c r="ED842"/>
      <c r="EE842"/>
      <c r="EF842"/>
      <c r="EG842"/>
      <c r="EH842"/>
      <c r="EI842"/>
      <c r="EJ842"/>
      <c r="EK842"/>
      <c r="EL842"/>
      <c r="EM842"/>
      <c r="EN842"/>
      <c r="EO842"/>
      <c r="EP842"/>
      <c r="EQ842"/>
      <c r="ER842"/>
      <c r="ES842"/>
      <c r="ET842"/>
      <c r="EU842"/>
      <c r="EV842"/>
      <c r="EW842"/>
      <c r="EX842"/>
      <c r="EY842"/>
      <c r="EZ842"/>
      <c r="FA842"/>
      <c r="FB842"/>
      <c r="FC842"/>
      <c r="FD842"/>
      <c r="FE842"/>
      <c r="FF842"/>
      <c r="FG842"/>
      <c r="FH842"/>
      <c r="FI842"/>
      <c r="FJ842"/>
      <c r="FK842"/>
      <c r="FL842"/>
      <c r="FM842"/>
      <c r="FN842"/>
      <c r="FO842"/>
      <c r="FP842"/>
      <c r="FQ842"/>
      <c r="FR842"/>
      <c r="FS842"/>
      <c r="FT842"/>
      <c r="FU842"/>
      <c r="FV842"/>
      <c r="FW842"/>
      <c r="FX842"/>
      <c r="FY842"/>
      <c r="FZ842"/>
      <c r="GA842"/>
      <c r="GB842"/>
      <c r="GC842"/>
      <c r="GD842"/>
      <c r="GE842"/>
      <c r="GF842"/>
      <c r="GG842"/>
      <c r="GH842"/>
      <c r="GI842"/>
      <c r="GJ842"/>
      <c r="GK842"/>
      <c r="GL842"/>
      <c r="GM842"/>
      <c r="GN842"/>
      <c r="GO842"/>
      <c r="GP842"/>
      <c r="GQ842"/>
      <c r="GR842"/>
      <c r="GS842"/>
      <c r="GT842"/>
      <c r="GU842"/>
      <c r="GV842"/>
      <c r="GW842"/>
      <c r="GX842"/>
      <c r="GY842"/>
      <c r="GZ842"/>
      <c r="HA842"/>
      <c r="HB842"/>
      <c r="HC842"/>
      <c r="HD842"/>
      <c r="HE842"/>
      <c r="HF842"/>
      <c r="HG842"/>
      <c r="HH842"/>
      <c r="HI842"/>
      <c r="HJ842"/>
      <c r="HK842"/>
      <c r="HL842"/>
    </row>
    <row r="843" spans="1:220" x14ac:dyDescent="0.25">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c r="BY843"/>
      <c r="BZ843"/>
      <c r="CA843"/>
      <c r="CB843"/>
      <c r="CC843"/>
      <c r="CD843"/>
      <c r="CE843"/>
      <c r="CF843"/>
      <c r="CG843"/>
      <c r="CH843"/>
      <c r="CI843"/>
      <c r="CJ843"/>
      <c r="CK843"/>
      <c r="CL843"/>
      <c r="CM843"/>
      <c r="CN843"/>
      <c r="CO843"/>
      <c r="CP843"/>
      <c r="CQ843"/>
      <c r="CR843"/>
      <c r="CS843"/>
      <c r="CT843"/>
      <c r="CU843"/>
      <c r="CV843"/>
      <c r="CW843"/>
      <c r="CX843"/>
      <c r="CY843"/>
      <c r="CZ843"/>
      <c r="DA843"/>
      <c r="DB843"/>
      <c r="DC843"/>
      <c r="DD843"/>
      <c r="DE843"/>
      <c r="DF843"/>
      <c r="DG843"/>
      <c r="DH843"/>
      <c r="DI843"/>
      <c r="DJ843"/>
      <c r="DK843"/>
      <c r="DL843"/>
      <c r="DM843"/>
      <c r="DN843"/>
      <c r="DO843"/>
      <c r="DP843"/>
      <c r="DQ843"/>
      <c r="DR843"/>
      <c r="DS843"/>
      <c r="DT843"/>
      <c r="DU843"/>
      <c r="DV843"/>
      <c r="DW843"/>
      <c r="DX843"/>
      <c r="DY843"/>
      <c r="DZ843"/>
      <c r="EA843"/>
      <c r="EB843"/>
      <c r="EC843"/>
      <c r="ED843"/>
      <c r="EE843"/>
      <c r="EF843"/>
      <c r="EG843"/>
      <c r="EH843"/>
      <c r="EI843"/>
      <c r="EJ843"/>
      <c r="EK843"/>
      <c r="EL843"/>
      <c r="EM843"/>
      <c r="EN843"/>
      <c r="EO843"/>
      <c r="EP843"/>
      <c r="EQ843"/>
      <c r="ER843"/>
      <c r="ES843"/>
      <c r="ET843"/>
      <c r="EU843"/>
      <c r="EV843"/>
      <c r="EW843"/>
      <c r="EX843"/>
      <c r="EY843"/>
      <c r="EZ843"/>
      <c r="FA843"/>
      <c r="FB843"/>
      <c r="FC843"/>
      <c r="FD843"/>
      <c r="FE843"/>
      <c r="FF843"/>
      <c r="FG843"/>
      <c r="FH843"/>
      <c r="FI843"/>
      <c r="FJ843"/>
      <c r="FK843"/>
      <c r="FL843"/>
      <c r="FM843"/>
      <c r="FN843"/>
      <c r="FO843"/>
      <c r="FP843"/>
      <c r="FQ843"/>
      <c r="FR843"/>
      <c r="FS843"/>
      <c r="FT843"/>
      <c r="FU843"/>
      <c r="FV843"/>
      <c r="FW843"/>
      <c r="FX843"/>
      <c r="FY843"/>
      <c r="FZ843"/>
      <c r="GA843"/>
      <c r="GB843"/>
      <c r="GC843"/>
      <c r="GD843"/>
      <c r="GE843"/>
      <c r="GF843"/>
      <c r="GG843"/>
      <c r="GH843"/>
      <c r="GI843"/>
      <c r="GJ843"/>
      <c r="GK843"/>
      <c r="GL843"/>
      <c r="GM843"/>
      <c r="GN843"/>
      <c r="GO843"/>
      <c r="GP843"/>
      <c r="GQ843"/>
      <c r="GR843"/>
      <c r="GS843"/>
      <c r="GT843"/>
      <c r="GU843"/>
      <c r="GV843"/>
      <c r="GW843"/>
      <c r="GX843"/>
      <c r="GY843"/>
      <c r="GZ843"/>
      <c r="HA843"/>
      <c r="HB843"/>
      <c r="HC843"/>
      <c r="HD843"/>
      <c r="HE843"/>
      <c r="HF843"/>
      <c r="HG843"/>
      <c r="HH843"/>
      <c r="HI843"/>
      <c r="HJ843"/>
      <c r="HK843"/>
      <c r="HL843"/>
    </row>
    <row r="844" spans="1:220" x14ac:dyDescent="0.25">
      <c r="A844"/>
      <c r="B844"/>
      <c r="C844"/>
      <c r="D844"/>
      <c r="E844"/>
      <c r="F844"/>
      <c r="G844"/>
      <c r="H844"/>
      <c r="I844"/>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c r="BY844"/>
      <c r="BZ844"/>
      <c r="CA844"/>
      <c r="CB844"/>
      <c r="CC844"/>
      <c r="CD844"/>
      <c r="CE844"/>
      <c r="CF844"/>
      <c r="CG844"/>
      <c r="CH844"/>
      <c r="CI844"/>
      <c r="CJ844"/>
      <c r="CK844"/>
      <c r="CL844"/>
      <c r="CM844"/>
      <c r="CN844"/>
      <c r="CO844"/>
      <c r="CP844"/>
      <c r="CQ844"/>
      <c r="CR844"/>
      <c r="CS844"/>
      <c r="CT844"/>
      <c r="CU844"/>
      <c r="CV844"/>
      <c r="CW844"/>
      <c r="CX844"/>
      <c r="CY844"/>
      <c r="CZ844"/>
      <c r="DA844"/>
      <c r="DB844"/>
      <c r="DC844"/>
      <c r="DD844"/>
      <c r="DE844"/>
      <c r="DF844"/>
      <c r="DG844"/>
      <c r="DH844"/>
      <c r="DI844"/>
      <c r="DJ844"/>
      <c r="DK844"/>
      <c r="DL844"/>
      <c r="DM844"/>
      <c r="DN844"/>
      <c r="DO844"/>
      <c r="DP844"/>
      <c r="DQ844"/>
      <c r="DR844"/>
      <c r="DS844"/>
      <c r="DT844"/>
      <c r="DU844"/>
      <c r="DV844"/>
      <c r="DW844"/>
      <c r="DX844"/>
      <c r="DY844"/>
      <c r="DZ844"/>
      <c r="EA844"/>
      <c r="EB844"/>
      <c r="EC844"/>
      <c r="ED844"/>
      <c r="EE844"/>
      <c r="EF844"/>
      <c r="EG844"/>
      <c r="EH844"/>
      <c r="EI844"/>
      <c r="EJ844"/>
      <c r="EK844"/>
      <c r="EL844"/>
      <c r="EM844"/>
      <c r="EN844"/>
      <c r="EO844"/>
      <c r="EP844"/>
      <c r="EQ844"/>
      <c r="ER844"/>
      <c r="ES844"/>
      <c r="ET844"/>
      <c r="EU844"/>
      <c r="EV844"/>
      <c r="EW844"/>
      <c r="EX844"/>
      <c r="EY844"/>
      <c r="EZ844"/>
      <c r="FA844"/>
      <c r="FB844"/>
      <c r="FC844"/>
      <c r="FD844"/>
      <c r="FE844"/>
      <c r="FF844"/>
      <c r="FG844"/>
      <c r="FH844"/>
      <c r="FI844"/>
      <c r="FJ844"/>
      <c r="FK844"/>
      <c r="FL844"/>
      <c r="FM844"/>
      <c r="FN844"/>
      <c r="FO844"/>
      <c r="FP844"/>
      <c r="FQ844"/>
      <c r="FR844"/>
      <c r="FS844"/>
      <c r="FT844"/>
      <c r="FU844"/>
      <c r="FV844"/>
      <c r="FW844"/>
      <c r="FX844"/>
      <c r="FY844"/>
      <c r="FZ844"/>
      <c r="GA844"/>
      <c r="GB844"/>
      <c r="GC844"/>
      <c r="GD844"/>
      <c r="GE844"/>
      <c r="GF844"/>
      <c r="GG844"/>
      <c r="GH844"/>
      <c r="GI844"/>
      <c r="GJ844"/>
      <c r="GK844"/>
      <c r="GL844"/>
      <c r="GM844"/>
      <c r="GN844"/>
      <c r="GO844"/>
      <c r="GP844"/>
      <c r="GQ844"/>
      <c r="GR844"/>
      <c r="GS844"/>
      <c r="GT844"/>
      <c r="GU844"/>
      <c r="GV844"/>
      <c r="GW844"/>
      <c r="GX844"/>
      <c r="GY844"/>
      <c r="GZ844"/>
      <c r="HA844"/>
      <c r="HB844"/>
      <c r="HC844"/>
      <c r="HD844"/>
      <c r="HE844"/>
      <c r="HF844"/>
      <c r="HG844"/>
      <c r="HH844"/>
      <c r="HI844"/>
      <c r="HJ844"/>
      <c r="HK844"/>
      <c r="HL844"/>
    </row>
    <row r="845" spans="1:220" x14ac:dyDescent="0.25">
      <c r="A845"/>
      <c r="B845"/>
      <c r="C845"/>
      <c r="D845"/>
      <c r="E845"/>
      <c r="F845"/>
      <c r="G845"/>
      <c r="H845"/>
      <c r="I845"/>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c r="BY845"/>
      <c r="BZ845"/>
      <c r="CA845"/>
      <c r="CB845"/>
      <c r="CC845"/>
      <c r="CD845"/>
      <c r="CE845"/>
      <c r="CF845"/>
      <c r="CG845"/>
      <c r="CH845"/>
      <c r="CI845"/>
      <c r="CJ845"/>
      <c r="CK845"/>
      <c r="CL845"/>
      <c r="CM845"/>
      <c r="CN845"/>
      <c r="CO845"/>
      <c r="CP845"/>
      <c r="CQ845"/>
      <c r="CR845"/>
      <c r="CS845"/>
      <c r="CT845"/>
      <c r="CU845"/>
      <c r="CV845"/>
      <c r="CW845"/>
      <c r="CX845"/>
      <c r="CY845"/>
      <c r="CZ845"/>
      <c r="DA845"/>
      <c r="DB845"/>
      <c r="DC845"/>
      <c r="DD845"/>
      <c r="DE845"/>
      <c r="DF845"/>
      <c r="DG845"/>
      <c r="DH845"/>
      <c r="DI845"/>
      <c r="DJ845"/>
      <c r="DK845"/>
      <c r="DL845"/>
      <c r="DM845"/>
      <c r="DN845"/>
      <c r="DO845"/>
      <c r="DP845"/>
      <c r="DQ845"/>
      <c r="DR845"/>
      <c r="DS845"/>
      <c r="DT845"/>
      <c r="DU845"/>
      <c r="DV845"/>
      <c r="DW845"/>
      <c r="DX845"/>
      <c r="DY845"/>
      <c r="DZ845"/>
      <c r="EA845"/>
      <c r="EB845"/>
      <c r="EC845"/>
      <c r="ED845"/>
      <c r="EE845"/>
      <c r="EF845"/>
      <c r="EG845"/>
      <c r="EH845"/>
      <c r="EI845"/>
      <c r="EJ845"/>
      <c r="EK845"/>
      <c r="EL845"/>
      <c r="EM845"/>
      <c r="EN845"/>
      <c r="EO845"/>
      <c r="EP845"/>
      <c r="EQ845"/>
      <c r="ER845"/>
      <c r="ES845"/>
      <c r="ET845"/>
      <c r="EU845"/>
      <c r="EV845"/>
      <c r="EW845"/>
      <c r="EX845"/>
      <c r="EY845"/>
      <c r="EZ845"/>
      <c r="FA845"/>
      <c r="FB845"/>
      <c r="FC845"/>
      <c r="FD845"/>
      <c r="FE845"/>
      <c r="FF845"/>
      <c r="FG845"/>
      <c r="FH845"/>
      <c r="FI845"/>
      <c r="FJ845"/>
      <c r="FK845"/>
      <c r="FL845"/>
      <c r="FM845"/>
      <c r="FN845"/>
      <c r="FO845"/>
      <c r="FP845"/>
      <c r="FQ845"/>
      <c r="FR845"/>
      <c r="FS845"/>
      <c r="FT845"/>
      <c r="FU845"/>
      <c r="FV845"/>
      <c r="FW845"/>
      <c r="FX845"/>
      <c r="FY845"/>
      <c r="FZ845"/>
      <c r="GA845"/>
      <c r="GB845"/>
      <c r="GC845"/>
      <c r="GD845"/>
      <c r="GE845"/>
      <c r="GF845"/>
      <c r="GG845"/>
      <c r="GH845"/>
      <c r="GI845"/>
      <c r="GJ845"/>
      <c r="GK845"/>
      <c r="GL845"/>
      <c r="GM845"/>
      <c r="GN845"/>
      <c r="GO845"/>
      <c r="GP845"/>
      <c r="GQ845"/>
      <c r="GR845"/>
      <c r="GS845"/>
      <c r="GT845"/>
      <c r="GU845"/>
      <c r="GV845"/>
      <c r="GW845"/>
      <c r="GX845"/>
      <c r="GY845"/>
      <c r="GZ845"/>
      <c r="HA845"/>
      <c r="HB845"/>
      <c r="HC845"/>
      <c r="HD845"/>
      <c r="HE845"/>
      <c r="HF845"/>
      <c r="HG845"/>
      <c r="HH845"/>
      <c r="HI845"/>
      <c r="HJ845"/>
      <c r="HK845"/>
      <c r="HL845"/>
    </row>
    <row r="846" spans="1:220" x14ac:dyDescent="0.25">
      <c r="A846"/>
      <c r="B846"/>
      <c r="C846"/>
      <c r="D846"/>
      <c r="E846"/>
      <c r="F846"/>
      <c r="G846"/>
      <c r="H846"/>
      <c r="I84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c r="BY846"/>
      <c r="BZ846"/>
      <c r="CA846"/>
      <c r="CB846"/>
      <c r="CC846"/>
      <c r="CD846"/>
      <c r="CE846"/>
      <c r="CF846"/>
      <c r="CG846"/>
      <c r="CH846"/>
      <c r="CI846"/>
      <c r="CJ846"/>
      <c r="CK846"/>
      <c r="CL846"/>
      <c r="CM846"/>
      <c r="CN846"/>
      <c r="CO846"/>
      <c r="CP846"/>
      <c r="CQ846"/>
      <c r="CR846"/>
      <c r="CS846"/>
      <c r="CT846"/>
      <c r="CU846"/>
      <c r="CV846"/>
      <c r="CW846"/>
      <c r="CX846"/>
      <c r="CY846"/>
      <c r="CZ846"/>
      <c r="DA846"/>
      <c r="DB846"/>
      <c r="DC846"/>
      <c r="DD846"/>
      <c r="DE846"/>
      <c r="DF846"/>
      <c r="DG846"/>
      <c r="DH846"/>
      <c r="DI846"/>
      <c r="DJ846"/>
      <c r="DK846"/>
      <c r="DL846"/>
      <c r="DM846"/>
      <c r="DN846"/>
      <c r="DO846"/>
      <c r="DP846"/>
      <c r="DQ846"/>
      <c r="DR846"/>
      <c r="DS846"/>
      <c r="DT846"/>
      <c r="DU846"/>
      <c r="DV846"/>
      <c r="DW846"/>
      <c r="DX846"/>
      <c r="DY846"/>
      <c r="DZ846"/>
      <c r="EA846"/>
      <c r="EB846"/>
      <c r="EC846"/>
      <c r="ED846"/>
      <c r="EE846"/>
      <c r="EF846"/>
      <c r="EG846"/>
      <c r="EH846"/>
      <c r="EI846"/>
      <c r="EJ846"/>
      <c r="EK846"/>
      <c r="EL846"/>
      <c r="EM846"/>
      <c r="EN846"/>
      <c r="EO846"/>
      <c r="EP846"/>
      <c r="EQ846"/>
      <c r="ER846"/>
      <c r="ES846"/>
      <c r="ET846"/>
      <c r="EU846"/>
      <c r="EV846"/>
      <c r="EW846"/>
      <c r="EX846"/>
      <c r="EY846"/>
      <c r="EZ846"/>
      <c r="FA846"/>
      <c r="FB846"/>
      <c r="FC846"/>
      <c r="FD846"/>
      <c r="FE846"/>
      <c r="FF846"/>
      <c r="FG846"/>
      <c r="FH846"/>
      <c r="FI846"/>
      <c r="FJ846"/>
      <c r="FK846"/>
      <c r="FL846"/>
      <c r="FM846"/>
      <c r="FN846"/>
      <c r="FO846"/>
      <c r="FP846"/>
      <c r="FQ846"/>
      <c r="FR846"/>
      <c r="FS846"/>
      <c r="FT846"/>
      <c r="FU846"/>
      <c r="FV846"/>
      <c r="FW846"/>
      <c r="FX846"/>
      <c r="FY846"/>
      <c r="FZ846"/>
      <c r="GA846"/>
      <c r="GB846"/>
      <c r="GC846"/>
      <c r="GD846"/>
      <c r="GE846"/>
      <c r="GF846"/>
      <c r="GG846"/>
      <c r="GH846"/>
      <c r="GI846"/>
      <c r="GJ846"/>
      <c r="GK846"/>
      <c r="GL846"/>
      <c r="GM846"/>
      <c r="GN846"/>
      <c r="GO846"/>
      <c r="GP846"/>
      <c r="GQ846"/>
      <c r="GR846"/>
      <c r="GS846"/>
      <c r="GT846"/>
      <c r="GU846"/>
      <c r="GV846"/>
      <c r="GW846"/>
      <c r="GX846"/>
      <c r="GY846"/>
      <c r="GZ846"/>
      <c r="HA846"/>
      <c r="HB846"/>
      <c r="HC846"/>
      <c r="HD846"/>
      <c r="HE846"/>
      <c r="HF846"/>
      <c r="HG846"/>
      <c r="HH846"/>
      <c r="HI846"/>
      <c r="HJ846"/>
      <c r="HK846"/>
      <c r="HL846"/>
    </row>
    <row r="847" spans="1:220" x14ac:dyDescent="0.25">
      <c r="A847"/>
      <c r="B847"/>
      <c r="C847"/>
      <c r="D847"/>
      <c r="E847"/>
      <c r="F847"/>
      <c r="G847"/>
      <c r="H847"/>
      <c r="I847"/>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c r="BY847"/>
      <c r="BZ847"/>
      <c r="CA847"/>
      <c r="CB847"/>
      <c r="CC847"/>
      <c r="CD847"/>
      <c r="CE847"/>
      <c r="CF847"/>
      <c r="CG847"/>
      <c r="CH847"/>
      <c r="CI847"/>
      <c r="CJ847"/>
      <c r="CK847"/>
      <c r="CL847"/>
      <c r="CM847"/>
      <c r="CN847"/>
      <c r="CO847"/>
      <c r="CP847"/>
      <c r="CQ847"/>
      <c r="CR847"/>
      <c r="CS847"/>
      <c r="CT847"/>
      <c r="CU847"/>
      <c r="CV847"/>
      <c r="CW847"/>
      <c r="CX847"/>
      <c r="CY847"/>
      <c r="CZ847"/>
      <c r="DA847"/>
      <c r="DB847"/>
      <c r="DC847"/>
      <c r="DD847"/>
      <c r="DE847"/>
      <c r="DF847"/>
      <c r="DG847"/>
      <c r="DH847"/>
      <c r="DI847"/>
      <c r="DJ847"/>
      <c r="DK847"/>
      <c r="DL847"/>
      <c r="DM847"/>
      <c r="DN847"/>
      <c r="DO847"/>
      <c r="DP847"/>
      <c r="DQ847"/>
      <c r="DR847"/>
      <c r="DS847"/>
      <c r="DT847"/>
      <c r="DU847"/>
      <c r="DV847"/>
      <c r="DW847"/>
      <c r="DX847"/>
      <c r="DY847"/>
      <c r="DZ847"/>
      <c r="EA847"/>
      <c r="EB847"/>
      <c r="EC847"/>
      <c r="ED847"/>
      <c r="EE847"/>
      <c r="EF847"/>
      <c r="EG847"/>
      <c r="EH847"/>
      <c r="EI847"/>
      <c r="EJ847"/>
      <c r="EK847"/>
      <c r="EL847"/>
      <c r="EM847"/>
      <c r="EN847"/>
      <c r="EO847"/>
      <c r="EP847"/>
      <c r="EQ847"/>
      <c r="ER847"/>
      <c r="ES847"/>
      <c r="ET847"/>
      <c r="EU847"/>
      <c r="EV847"/>
      <c r="EW847"/>
      <c r="EX847"/>
      <c r="EY847"/>
      <c r="EZ847"/>
      <c r="FA847"/>
      <c r="FB847"/>
      <c r="FC847"/>
      <c r="FD847"/>
      <c r="FE847"/>
      <c r="FF847"/>
      <c r="FG847"/>
      <c r="FH847"/>
      <c r="FI847"/>
      <c r="FJ847"/>
      <c r="FK847"/>
      <c r="FL847"/>
      <c r="FM847"/>
      <c r="FN847"/>
      <c r="FO847"/>
      <c r="FP847"/>
      <c r="FQ847"/>
      <c r="FR847"/>
      <c r="FS847"/>
      <c r="FT847"/>
      <c r="FU847"/>
      <c r="FV847"/>
      <c r="FW847"/>
      <c r="FX847"/>
      <c r="FY847"/>
      <c r="FZ847"/>
      <c r="GA847"/>
      <c r="GB847"/>
      <c r="GC847"/>
      <c r="GD847"/>
      <c r="GE847"/>
      <c r="GF847"/>
      <c r="GG847"/>
      <c r="GH847"/>
      <c r="GI847"/>
      <c r="GJ847"/>
      <c r="GK847"/>
      <c r="GL847"/>
      <c r="GM847"/>
      <c r="GN847"/>
      <c r="GO847"/>
      <c r="GP847"/>
      <c r="GQ847"/>
      <c r="GR847"/>
      <c r="GS847"/>
      <c r="GT847"/>
      <c r="GU847"/>
      <c r="GV847"/>
      <c r="GW847"/>
      <c r="GX847"/>
      <c r="GY847"/>
      <c r="GZ847"/>
      <c r="HA847"/>
      <c r="HB847"/>
      <c r="HC847"/>
      <c r="HD847"/>
      <c r="HE847"/>
      <c r="HF847"/>
      <c r="HG847"/>
      <c r="HH847"/>
      <c r="HI847"/>
      <c r="HJ847"/>
      <c r="HK847"/>
      <c r="HL847"/>
    </row>
    <row r="848" spans="1:220" x14ac:dyDescent="0.25">
      <c r="A848"/>
      <c r="B848"/>
      <c r="C848"/>
      <c r="D848"/>
      <c r="E848"/>
      <c r="F848"/>
      <c r="G848"/>
      <c r="H848"/>
      <c r="I848"/>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c r="BY848"/>
      <c r="BZ848"/>
      <c r="CA848"/>
      <c r="CB848"/>
      <c r="CC848"/>
      <c r="CD848"/>
      <c r="CE848"/>
      <c r="CF848"/>
      <c r="CG848"/>
      <c r="CH848"/>
      <c r="CI848"/>
      <c r="CJ848"/>
      <c r="CK848"/>
      <c r="CL848"/>
      <c r="CM848"/>
      <c r="CN848"/>
      <c r="CO848"/>
      <c r="CP848"/>
      <c r="CQ848"/>
      <c r="CR848"/>
      <c r="CS848"/>
      <c r="CT848"/>
      <c r="CU848"/>
      <c r="CV848"/>
      <c r="CW848"/>
      <c r="CX848"/>
      <c r="CY848"/>
      <c r="CZ848"/>
      <c r="DA848"/>
      <c r="DB848"/>
      <c r="DC848"/>
      <c r="DD848"/>
      <c r="DE848"/>
      <c r="DF848"/>
      <c r="DG848"/>
      <c r="DH848"/>
      <c r="DI848"/>
      <c r="DJ848"/>
      <c r="DK848"/>
      <c r="DL848"/>
      <c r="DM848"/>
      <c r="DN848"/>
      <c r="DO848"/>
      <c r="DP848"/>
      <c r="DQ848"/>
      <c r="DR848"/>
      <c r="DS848"/>
      <c r="DT848"/>
      <c r="DU848"/>
      <c r="DV848"/>
      <c r="DW848"/>
      <c r="DX848"/>
      <c r="DY848"/>
      <c r="DZ848"/>
      <c r="EA848"/>
      <c r="EB848"/>
      <c r="EC848"/>
      <c r="ED848"/>
      <c r="EE848"/>
      <c r="EF848"/>
      <c r="EG848"/>
      <c r="EH848"/>
      <c r="EI848"/>
      <c r="EJ848"/>
      <c r="EK848"/>
      <c r="EL848"/>
      <c r="EM848"/>
      <c r="EN848"/>
      <c r="EO848"/>
      <c r="EP848"/>
      <c r="EQ848"/>
      <c r="ER848"/>
      <c r="ES848"/>
      <c r="ET848"/>
      <c r="EU848"/>
      <c r="EV848"/>
      <c r="EW848"/>
      <c r="EX848"/>
      <c r="EY848"/>
      <c r="EZ848"/>
      <c r="FA848"/>
      <c r="FB848"/>
      <c r="FC848"/>
      <c r="FD848"/>
      <c r="FE848"/>
      <c r="FF848"/>
      <c r="FG848"/>
      <c r="FH848"/>
      <c r="FI848"/>
      <c r="FJ848"/>
      <c r="FK848"/>
      <c r="FL848"/>
      <c r="FM848"/>
      <c r="FN848"/>
      <c r="FO848"/>
      <c r="FP848"/>
      <c r="FQ848"/>
      <c r="FR848"/>
      <c r="FS848"/>
      <c r="FT848"/>
      <c r="FU848"/>
      <c r="FV848"/>
      <c r="FW848"/>
      <c r="FX848"/>
      <c r="FY848"/>
      <c r="FZ848"/>
      <c r="GA848"/>
      <c r="GB848"/>
      <c r="GC848"/>
      <c r="GD848"/>
      <c r="GE848"/>
      <c r="GF848"/>
      <c r="GG848"/>
      <c r="GH848"/>
      <c r="GI848"/>
      <c r="GJ848"/>
      <c r="GK848"/>
      <c r="GL848"/>
      <c r="GM848"/>
      <c r="GN848"/>
      <c r="GO848"/>
      <c r="GP848"/>
      <c r="GQ848"/>
      <c r="GR848"/>
      <c r="GS848"/>
      <c r="GT848"/>
      <c r="GU848"/>
      <c r="GV848"/>
      <c r="GW848"/>
      <c r="GX848"/>
      <c r="GY848"/>
      <c r="GZ848"/>
      <c r="HA848"/>
      <c r="HB848"/>
      <c r="HC848"/>
      <c r="HD848"/>
      <c r="HE848"/>
      <c r="HF848"/>
      <c r="HG848"/>
      <c r="HH848"/>
      <c r="HI848"/>
      <c r="HJ848"/>
      <c r="HK848"/>
      <c r="HL848"/>
    </row>
    <row r="849" spans="1:220" x14ac:dyDescent="0.25">
      <c r="A849"/>
      <c r="B849"/>
      <c r="C849"/>
      <c r="D849"/>
      <c r="E849"/>
      <c r="F849"/>
      <c r="G849"/>
      <c r="H849"/>
      <c r="I849"/>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c r="BY849"/>
      <c r="BZ849"/>
      <c r="CA849"/>
      <c r="CB849"/>
      <c r="CC849"/>
      <c r="CD849"/>
      <c r="CE849"/>
      <c r="CF849"/>
      <c r="CG849"/>
      <c r="CH849"/>
      <c r="CI849"/>
      <c r="CJ849"/>
      <c r="CK849"/>
      <c r="CL849"/>
      <c r="CM849"/>
      <c r="CN849"/>
      <c r="CO849"/>
      <c r="CP849"/>
      <c r="CQ849"/>
      <c r="CR849"/>
      <c r="CS849"/>
      <c r="CT849"/>
      <c r="CU849"/>
      <c r="CV849"/>
      <c r="CW849"/>
      <c r="CX849"/>
      <c r="CY849"/>
      <c r="CZ849"/>
      <c r="DA849"/>
      <c r="DB849"/>
      <c r="DC849"/>
      <c r="DD849"/>
      <c r="DE849"/>
      <c r="DF849"/>
      <c r="DG849"/>
      <c r="DH849"/>
      <c r="DI849"/>
      <c r="DJ849"/>
      <c r="DK849"/>
      <c r="DL849"/>
      <c r="DM849"/>
      <c r="DN849"/>
      <c r="DO849"/>
      <c r="DP849"/>
      <c r="DQ849"/>
      <c r="DR849"/>
      <c r="DS849"/>
      <c r="DT849"/>
      <c r="DU849"/>
      <c r="DV849"/>
      <c r="DW849"/>
      <c r="DX849"/>
      <c r="DY849"/>
      <c r="DZ849"/>
      <c r="EA849"/>
      <c r="EB849"/>
      <c r="EC849"/>
      <c r="ED849"/>
      <c r="EE849"/>
      <c r="EF849"/>
      <c r="EG849"/>
      <c r="EH849"/>
      <c r="EI849"/>
      <c r="EJ849"/>
      <c r="EK849"/>
      <c r="EL849"/>
      <c r="EM849"/>
      <c r="EN849"/>
      <c r="EO849"/>
      <c r="EP849"/>
      <c r="EQ849"/>
      <c r="ER849"/>
      <c r="ES849"/>
      <c r="ET849"/>
      <c r="EU849"/>
      <c r="EV849"/>
      <c r="EW849"/>
      <c r="EX849"/>
      <c r="EY849"/>
      <c r="EZ849"/>
      <c r="FA849"/>
      <c r="FB849"/>
      <c r="FC849"/>
      <c r="FD849"/>
      <c r="FE849"/>
      <c r="FF849"/>
      <c r="FG849"/>
      <c r="FH849"/>
      <c r="FI849"/>
      <c r="FJ849"/>
      <c r="FK849"/>
      <c r="FL849"/>
      <c r="FM849"/>
      <c r="FN849"/>
      <c r="FO849"/>
      <c r="FP849"/>
      <c r="FQ849"/>
      <c r="FR849"/>
      <c r="FS849"/>
      <c r="FT849"/>
      <c r="FU849"/>
      <c r="FV849"/>
      <c r="FW849"/>
      <c r="FX849"/>
      <c r="FY849"/>
      <c r="FZ849"/>
      <c r="GA849"/>
      <c r="GB849"/>
      <c r="GC849"/>
      <c r="GD849"/>
      <c r="GE849"/>
      <c r="GF849"/>
      <c r="GG849"/>
      <c r="GH849"/>
      <c r="GI849"/>
      <c r="GJ849"/>
      <c r="GK849"/>
      <c r="GL849"/>
      <c r="GM849"/>
      <c r="GN849"/>
      <c r="GO849"/>
      <c r="GP849"/>
      <c r="GQ849"/>
      <c r="GR849"/>
      <c r="GS849"/>
      <c r="GT849"/>
      <c r="GU849"/>
      <c r="GV849"/>
      <c r="GW849"/>
      <c r="GX849"/>
      <c r="GY849"/>
      <c r="GZ849"/>
      <c r="HA849"/>
      <c r="HB849"/>
      <c r="HC849"/>
      <c r="HD849"/>
      <c r="HE849"/>
      <c r="HF849"/>
      <c r="HG849"/>
      <c r="HH849"/>
      <c r="HI849"/>
      <c r="HJ849"/>
      <c r="HK849"/>
      <c r="HL849"/>
    </row>
    <row r="850" spans="1:220" x14ac:dyDescent="0.25">
      <c r="A850"/>
      <c r="B850"/>
      <c r="C850"/>
      <c r="D850"/>
      <c r="E850"/>
      <c r="F850"/>
      <c r="G850"/>
      <c r="H850"/>
      <c r="I850"/>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c r="BY850"/>
      <c r="BZ850"/>
      <c r="CA850"/>
      <c r="CB850"/>
      <c r="CC850"/>
      <c r="CD850"/>
      <c r="CE850"/>
      <c r="CF850"/>
      <c r="CG850"/>
      <c r="CH850"/>
      <c r="CI850"/>
      <c r="CJ850"/>
      <c r="CK850"/>
      <c r="CL850"/>
      <c r="CM850"/>
      <c r="CN850"/>
      <c r="CO850"/>
      <c r="CP850"/>
      <c r="CQ850"/>
      <c r="CR850"/>
      <c r="CS850"/>
      <c r="CT850"/>
      <c r="CU850"/>
      <c r="CV850"/>
      <c r="CW850"/>
      <c r="CX850"/>
      <c r="CY850"/>
      <c r="CZ850"/>
      <c r="DA850"/>
      <c r="DB850"/>
      <c r="DC850"/>
      <c r="DD850"/>
      <c r="DE850"/>
      <c r="DF850"/>
      <c r="DG850"/>
      <c r="DH850"/>
      <c r="DI850"/>
      <c r="DJ850"/>
      <c r="DK850"/>
      <c r="DL850"/>
      <c r="DM850"/>
      <c r="DN850"/>
      <c r="DO850"/>
      <c r="DP850"/>
      <c r="DQ850"/>
      <c r="DR850"/>
      <c r="DS850"/>
      <c r="DT850"/>
      <c r="DU850"/>
      <c r="DV850"/>
      <c r="DW850"/>
      <c r="DX850"/>
      <c r="DY850"/>
      <c r="DZ850"/>
      <c r="EA850"/>
      <c r="EB850"/>
      <c r="EC850"/>
      <c r="ED850"/>
      <c r="EE850"/>
      <c r="EF850"/>
      <c r="EG850"/>
      <c r="EH850"/>
      <c r="EI850"/>
      <c r="EJ850"/>
      <c r="EK850"/>
      <c r="EL850"/>
      <c r="EM850"/>
      <c r="EN850"/>
      <c r="EO850"/>
      <c r="EP850"/>
      <c r="EQ850"/>
      <c r="ER850"/>
      <c r="ES850"/>
      <c r="ET850"/>
      <c r="EU850"/>
      <c r="EV850"/>
      <c r="EW850"/>
      <c r="EX850"/>
      <c r="EY850"/>
      <c r="EZ850"/>
      <c r="FA850"/>
      <c r="FB850"/>
      <c r="FC850"/>
      <c r="FD850"/>
      <c r="FE850"/>
      <c r="FF850"/>
      <c r="FG850"/>
      <c r="FH850"/>
      <c r="FI850"/>
      <c r="FJ850"/>
      <c r="FK850"/>
      <c r="FL850"/>
      <c r="FM850"/>
      <c r="FN850"/>
      <c r="FO850"/>
      <c r="FP850"/>
      <c r="FQ850"/>
      <c r="FR850"/>
      <c r="FS850"/>
      <c r="FT850"/>
      <c r="FU850"/>
      <c r="FV850"/>
      <c r="FW850"/>
      <c r="FX850"/>
      <c r="FY850"/>
      <c r="FZ850"/>
      <c r="GA850"/>
      <c r="GB850"/>
      <c r="GC850"/>
      <c r="GD850"/>
      <c r="GE850"/>
      <c r="GF850"/>
      <c r="GG850"/>
      <c r="GH850"/>
      <c r="GI850"/>
      <c r="GJ850"/>
      <c r="GK850"/>
      <c r="GL850"/>
      <c r="GM850"/>
      <c r="GN850"/>
      <c r="GO850"/>
      <c r="GP850"/>
      <c r="GQ850"/>
      <c r="GR850"/>
      <c r="GS850"/>
      <c r="GT850"/>
      <c r="GU850"/>
      <c r="GV850"/>
      <c r="GW850"/>
      <c r="GX850"/>
      <c r="GY850"/>
      <c r="GZ850"/>
      <c r="HA850"/>
      <c r="HB850"/>
      <c r="HC850"/>
      <c r="HD850"/>
      <c r="HE850"/>
      <c r="HF850"/>
      <c r="HG850"/>
      <c r="HH850"/>
      <c r="HI850"/>
      <c r="HJ850"/>
      <c r="HK850"/>
      <c r="HL850"/>
    </row>
    <row r="851" spans="1:220" x14ac:dyDescent="0.25">
      <c r="A851"/>
      <c r="B851"/>
      <c r="C851"/>
      <c r="D851"/>
      <c r="E851"/>
      <c r="F851"/>
      <c r="G851"/>
      <c r="H851"/>
      <c r="I851"/>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c r="BY851"/>
      <c r="BZ851"/>
      <c r="CA851"/>
      <c r="CB851"/>
      <c r="CC851"/>
      <c r="CD851"/>
      <c r="CE851"/>
      <c r="CF851"/>
      <c r="CG851"/>
      <c r="CH851"/>
      <c r="CI851"/>
      <c r="CJ851"/>
      <c r="CK851"/>
      <c r="CL851"/>
      <c r="CM851"/>
      <c r="CN851"/>
      <c r="CO851"/>
      <c r="CP851"/>
      <c r="CQ851"/>
      <c r="CR851"/>
      <c r="CS851"/>
      <c r="CT851"/>
      <c r="CU851"/>
      <c r="CV851"/>
      <c r="CW851"/>
      <c r="CX851"/>
      <c r="CY851"/>
      <c r="CZ851"/>
      <c r="DA851"/>
      <c r="DB851"/>
      <c r="DC851"/>
      <c r="DD851"/>
      <c r="DE851"/>
      <c r="DF851"/>
      <c r="DG851"/>
      <c r="DH851"/>
      <c r="DI851"/>
      <c r="DJ851"/>
      <c r="DK851"/>
      <c r="DL851"/>
      <c r="DM851"/>
      <c r="DN851"/>
      <c r="DO851"/>
      <c r="DP851"/>
      <c r="DQ851"/>
      <c r="DR851"/>
      <c r="DS851"/>
      <c r="DT851"/>
      <c r="DU851"/>
      <c r="DV851"/>
      <c r="DW851"/>
      <c r="DX851"/>
      <c r="DY851"/>
      <c r="DZ851"/>
      <c r="EA851"/>
      <c r="EB851"/>
      <c r="EC851"/>
      <c r="ED851"/>
      <c r="EE851"/>
      <c r="EF851"/>
      <c r="EG851"/>
      <c r="EH851"/>
      <c r="EI851"/>
      <c r="EJ851"/>
      <c r="EK851"/>
      <c r="EL851"/>
      <c r="EM851"/>
      <c r="EN851"/>
      <c r="EO851"/>
      <c r="EP851"/>
      <c r="EQ851"/>
      <c r="ER851"/>
      <c r="ES851"/>
      <c r="ET851"/>
      <c r="EU851"/>
      <c r="EV851"/>
      <c r="EW851"/>
      <c r="EX851"/>
      <c r="EY851"/>
      <c r="EZ851"/>
      <c r="FA851"/>
      <c r="FB851"/>
      <c r="FC851"/>
      <c r="FD851"/>
      <c r="FE851"/>
      <c r="FF851"/>
      <c r="FG851"/>
      <c r="FH851"/>
      <c r="FI851"/>
      <c r="FJ851"/>
      <c r="FK851"/>
      <c r="FL851"/>
      <c r="FM851"/>
      <c r="FN851"/>
      <c r="FO851"/>
      <c r="FP851"/>
      <c r="FQ851"/>
      <c r="FR851"/>
      <c r="FS851"/>
      <c r="FT851"/>
      <c r="FU851"/>
      <c r="FV851"/>
      <c r="FW851"/>
      <c r="FX851"/>
      <c r="FY851"/>
      <c r="FZ851"/>
      <c r="GA851"/>
      <c r="GB851"/>
      <c r="GC851"/>
      <c r="GD851"/>
      <c r="GE851"/>
      <c r="GF851"/>
      <c r="GG851"/>
      <c r="GH851"/>
      <c r="GI851"/>
      <c r="GJ851"/>
      <c r="GK851"/>
      <c r="GL851"/>
      <c r="GM851"/>
      <c r="GN851"/>
      <c r="GO851"/>
      <c r="GP851"/>
      <c r="GQ851"/>
      <c r="GR851"/>
      <c r="GS851"/>
      <c r="GT851"/>
      <c r="GU851"/>
      <c r="GV851"/>
      <c r="GW851"/>
      <c r="GX851"/>
      <c r="GY851"/>
      <c r="GZ851"/>
      <c r="HA851"/>
      <c r="HB851"/>
      <c r="HC851"/>
      <c r="HD851"/>
      <c r="HE851"/>
      <c r="HF851"/>
      <c r="HG851"/>
      <c r="HH851"/>
      <c r="HI851"/>
      <c r="HJ851"/>
      <c r="HK851"/>
      <c r="HL851"/>
    </row>
    <row r="852" spans="1:220" x14ac:dyDescent="0.25">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c r="BY852"/>
      <c r="BZ852"/>
      <c r="CA852"/>
      <c r="CB852"/>
      <c r="CC852"/>
      <c r="CD852"/>
      <c r="CE852"/>
      <c r="CF852"/>
      <c r="CG852"/>
      <c r="CH852"/>
      <c r="CI852"/>
      <c r="CJ852"/>
      <c r="CK852"/>
      <c r="CL852"/>
      <c r="CM852"/>
      <c r="CN852"/>
      <c r="CO852"/>
      <c r="CP852"/>
      <c r="CQ852"/>
      <c r="CR852"/>
      <c r="CS852"/>
      <c r="CT852"/>
      <c r="CU852"/>
      <c r="CV852"/>
      <c r="CW852"/>
      <c r="CX852"/>
      <c r="CY852"/>
      <c r="CZ852"/>
      <c r="DA852"/>
      <c r="DB852"/>
      <c r="DC852"/>
      <c r="DD852"/>
      <c r="DE852"/>
      <c r="DF852"/>
      <c r="DG852"/>
      <c r="DH852"/>
      <c r="DI852"/>
      <c r="DJ852"/>
      <c r="DK852"/>
      <c r="DL852"/>
      <c r="DM852"/>
      <c r="DN852"/>
      <c r="DO852"/>
      <c r="DP852"/>
      <c r="DQ852"/>
      <c r="DR852"/>
      <c r="DS852"/>
      <c r="DT852"/>
      <c r="DU852"/>
      <c r="DV852"/>
      <c r="DW852"/>
      <c r="DX852"/>
      <c r="DY852"/>
      <c r="DZ852"/>
      <c r="EA852"/>
      <c r="EB852"/>
      <c r="EC852"/>
      <c r="ED852"/>
      <c r="EE852"/>
      <c r="EF852"/>
      <c r="EG852"/>
      <c r="EH852"/>
      <c r="EI852"/>
      <c r="EJ852"/>
      <c r="EK852"/>
      <c r="EL852"/>
      <c r="EM852"/>
      <c r="EN852"/>
      <c r="EO852"/>
      <c r="EP852"/>
      <c r="EQ852"/>
      <c r="ER852"/>
      <c r="ES852"/>
      <c r="ET852"/>
      <c r="EU852"/>
      <c r="EV852"/>
      <c r="EW852"/>
      <c r="EX852"/>
      <c r="EY852"/>
      <c r="EZ852"/>
      <c r="FA852"/>
      <c r="FB852"/>
      <c r="FC852"/>
      <c r="FD852"/>
      <c r="FE852"/>
      <c r="FF852"/>
      <c r="FG852"/>
      <c r="FH852"/>
      <c r="FI852"/>
      <c r="FJ852"/>
      <c r="FK852"/>
      <c r="FL852"/>
      <c r="FM852"/>
      <c r="FN852"/>
      <c r="FO852"/>
      <c r="FP852"/>
      <c r="FQ852"/>
      <c r="FR852"/>
      <c r="FS852"/>
      <c r="FT852"/>
      <c r="FU852"/>
      <c r="FV852"/>
      <c r="FW852"/>
      <c r="FX852"/>
      <c r="FY852"/>
      <c r="FZ852"/>
      <c r="GA852"/>
      <c r="GB852"/>
      <c r="GC852"/>
      <c r="GD852"/>
      <c r="GE852"/>
      <c r="GF852"/>
      <c r="GG852"/>
      <c r="GH852"/>
      <c r="GI852"/>
      <c r="GJ852"/>
      <c r="GK852"/>
      <c r="GL852"/>
      <c r="GM852"/>
      <c r="GN852"/>
      <c r="GO852"/>
      <c r="GP852"/>
      <c r="GQ852"/>
      <c r="GR852"/>
      <c r="GS852"/>
      <c r="GT852"/>
      <c r="GU852"/>
      <c r="GV852"/>
      <c r="GW852"/>
      <c r="GX852"/>
      <c r="GY852"/>
      <c r="GZ852"/>
      <c r="HA852"/>
      <c r="HB852"/>
      <c r="HC852"/>
      <c r="HD852"/>
      <c r="HE852"/>
      <c r="HF852"/>
      <c r="HG852"/>
      <c r="HH852"/>
      <c r="HI852"/>
      <c r="HJ852"/>
      <c r="HK852"/>
      <c r="HL852"/>
    </row>
    <row r="853" spans="1:220" x14ac:dyDescent="0.25">
      <c r="A853"/>
      <c r="B853"/>
      <c r="C853"/>
      <c r="D853"/>
      <c r="E853"/>
      <c r="F853"/>
      <c r="G853"/>
      <c r="H853"/>
      <c r="I853"/>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c r="BY853"/>
      <c r="BZ853"/>
      <c r="CA853"/>
      <c r="CB853"/>
      <c r="CC853"/>
      <c r="CD853"/>
      <c r="CE853"/>
      <c r="CF853"/>
      <c r="CG853"/>
      <c r="CH853"/>
      <c r="CI853"/>
      <c r="CJ853"/>
      <c r="CK853"/>
      <c r="CL853"/>
      <c r="CM853"/>
      <c r="CN853"/>
      <c r="CO853"/>
      <c r="CP853"/>
      <c r="CQ853"/>
      <c r="CR853"/>
      <c r="CS853"/>
      <c r="CT853"/>
      <c r="CU853"/>
      <c r="CV853"/>
      <c r="CW853"/>
      <c r="CX853"/>
      <c r="CY853"/>
      <c r="CZ853"/>
      <c r="DA853"/>
      <c r="DB853"/>
      <c r="DC853"/>
      <c r="DD853"/>
      <c r="DE853"/>
      <c r="DF853"/>
      <c r="DG853"/>
      <c r="DH853"/>
      <c r="DI853"/>
      <c r="DJ853"/>
      <c r="DK853"/>
      <c r="DL853"/>
      <c r="DM853"/>
      <c r="DN853"/>
      <c r="DO853"/>
      <c r="DP853"/>
      <c r="DQ853"/>
      <c r="DR853"/>
      <c r="DS853"/>
      <c r="DT853"/>
      <c r="DU853"/>
      <c r="DV853"/>
      <c r="DW853"/>
      <c r="DX853"/>
      <c r="DY853"/>
      <c r="DZ853"/>
      <c r="EA853"/>
      <c r="EB853"/>
      <c r="EC853"/>
      <c r="ED853"/>
      <c r="EE853"/>
      <c r="EF853"/>
      <c r="EG853"/>
      <c r="EH853"/>
      <c r="EI853"/>
      <c r="EJ853"/>
      <c r="EK853"/>
      <c r="EL853"/>
      <c r="EM853"/>
      <c r="EN853"/>
      <c r="EO853"/>
      <c r="EP853"/>
      <c r="EQ853"/>
      <c r="ER853"/>
      <c r="ES853"/>
      <c r="ET853"/>
      <c r="EU853"/>
      <c r="EV853"/>
      <c r="EW853"/>
      <c r="EX853"/>
      <c r="EY853"/>
      <c r="EZ853"/>
      <c r="FA853"/>
      <c r="FB853"/>
      <c r="FC853"/>
      <c r="FD853"/>
      <c r="FE853"/>
      <c r="FF853"/>
      <c r="FG853"/>
      <c r="FH853"/>
      <c r="FI853"/>
      <c r="FJ853"/>
      <c r="FK853"/>
      <c r="FL853"/>
      <c r="FM853"/>
      <c r="FN853"/>
      <c r="FO853"/>
      <c r="FP853"/>
      <c r="FQ853"/>
      <c r="FR853"/>
      <c r="FS853"/>
      <c r="FT853"/>
      <c r="FU853"/>
      <c r="FV853"/>
      <c r="FW853"/>
      <c r="FX853"/>
      <c r="FY853"/>
      <c r="FZ853"/>
      <c r="GA853"/>
      <c r="GB853"/>
      <c r="GC853"/>
      <c r="GD853"/>
      <c r="GE853"/>
      <c r="GF853"/>
      <c r="GG853"/>
      <c r="GH853"/>
      <c r="GI853"/>
      <c r="GJ853"/>
      <c r="GK853"/>
      <c r="GL853"/>
      <c r="GM853"/>
      <c r="GN853"/>
      <c r="GO853"/>
      <c r="GP853"/>
      <c r="GQ853"/>
      <c r="GR853"/>
      <c r="GS853"/>
      <c r="GT853"/>
      <c r="GU853"/>
      <c r="GV853"/>
      <c r="GW853"/>
      <c r="GX853"/>
      <c r="GY853"/>
      <c r="GZ853"/>
      <c r="HA853"/>
      <c r="HB853"/>
      <c r="HC853"/>
      <c r="HD853"/>
      <c r="HE853"/>
      <c r="HF853"/>
      <c r="HG853"/>
      <c r="HH853"/>
      <c r="HI853"/>
      <c r="HJ853"/>
      <c r="HK853"/>
      <c r="HL853"/>
    </row>
    <row r="854" spans="1:220" x14ac:dyDescent="0.25">
      <c r="A854"/>
      <c r="B854"/>
      <c r="C854"/>
      <c r="D854"/>
      <c r="E854"/>
      <c r="F854"/>
      <c r="G854"/>
      <c r="H854"/>
      <c r="I854"/>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c r="BY854"/>
      <c r="BZ854"/>
      <c r="CA854"/>
      <c r="CB854"/>
      <c r="CC854"/>
      <c r="CD854"/>
      <c r="CE854"/>
      <c r="CF854"/>
      <c r="CG854"/>
      <c r="CH854"/>
      <c r="CI854"/>
      <c r="CJ854"/>
      <c r="CK854"/>
      <c r="CL854"/>
      <c r="CM854"/>
      <c r="CN854"/>
      <c r="CO854"/>
      <c r="CP854"/>
      <c r="CQ854"/>
      <c r="CR854"/>
      <c r="CS854"/>
      <c r="CT854"/>
      <c r="CU854"/>
      <c r="CV854"/>
      <c r="CW854"/>
      <c r="CX854"/>
      <c r="CY854"/>
      <c r="CZ854"/>
      <c r="DA854"/>
      <c r="DB854"/>
      <c r="DC854"/>
      <c r="DD854"/>
      <c r="DE854"/>
      <c r="DF854"/>
      <c r="DG854"/>
      <c r="DH854"/>
      <c r="DI854"/>
      <c r="DJ854"/>
      <c r="DK854"/>
      <c r="DL854"/>
      <c r="DM854"/>
      <c r="DN854"/>
      <c r="DO854"/>
      <c r="DP854"/>
      <c r="DQ854"/>
      <c r="DR854"/>
      <c r="DS854"/>
      <c r="DT854"/>
      <c r="DU854"/>
      <c r="DV854"/>
      <c r="DW854"/>
      <c r="DX854"/>
      <c r="DY854"/>
      <c r="DZ854"/>
      <c r="EA854"/>
      <c r="EB854"/>
      <c r="EC854"/>
      <c r="ED854"/>
      <c r="EE854"/>
      <c r="EF854"/>
      <c r="EG854"/>
      <c r="EH854"/>
      <c r="EI854"/>
      <c r="EJ854"/>
      <c r="EK854"/>
      <c r="EL854"/>
      <c r="EM854"/>
      <c r="EN854"/>
      <c r="EO854"/>
      <c r="EP854"/>
      <c r="EQ854"/>
      <c r="ER854"/>
      <c r="ES854"/>
      <c r="ET854"/>
      <c r="EU854"/>
      <c r="EV854"/>
      <c r="EW854"/>
      <c r="EX854"/>
      <c r="EY854"/>
      <c r="EZ854"/>
      <c r="FA854"/>
      <c r="FB854"/>
      <c r="FC854"/>
      <c r="FD854"/>
      <c r="FE854"/>
      <c r="FF854"/>
      <c r="FG854"/>
      <c r="FH854"/>
      <c r="FI854"/>
      <c r="FJ854"/>
      <c r="FK854"/>
      <c r="FL854"/>
      <c r="FM854"/>
      <c r="FN854"/>
      <c r="FO854"/>
      <c r="FP854"/>
      <c r="FQ854"/>
      <c r="FR854"/>
      <c r="FS854"/>
      <c r="FT854"/>
      <c r="FU854"/>
      <c r="FV854"/>
      <c r="FW854"/>
      <c r="FX854"/>
      <c r="FY854"/>
      <c r="FZ854"/>
      <c r="GA854"/>
      <c r="GB854"/>
      <c r="GC854"/>
      <c r="GD854"/>
      <c r="GE854"/>
      <c r="GF854"/>
      <c r="GG854"/>
      <c r="GH854"/>
      <c r="GI854"/>
      <c r="GJ854"/>
      <c r="GK854"/>
      <c r="GL854"/>
      <c r="GM854"/>
      <c r="GN854"/>
      <c r="GO854"/>
      <c r="GP854"/>
      <c r="GQ854"/>
      <c r="GR854"/>
      <c r="GS854"/>
      <c r="GT854"/>
      <c r="GU854"/>
      <c r="GV854"/>
      <c r="GW854"/>
      <c r="GX854"/>
      <c r="GY854"/>
      <c r="GZ854"/>
      <c r="HA854"/>
      <c r="HB854"/>
      <c r="HC854"/>
      <c r="HD854"/>
      <c r="HE854"/>
      <c r="HF854"/>
      <c r="HG854"/>
      <c r="HH854"/>
      <c r="HI854"/>
      <c r="HJ854"/>
      <c r="HK854"/>
      <c r="HL854"/>
    </row>
    <row r="855" spans="1:220" x14ac:dyDescent="0.25">
      <c r="A855"/>
      <c r="B855"/>
      <c r="C855"/>
      <c r="D855"/>
      <c r="E855"/>
      <c r="F855"/>
      <c r="G855"/>
      <c r="H855"/>
      <c r="I855"/>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c r="BY855"/>
      <c r="BZ855"/>
      <c r="CA855"/>
      <c r="CB855"/>
      <c r="CC855"/>
      <c r="CD855"/>
      <c r="CE855"/>
      <c r="CF855"/>
      <c r="CG855"/>
      <c r="CH855"/>
      <c r="CI855"/>
      <c r="CJ855"/>
      <c r="CK855"/>
      <c r="CL855"/>
      <c r="CM855"/>
      <c r="CN855"/>
      <c r="CO855"/>
      <c r="CP855"/>
      <c r="CQ855"/>
      <c r="CR855"/>
      <c r="CS855"/>
      <c r="CT855"/>
      <c r="CU855"/>
      <c r="CV855"/>
      <c r="CW855"/>
      <c r="CX855"/>
      <c r="CY855"/>
      <c r="CZ855"/>
      <c r="DA855"/>
      <c r="DB855"/>
      <c r="DC855"/>
      <c r="DD855"/>
      <c r="DE855"/>
      <c r="DF855"/>
      <c r="DG855"/>
      <c r="DH855"/>
      <c r="DI855"/>
      <c r="DJ855"/>
      <c r="DK855"/>
      <c r="DL855"/>
      <c r="DM855"/>
      <c r="DN855"/>
      <c r="DO855"/>
      <c r="DP855"/>
      <c r="DQ855"/>
      <c r="DR855"/>
      <c r="DS855"/>
      <c r="DT855"/>
      <c r="DU855"/>
      <c r="DV855"/>
      <c r="DW855"/>
      <c r="DX855"/>
      <c r="DY855"/>
      <c r="DZ855"/>
      <c r="EA855"/>
      <c r="EB855"/>
      <c r="EC855"/>
      <c r="ED855"/>
      <c r="EE855"/>
      <c r="EF855"/>
      <c r="EG855"/>
      <c r="EH855"/>
      <c r="EI855"/>
      <c r="EJ855"/>
      <c r="EK855"/>
      <c r="EL855"/>
      <c r="EM855"/>
      <c r="EN855"/>
      <c r="EO855"/>
      <c r="EP855"/>
      <c r="EQ855"/>
      <c r="ER855"/>
      <c r="ES855"/>
      <c r="ET855"/>
      <c r="EU855"/>
      <c r="EV855"/>
      <c r="EW855"/>
      <c r="EX855"/>
      <c r="EY855"/>
      <c r="EZ855"/>
      <c r="FA855"/>
      <c r="FB855"/>
      <c r="FC855"/>
      <c r="FD855"/>
      <c r="FE855"/>
      <c r="FF855"/>
      <c r="FG855"/>
      <c r="FH855"/>
      <c r="FI855"/>
      <c r="FJ855"/>
      <c r="FK855"/>
      <c r="FL855"/>
      <c r="FM855"/>
      <c r="FN855"/>
      <c r="FO855"/>
      <c r="FP855"/>
      <c r="FQ855"/>
      <c r="FR855"/>
      <c r="FS855"/>
      <c r="FT855"/>
      <c r="FU855"/>
      <c r="FV855"/>
      <c r="FW855"/>
      <c r="FX855"/>
      <c r="FY855"/>
      <c r="FZ855"/>
      <c r="GA855"/>
      <c r="GB855"/>
      <c r="GC855"/>
      <c r="GD855"/>
      <c r="GE855"/>
      <c r="GF855"/>
      <c r="GG855"/>
      <c r="GH855"/>
      <c r="GI855"/>
      <c r="GJ855"/>
      <c r="GK855"/>
      <c r="GL855"/>
      <c r="GM855"/>
      <c r="GN855"/>
      <c r="GO855"/>
      <c r="GP855"/>
      <c r="GQ855"/>
      <c r="GR855"/>
      <c r="GS855"/>
      <c r="GT855"/>
      <c r="GU855"/>
      <c r="GV855"/>
      <c r="GW855"/>
      <c r="GX855"/>
      <c r="GY855"/>
      <c r="GZ855"/>
      <c r="HA855"/>
      <c r="HB855"/>
      <c r="HC855"/>
      <c r="HD855"/>
      <c r="HE855"/>
      <c r="HF855"/>
      <c r="HG855"/>
      <c r="HH855"/>
      <c r="HI855"/>
      <c r="HJ855"/>
      <c r="HK855"/>
      <c r="HL855"/>
    </row>
    <row r="856" spans="1:220" x14ac:dyDescent="0.25">
      <c r="A856"/>
      <c r="B856"/>
      <c r="C856"/>
      <c r="D856"/>
      <c r="E856"/>
      <c r="F856"/>
      <c r="G856"/>
      <c r="H856"/>
      <c r="I85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c r="BY856"/>
      <c r="BZ856"/>
      <c r="CA856"/>
      <c r="CB856"/>
      <c r="CC856"/>
      <c r="CD856"/>
      <c r="CE856"/>
      <c r="CF856"/>
      <c r="CG856"/>
      <c r="CH856"/>
      <c r="CI856"/>
      <c r="CJ856"/>
      <c r="CK856"/>
      <c r="CL856"/>
      <c r="CM856"/>
      <c r="CN856"/>
      <c r="CO856"/>
      <c r="CP856"/>
      <c r="CQ856"/>
      <c r="CR856"/>
      <c r="CS856"/>
      <c r="CT856"/>
      <c r="CU856"/>
      <c r="CV856"/>
      <c r="CW856"/>
      <c r="CX856"/>
      <c r="CY856"/>
      <c r="CZ856"/>
      <c r="DA856"/>
      <c r="DB856"/>
      <c r="DC856"/>
      <c r="DD856"/>
      <c r="DE856"/>
      <c r="DF856"/>
      <c r="DG856"/>
      <c r="DH856"/>
      <c r="DI856"/>
      <c r="DJ856"/>
      <c r="DK856"/>
      <c r="DL856"/>
      <c r="DM856"/>
      <c r="DN856"/>
      <c r="DO856"/>
      <c r="DP856"/>
      <c r="DQ856"/>
      <c r="DR856"/>
      <c r="DS856"/>
      <c r="DT856"/>
      <c r="DU856"/>
      <c r="DV856"/>
      <c r="DW856"/>
      <c r="DX856"/>
      <c r="DY856"/>
      <c r="DZ856"/>
      <c r="EA856"/>
      <c r="EB856"/>
      <c r="EC856"/>
      <c r="ED856"/>
      <c r="EE856"/>
      <c r="EF856"/>
      <c r="EG856"/>
      <c r="EH856"/>
      <c r="EI856"/>
      <c r="EJ856"/>
      <c r="EK856"/>
      <c r="EL856"/>
      <c r="EM856"/>
      <c r="EN856"/>
      <c r="EO856"/>
      <c r="EP856"/>
      <c r="EQ856"/>
      <c r="ER856"/>
      <c r="ES856"/>
      <c r="ET856"/>
      <c r="EU856"/>
      <c r="EV856"/>
      <c r="EW856"/>
      <c r="EX856"/>
      <c r="EY856"/>
      <c r="EZ856"/>
      <c r="FA856"/>
      <c r="FB856"/>
      <c r="FC856"/>
      <c r="FD856"/>
      <c r="FE856"/>
      <c r="FF856"/>
      <c r="FG856"/>
      <c r="FH856"/>
      <c r="FI856"/>
      <c r="FJ856"/>
      <c r="FK856"/>
      <c r="FL856"/>
      <c r="FM856"/>
      <c r="FN856"/>
      <c r="FO856"/>
      <c r="FP856"/>
      <c r="FQ856"/>
      <c r="FR856"/>
      <c r="FS856"/>
      <c r="FT856"/>
      <c r="FU856"/>
      <c r="FV856"/>
      <c r="FW856"/>
      <c r="FX856"/>
      <c r="FY856"/>
      <c r="FZ856"/>
      <c r="GA856"/>
      <c r="GB856"/>
      <c r="GC856"/>
      <c r="GD856"/>
      <c r="GE856"/>
      <c r="GF856"/>
      <c r="GG856"/>
      <c r="GH856"/>
      <c r="GI856"/>
      <c r="GJ856"/>
      <c r="GK856"/>
      <c r="GL856"/>
      <c r="GM856"/>
      <c r="GN856"/>
      <c r="GO856"/>
      <c r="GP856"/>
      <c r="GQ856"/>
      <c r="GR856"/>
      <c r="GS856"/>
      <c r="GT856"/>
      <c r="GU856"/>
      <c r="GV856"/>
      <c r="GW856"/>
      <c r="GX856"/>
      <c r="GY856"/>
      <c r="GZ856"/>
      <c r="HA856"/>
      <c r="HB856"/>
      <c r="HC856"/>
      <c r="HD856"/>
      <c r="HE856"/>
      <c r="HF856"/>
      <c r="HG856"/>
      <c r="HH856"/>
      <c r="HI856"/>
      <c r="HJ856"/>
      <c r="HK856"/>
      <c r="HL856"/>
    </row>
    <row r="857" spans="1:220" x14ac:dyDescent="0.25">
      <c r="A857"/>
      <c r="B857"/>
      <c r="C857"/>
      <c r="D857"/>
      <c r="E857"/>
      <c r="F857"/>
      <c r="G857"/>
      <c r="H857"/>
      <c r="I857"/>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c r="BY857"/>
      <c r="BZ857"/>
      <c r="CA857"/>
      <c r="CB857"/>
      <c r="CC857"/>
      <c r="CD857"/>
      <c r="CE857"/>
      <c r="CF857"/>
      <c r="CG857"/>
      <c r="CH857"/>
      <c r="CI857"/>
      <c r="CJ857"/>
      <c r="CK857"/>
      <c r="CL857"/>
      <c r="CM857"/>
      <c r="CN857"/>
      <c r="CO857"/>
      <c r="CP857"/>
      <c r="CQ857"/>
      <c r="CR857"/>
      <c r="CS857"/>
      <c r="CT857"/>
      <c r="CU857"/>
      <c r="CV857"/>
      <c r="CW857"/>
      <c r="CX857"/>
      <c r="CY857"/>
      <c r="CZ857"/>
      <c r="DA857"/>
      <c r="DB857"/>
      <c r="DC857"/>
      <c r="DD857"/>
      <c r="DE857"/>
      <c r="DF857"/>
      <c r="DG857"/>
      <c r="DH857"/>
      <c r="DI857"/>
      <c r="DJ857"/>
      <c r="DK857"/>
      <c r="DL857"/>
      <c r="DM857"/>
      <c r="DN857"/>
      <c r="DO857"/>
      <c r="DP857"/>
      <c r="DQ857"/>
      <c r="DR857"/>
      <c r="DS857"/>
      <c r="DT857"/>
      <c r="DU857"/>
      <c r="DV857"/>
      <c r="DW857"/>
      <c r="DX857"/>
      <c r="DY857"/>
      <c r="DZ857"/>
      <c r="EA857"/>
      <c r="EB857"/>
      <c r="EC857"/>
      <c r="ED857"/>
      <c r="EE857"/>
      <c r="EF857"/>
      <c r="EG857"/>
      <c r="EH857"/>
      <c r="EI857"/>
      <c r="EJ857"/>
      <c r="EK857"/>
      <c r="EL857"/>
      <c r="EM857"/>
      <c r="EN857"/>
      <c r="EO857"/>
      <c r="EP857"/>
      <c r="EQ857"/>
      <c r="ER857"/>
      <c r="ES857"/>
      <c r="ET857"/>
      <c r="EU857"/>
      <c r="EV857"/>
      <c r="EW857"/>
      <c r="EX857"/>
      <c r="EY857"/>
      <c r="EZ857"/>
      <c r="FA857"/>
      <c r="FB857"/>
      <c r="FC857"/>
      <c r="FD857"/>
      <c r="FE857"/>
      <c r="FF857"/>
      <c r="FG857"/>
      <c r="FH857"/>
      <c r="FI857"/>
      <c r="FJ857"/>
      <c r="FK857"/>
      <c r="FL857"/>
      <c r="FM857"/>
      <c r="FN857"/>
      <c r="FO857"/>
      <c r="FP857"/>
      <c r="FQ857"/>
      <c r="FR857"/>
      <c r="FS857"/>
      <c r="FT857"/>
      <c r="FU857"/>
      <c r="FV857"/>
      <c r="FW857"/>
      <c r="FX857"/>
      <c r="FY857"/>
      <c r="FZ857"/>
      <c r="GA857"/>
      <c r="GB857"/>
      <c r="GC857"/>
      <c r="GD857"/>
      <c r="GE857"/>
      <c r="GF857"/>
      <c r="GG857"/>
      <c r="GH857"/>
      <c r="GI857"/>
      <c r="GJ857"/>
      <c r="GK857"/>
      <c r="GL857"/>
      <c r="GM857"/>
      <c r="GN857"/>
      <c r="GO857"/>
      <c r="GP857"/>
      <c r="GQ857"/>
      <c r="GR857"/>
      <c r="GS857"/>
      <c r="GT857"/>
      <c r="GU857"/>
      <c r="GV857"/>
      <c r="GW857"/>
      <c r="GX857"/>
      <c r="GY857"/>
      <c r="GZ857"/>
      <c r="HA857"/>
      <c r="HB857"/>
      <c r="HC857"/>
      <c r="HD857"/>
      <c r="HE857"/>
      <c r="HF857"/>
      <c r="HG857"/>
      <c r="HH857"/>
      <c r="HI857"/>
      <c r="HJ857"/>
      <c r="HK857"/>
      <c r="HL857"/>
    </row>
    <row r="858" spans="1:220" x14ac:dyDescent="0.25">
      <c r="A858"/>
      <c r="B858"/>
      <c r="C858"/>
      <c r="D858"/>
      <c r="E858"/>
      <c r="F858"/>
      <c r="G858"/>
      <c r="H858"/>
      <c r="I858"/>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c r="BY858"/>
      <c r="BZ858"/>
      <c r="CA858"/>
      <c r="CB858"/>
      <c r="CC858"/>
      <c r="CD858"/>
      <c r="CE858"/>
      <c r="CF858"/>
      <c r="CG858"/>
      <c r="CH858"/>
      <c r="CI858"/>
      <c r="CJ858"/>
      <c r="CK858"/>
      <c r="CL858"/>
      <c r="CM858"/>
      <c r="CN858"/>
      <c r="CO858"/>
      <c r="CP858"/>
      <c r="CQ858"/>
      <c r="CR858"/>
      <c r="CS858"/>
      <c r="CT858"/>
      <c r="CU858"/>
      <c r="CV858"/>
      <c r="CW858"/>
      <c r="CX858"/>
      <c r="CY858"/>
      <c r="CZ858"/>
      <c r="DA858"/>
      <c r="DB858"/>
      <c r="DC858"/>
      <c r="DD858"/>
      <c r="DE858"/>
      <c r="DF858"/>
      <c r="DG858"/>
      <c r="DH858"/>
      <c r="DI858"/>
      <c r="DJ858"/>
      <c r="DK858"/>
      <c r="DL858"/>
      <c r="DM858"/>
      <c r="DN858"/>
      <c r="DO858"/>
      <c r="DP858"/>
      <c r="DQ858"/>
      <c r="DR858"/>
      <c r="DS858"/>
      <c r="DT858"/>
      <c r="DU858"/>
      <c r="DV858"/>
      <c r="DW858"/>
      <c r="DX858"/>
      <c r="DY858"/>
      <c r="DZ858"/>
      <c r="EA858"/>
      <c r="EB858"/>
      <c r="EC858"/>
      <c r="ED858"/>
      <c r="EE858"/>
      <c r="EF858"/>
      <c r="EG858"/>
      <c r="EH858"/>
      <c r="EI858"/>
      <c r="EJ858"/>
      <c r="EK858"/>
      <c r="EL858"/>
      <c r="EM858"/>
      <c r="EN858"/>
      <c r="EO858"/>
      <c r="EP858"/>
      <c r="EQ858"/>
      <c r="ER858"/>
      <c r="ES858"/>
      <c r="ET858"/>
      <c r="EU858"/>
      <c r="EV858"/>
      <c r="EW858"/>
      <c r="EX858"/>
      <c r="EY858"/>
      <c r="EZ858"/>
      <c r="FA858"/>
      <c r="FB858"/>
      <c r="FC858"/>
      <c r="FD858"/>
      <c r="FE858"/>
      <c r="FF858"/>
      <c r="FG858"/>
      <c r="FH858"/>
      <c r="FI858"/>
      <c r="FJ858"/>
      <c r="FK858"/>
      <c r="FL858"/>
      <c r="FM858"/>
      <c r="FN858"/>
      <c r="FO858"/>
      <c r="FP858"/>
      <c r="FQ858"/>
      <c r="FR858"/>
      <c r="FS858"/>
      <c r="FT858"/>
      <c r="FU858"/>
      <c r="FV858"/>
      <c r="FW858"/>
      <c r="FX858"/>
      <c r="FY858"/>
      <c r="FZ858"/>
      <c r="GA858"/>
      <c r="GB858"/>
      <c r="GC858"/>
      <c r="GD858"/>
      <c r="GE858"/>
      <c r="GF858"/>
      <c r="GG858"/>
      <c r="GH858"/>
      <c r="GI858"/>
      <c r="GJ858"/>
      <c r="GK858"/>
      <c r="GL858"/>
      <c r="GM858"/>
      <c r="GN858"/>
      <c r="GO858"/>
      <c r="GP858"/>
      <c r="GQ858"/>
      <c r="GR858"/>
      <c r="GS858"/>
      <c r="GT858"/>
      <c r="GU858"/>
      <c r="GV858"/>
      <c r="GW858"/>
      <c r="GX858"/>
      <c r="GY858"/>
      <c r="GZ858"/>
      <c r="HA858"/>
      <c r="HB858"/>
      <c r="HC858"/>
      <c r="HD858"/>
      <c r="HE858"/>
      <c r="HF858"/>
      <c r="HG858"/>
      <c r="HH858"/>
      <c r="HI858"/>
      <c r="HJ858"/>
      <c r="HK858"/>
      <c r="HL858"/>
    </row>
    <row r="859" spans="1:220" x14ac:dyDescent="0.25">
      <c r="A859"/>
      <c r="B859"/>
      <c r="C859"/>
      <c r="D859"/>
      <c r="E859"/>
      <c r="F859"/>
      <c r="G859"/>
      <c r="H859"/>
      <c r="I859"/>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c r="BY859"/>
      <c r="BZ859"/>
      <c r="CA859"/>
      <c r="CB859"/>
      <c r="CC859"/>
      <c r="CD859"/>
      <c r="CE859"/>
      <c r="CF859"/>
      <c r="CG859"/>
      <c r="CH859"/>
      <c r="CI859"/>
      <c r="CJ859"/>
      <c r="CK859"/>
      <c r="CL859"/>
      <c r="CM859"/>
      <c r="CN859"/>
      <c r="CO859"/>
      <c r="CP859"/>
      <c r="CQ859"/>
      <c r="CR859"/>
      <c r="CS859"/>
      <c r="CT859"/>
      <c r="CU859"/>
      <c r="CV859"/>
      <c r="CW859"/>
      <c r="CX859"/>
      <c r="CY859"/>
      <c r="CZ859"/>
      <c r="DA859"/>
      <c r="DB859"/>
      <c r="DC859"/>
      <c r="DD859"/>
      <c r="DE859"/>
      <c r="DF859"/>
      <c r="DG859"/>
      <c r="DH859"/>
      <c r="DI859"/>
      <c r="DJ859"/>
      <c r="DK859"/>
      <c r="DL859"/>
      <c r="DM859"/>
      <c r="DN859"/>
      <c r="DO859"/>
      <c r="DP859"/>
      <c r="DQ859"/>
      <c r="DR859"/>
      <c r="DS859"/>
      <c r="DT859"/>
      <c r="DU859"/>
      <c r="DV859"/>
      <c r="DW859"/>
      <c r="DX859"/>
      <c r="DY859"/>
      <c r="DZ859"/>
      <c r="EA859"/>
      <c r="EB859"/>
      <c r="EC859"/>
      <c r="ED859"/>
      <c r="EE859"/>
      <c r="EF859"/>
      <c r="EG859"/>
      <c r="EH859"/>
      <c r="EI859"/>
      <c r="EJ859"/>
      <c r="EK859"/>
      <c r="EL859"/>
      <c r="EM859"/>
      <c r="EN859"/>
      <c r="EO859"/>
      <c r="EP859"/>
      <c r="EQ859"/>
      <c r="ER859"/>
      <c r="ES859"/>
      <c r="ET859"/>
      <c r="EU859"/>
      <c r="EV859"/>
      <c r="EW859"/>
      <c r="EX859"/>
      <c r="EY859"/>
      <c r="EZ859"/>
      <c r="FA859"/>
      <c r="FB859"/>
      <c r="FC859"/>
      <c r="FD859"/>
      <c r="FE859"/>
      <c r="FF859"/>
      <c r="FG859"/>
      <c r="FH859"/>
      <c r="FI859"/>
      <c r="FJ859"/>
      <c r="FK859"/>
      <c r="FL859"/>
      <c r="FM859"/>
      <c r="FN859"/>
      <c r="FO859"/>
      <c r="FP859"/>
      <c r="FQ859"/>
      <c r="FR859"/>
      <c r="FS859"/>
      <c r="FT859"/>
      <c r="FU859"/>
      <c r="FV859"/>
      <c r="FW859"/>
      <c r="FX859"/>
      <c r="FY859"/>
      <c r="FZ859"/>
      <c r="GA859"/>
      <c r="GB859"/>
      <c r="GC859"/>
      <c r="GD859"/>
      <c r="GE859"/>
      <c r="GF859"/>
      <c r="GG859"/>
      <c r="GH859"/>
      <c r="GI859"/>
      <c r="GJ859"/>
      <c r="GK859"/>
      <c r="GL859"/>
      <c r="GM859"/>
      <c r="GN859"/>
      <c r="GO859"/>
      <c r="GP859"/>
      <c r="GQ859"/>
      <c r="GR859"/>
      <c r="GS859"/>
      <c r="GT859"/>
      <c r="GU859"/>
      <c r="GV859"/>
      <c r="GW859"/>
      <c r="GX859"/>
      <c r="GY859"/>
      <c r="GZ859"/>
      <c r="HA859"/>
      <c r="HB859"/>
      <c r="HC859"/>
      <c r="HD859"/>
      <c r="HE859"/>
      <c r="HF859"/>
      <c r="HG859"/>
      <c r="HH859"/>
      <c r="HI859"/>
      <c r="HJ859"/>
      <c r="HK859"/>
      <c r="HL859"/>
    </row>
    <row r="860" spans="1:220" x14ac:dyDescent="0.25">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c r="BY860"/>
      <c r="BZ860"/>
      <c r="CA860"/>
      <c r="CB860"/>
      <c r="CC860"/>
      <c r="CD860"/>
      <c r="CE860"/>
      <c r="CF860"/>
      <c r="CG860"/>
      <c r="CH860"/>
      <c r="CI860"/>
      <c r="CJ860"/>
      <c r="CK860"/>
      <c r="CL860"/>
      <c r="CM860"/>
      <c r="CN860"/>
      <c r="CO860"/>
      <c r="CP860"/>
      <c r="CQ860"/>
      <c r="CR860"/>
      <c r="CS860"/>
      <c r="CT860"/>
      <c r="CU860"/>
      <c r="CV860"/>
      <c r="CW860"/>
      <c r="CX860"/>
      <c r="CY860"/>
      <c r="CZ860"/>
      <c r="DA860"/>
      <c r="DB860"/>
      <c r="DC860"/>
      <c r="DD860"/>
      <c r="DE860"/>
      <c r="DF860"/>
      <c r="DG860"/>
      <c r="DH860"/>
      <c r="DI860"/>
      <c r="DJ860"/>
      <c r="DK860"/>
      <c r="DL860"/>
      <c r="DM860"/>
      <c r="DN860"/>
      <c r="DO860"/>
      <c r="DP860"/>
      <c r="DQ860"/>
      <c r="DR860"/>
      <c r="DS860"/>
      <c r="DT860"/>
      <c r="DU860"/>
      <c r="DV860"/>
      <c r="DW860"/>
      <c r="DX860"/>
      <c r="DY860"/>
      <c r="DZ860"/>
      <c r="EA860"/>
      <c r="EB860"/>
      <c r="EC860"/>
      <c r="ED860"/>
      <c r="EE860"/>
      <c r="EF860"/>
      <c r="EG860"/>
      <c r="EH860"/>
      <c r="EI860"/>
      <c r="EJ860"/>
      <c r="EK860"/>
      <c r="EL860"/>
      <c r="EM860"/>
      <c r="EN860"/>
      <c r="EO860"/>
      <c r="EP860"/>
      <c r="EQ860"/>
      <c r="ER860"/>
      <c r="ES860"/>
      <c r="ET860"/>
      <c r="EU860"/>
      <c r="EV860"/>
      <c r="EW860"/>
      <c r="EX860"/>
      <c r="EY860"/>
      <c r="EZ860"/>
      <c r="FA860"/>
      <c r="FB860"/>
      <c r="FC860"/>
      <c r="FD860"/>
      <c r="FE860"/>
      <c r="FF860"/>
      <c r="FG860"/>
      <c r="FH860"/>
      <c r="FI860"/>
      <c r="FJ860"/>
      <c r="FK860"/>
      <c r="FL860"/>
      <c r="FM860"/>
      <c r="FN860"/>
      <c r="FO860"/>
      <c r="FP860"/>
      <c r="FQ860"/>
      <c r="FR860"/>
      <c r="FS860"/>
      <c r="FT860"/>
      <c r="FU860"/>
      <c r="FV860"/>
      <c r="FW860"/>
      <c r="FX860"/>
      <c r="FY860"/>
      <c r="FZ860"/>
      <c r="GA860"/>
      <c r="GB860"/>
      <c r="GC860"/>
      <c r="GD860"/>
      <c r="GE860"/>
      <c r="GF860"/>
      <c r="GG860"/>
      <c r="GH860"/>
      <c r="GI860"/>
      <c r="GJ860"/>
      <c r="GK860"/>
      <c r="GL860"/>
      <c r="GM860"/>
      <c r="GN860"/>
      <c r="GO860"/>
      <c r="GP860"/>
      <c r="GQ860"/>
      <c r="GR860"/>
      <c r="GS860"/>
      <c r="GT860"/>
      <c r="GU860"/>
      <c r="GV860"/>
      <c r="GW860"/>
      <c r="GX860"/>
      <c r="GY860"/>
      <c r="GZ860"/>
      <c r="HA860"/>
      <c r="HB860"/>
      <c r="HC860"/>
      <c r="HD860"/>
      <c r="HE860"/>
      <c r="HF860"/>
      <c r="HG860"/>
      <c r="HH860"/>
      <c r="HI860"/>
      <c r="HJ860"/>
      <c r="HK860"/>
      <c r="HL860"/>
    </row>
    <row r="861" spans="1:220" x14ac:dyDescent="0.25">
      <c r="A861"/>
      <c r="B861"/>
      <c r="C861"/>
      <c r="D861"/>
      <c r="E861"/>
      <c r="F861"/>
      <c r="G861"/>
      <c r="H861"/>
      <c r="I861"/>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c r="BY861"/>
      <c r="BZ861"/>
      <c r="CA861"/>
      <c r="CB861"/>
      <c r="CC861"/>
      <c r="CD861"/>
      <c r="CE861"/>
      <c r="CF861"/>
      <c r="CG861"/>
      <c r="CH861"/>
      <c r="CI861"/>
      <c r="CJ861"/>
      <c r="CK861"/>
      <c r="CL861"/>
      <c r="CM861"/>
      <c r="CN861"/>
      <c r="CO861"/>
      <c r="CP861"/>
      <c r="CQ861"/>
      <c r="CR861"/>
      <c r="CS861"/>
      <c r="CT861"/>
      <c r="CU861"/>
      <c r="CV861"/>
      <c r="CW861"/>
      <c r="CX861"/>
      <c r="CY861"/>
      <c r="CZ861"/>
      <c r="DA861"/>
      <c r="DB861"/>
      <c r="DC861"/>
      <c r="DD861"/>
      <c r="DE861"/>
      <c r="DF861"/>
      <c r="DG861"/>
      <c r="DH861"/>
      <c r="DI861"/>
      <c r="DJ861"/>
      <c r="DK861"/>
      <c r="DL861"/>
      <c r="DM861"/>
      <c r="DN861"/>
      <c r="DO861"/>
      <c r="DP861"/>
      <c r="DQ861"/>
      <c r="DR861"/>
      <c r="DS861"/>
      <c r="DT861"/>
      <c r="DU861"/>
      <c r="DV861"/>
      <c r="DW861"/>
      <c r="DX861"/>
      <c r="DY861"/>
      <c r="DZ861"/>
      <c r="EA861"/>
      <c r="EB861"/>
      <c r="EC861"/>
      <c r="ED861"/>
      <c r="EE861"/>
      <c r="EF861"/>
      <c r="EG861"/>
      <c r="EH861"/>
      <c r="EI861"/>
      <c r="EJ861"/>
      <c r="EK861"/>
      <c r="EL861"/>
      <c r="EM861"/>
      <c r="EN861"/>
      <c r="EO861"/>
      <c r="EP861"/>
      <c r="EQ861"/>
      <c r="ER861"/>
      <c r="ES861"/>
      <c r="ET861"/>
      <c r="EU861"/>
      <c r="EV861"/>
      <c r="EW861"/>
      <c r="EX861"/>
      <c r="EY861"/>
      <c r="EZ861"/>
      <c r="FA861"/>
      <c r="FB861"/>
      <c r="FC861"/>
      <c r="FD861"/>
      <c r="FE861"/>
      <c r="FF861"/>
      <c r="FG861"/>
      <c r="FH861"/>
      <c r="FI861"/>
      <c r="FJ861"/>
      <c r="FK861"/>
      <c r="FL861"/>
      <c r="FM861"/>
      <c r="FN861"/>
      <c r="FO861"/>
      <c r="FP861"/>
      <c r="FQ861"/>
      <c r="FR861"/>
      <c r="FS861"/>
      <c r="FT861"/>
      <c r="FU861"/>
      <c r="FV861"/>
      <c r="FW861"/>
      <c r="FX861"/>
      <c r="FY861"/>
      <c r="FZ861"/>
      <c r="GA861"/>
      <c r="GB861"/>
      <c r="GC861"/>
      <c r="GD861"/>
      <c r="GE861"/>
      <c r="GF861"/>
      <c r="GG861"/>
      <c r="GH861"/>
      <c r="GI861"/>
      <c r="GJ861"/>
      <c r="GK861"/>
      <c r="GL861"/>
      <c r="GM861"/>
      <c r="GN861"/>
      <c r="GO861"/>
      <c r="GP861"/>
      <c r="GQ861"/>
      <c r="GR861"/>
      <c r="GS861"/>
      <c r="GT861"/>
      <c r="GU861"/>
      <c r="GV861"/>
      <c r="GW861"/>
      <c r="GX861"/>
      <c r="GY861"/>
      <c r="GZ861"/>
      <c r="HA861"/>
      <c r="HB861"/>
      <c r="HC861"/>
      <c r="HD861"/>
      <c r="HE861"/>
      <c r="HF861"/>
      <c r="HG861"/>
      <c r="HH861"/>
      <c r="HI861"/>
      <c r="HJ861"/>
      <c r="HK861"/>
      <c r="HL861"/>
    </row>
    <row r="862" spans="1:220" x14ac:dyDescent="0.25">
      <c r="A862"/>
      <c r="B862"/>
      <c r="C862"/>
      <c r="D862"/>
      <c r="E862"/>
      <c r="F862"/>
      <c r="G862"/>
      <c r="H862"/>
      <c r="I862"/>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c r="BY862"/>
      <c r="BZ862"/>
      <c r="CA862"/>
      <c r="CB862"/>
      <c r="CC862"/>
      <c r="CD862"/>
      <c r="CE862"/>
      <c r="CF862"/>
      <c r="CG862"/>
      <c r="CH862"/>
      <c r="CI862"/>
      <c r="CJ862"/>
      <c r="CK862"/>
      <c r="CL862"/>
      <c r="CM862"/>
      <c r="CN862"/>
      <c r="CO862"/>
      <c r="CP862"/>
      <c r="CQ862"/>
      <c r="CR862"/>
      <c r="CS862"/>
      <c r="CT862"/>
      <c r="CU862"/>
      <c r="CV862"/>
      <c r="CW862"/>
      <c r="CX862"/>
      <c r="CY862"/>
      <c r="CZ862"/>
      <c r="DA862"/>
      <c r="DB862"/>
      <c r="DC862"/>
      <c r="DD862"/>
      <c r="DE862"/>
      <c r="DF862"/>
      <c r="DG862"/>
      <c r="DH862"/>
      <c r="DI862"/>
      <c r="DJ862"/>
      <c r="DK862"/>
      <c r="DL862"/>
      <c r="DM862"/>
      <c r="DN862"/>
      <c r="DO862"/>
      <c r="DP862"/>
      <c r="DQ862"/>
      <c r="DR862"/>
      <c r="DS862"/>
      <c r="DT862"/>
      <c r="DU862"/>
      <c r="DV862"/>
      <c r="DW862"/>
      <c r="DX862"/>
      <c r="DY862"/>
      <c r="DZ862"/>
      <c r="EA862"/>
      <c r="EB862"/>
      <c r="EC862"/>
      <c r="ED862"/>
      <c r="EE862"/>
      <c r="EF862"/>
      <c r="EG862"/>
      <c r="EH862"/>
      <c r="EI862"/>
      <c r="EJ862"/>
      <c r="EK862"/>
      <c r="EL862"/>
      <c r="EM862"/>
      <c r="EN862"/>
      <c r="EO862"/>
      <c r="EP862"/>
      <c r="EQ862"/>
      <c r="ER862"/>
      <c r="ES862"/>
      <c r="ET862"/>
      <c r="EU862"/>
      <c r="EV862"/>
      <c r="EW862"/>
      <c r="EX862"/>
      <c r="EY862"/>
      <c r="EZ862"/>
      <c r="FA862"/>
      <c r="FB862"/>
      <c r="FC862"/>
      <c r="FD862"/>
      <c r="FE862"/>
      <c r="FF862"/>
      <c r="FG862"/>
      <c r="FH862"/>
      <c r="FI862"/>
      <c r="FJ862"/>
      <c r="FK862"/>
      <c r="FL862"/>
      <c r="FM862"/>
      <c r="FN862"/>
      <c r="FO862"/>
      <c r="FP862"/>
      <c r="FQ862"/>
      <c r="FR862"/>
      <c r="FS862"/>
      <c r="FT862"/>
      <c r="FU862"/>
      <c r="FV862"/>
      <c r="FW862"/>
      <c r="FX862"/>
      <c r="FY862"/>
      <c r="FZ862"/>
      <c r="GA862"/>
      <c r="GB862"/>
      <c r="GC862"/>
      <c r="GD862"/>
      <c r="GE862"/>
      <c r="GF862"/>
      <c r="GG862"/>
      <c r="GH862"/>
      <c r="GI862"/>
      <c r="GJ862"/>
      <c r="GK862"/>
      <c r="GL862"/>
      <c r="GM862"/>
      <c r="GN862"/>
      <c r="GO862"/>
      <c r="GP862"/>
      <c r="GQ862"/>
      <c r="GR862"/>
      <c r="GS862"/>
      <c r="GT862"/>
      <c r="GU862"/>
      <c r="GV862"/>
      <c r="GW862"/>
      <c r="GX862"/>
      <c r="GY862"/>
      <c r="GZ862"/>
      <c r="HA862"/>
      <c r="HB862"/>
      <c r="HC862"/>
      <c r="HD862"/>
      <c r="HE862"/>
      <c r="HF862"/>
      <c r="HG862"/>
      <c r="HH862"/>
      <c r="HI862"/>
      <c r="HJ862"/>
      <c r="HK862"/>
      <c r="HL862"/>
    </row>
    <row r="863" spans="1:220" x14ac:dyDescent="0.25">
      <c r="A863"/>
      <c r="B863"/>
      <c r="C863"/>
      <c r="D863"/>
      <c r="E863"/>
      <c r="F863"/>
      <c r="G863"/>
      <c r="H863"/>
      <c r="I863"/>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c r="BY863"/>
      <c r="BZ863"/>
      <c r="CA863"/>
      <c r="CB863"/>
      <c r="CC863"/>
      <c r="CD863"/>
      <c r="CE863"/>
      <c r="CF863"/>
      <c r="CG863"/>
      <c r="CH863"/>
      <c r="CI863"/>
      <c r="CJ863"/>
      <c r="CK863"/>
      <c r="CL863"/>
      <c r="CM863"/>
      <c r="CN863"/>
      <c r="CO863"/>
      <c r="CP863"/>
      <c r="CQ863"/>
      <c r="CR863"/>
      <c r="CS863"/>
      <c r="CT863"/>
      <c r="CU863"/>
      <c r="CV863"/>
      <c r="CW863"/>
      <c r="CX863"/>
      <c r="CY863"/>
      <c r="CZ863"/>
      <c r="DA863"/>
      <c r="DB863"/>
      <c r="DC863"/>
      <c r="DD863"/>
      <c r="DE863"/>
      <c r="DF863"/>
      <c r="DG863"/>
      <c r="DH863"/>
      <c r="DI863"/>
      <c r="DJ863"/>
      <c r="DK863"/>
      <c r="DL863"/>
      <c r="DM863"/>
      <c r="DN863"/>
      <c r="DO863"/>
      <c r="DP863"/>
      <c r="DQ863"/>
      <c r="DR863"/>
      <c r="DS863"/>
      <c r="DT863"/>
      <c r="DU863"/>
      <c r="DV863"/>
      <c r="DW863"/>
      <c r="DX863"/>
      <c r="DY863"/>
      <c r="DZ863"/>
      <c r="EA863"/>
      <c r="EB863"/>
      <c r="EC863"/>
      <c r="ED863"/>
      <c r="EE863"/>
      <c r="EF863"/>
      <c r="EG863"/>
      <c r="EH863"/>
      <c r="EI863"/>
      <c r="EJ863"/>
      <c r="EK863"/>
      <c r="EL863"/>
      <c r="EM863"/>
      <c r="EN863"/>
      <c r="EO863"/>
      <c r="EP863"/>
      <c r="EQ863"/>
      <c r="ER863"/>
      <c r="ES863"/>
      <c r="ET863"/>
      <c r="EU863"/>
      <c r="EV863"/>
      <c r="EW863"/>
      <c r="EX863"/>
      <c r="EY863"/>
      <c r="EZ863"/>
      <c r="FA863"/>
      <c r="FB863"/>
      <c r="FC863"/>
      <c r="FD863"/>
      <c r="FE863"/>
      <c r="FF863"/>
      <c r="FG863"/>
      <c r="FH863"/>
      <c r="FI863"/>
      <c r="FJ863"/>
      <c r="FK863"/>
      <c r="FL863"/>
      <c r="FM863"/>
      <c r="FN863"/>
      <c r="FO863"/>
      <c r="FP863"/>
      <c r="FQ863"/>
      <c r="FR863"/>
      <c r="FS863"/>
      <c r="FT863"/>
      <c r="FU863"/>
      <c r="FV863"/>
      <c r="FW863"/>
      <c r="FX863"/>
      <c r="FY863"/>
      <c r="FZ863"/>
      <c r="GA863"/>
      <c r="GB863"/>
      <c r="GC863"/>
      <c r="GD863"/>
      <c r="GE863"/>
      <c r="GF863"/>
      <c r="GG863"/>
      <c r="GH863"/>
      <c r="GI863"/>
      <c r="GJ863"/>
      <c r="GK863"/>
      <c r="GL863"/>
      <c r="GM863"/>
      <c r="GN863"/>
      <c r="GO863"/>
      <c r="GP863"/>
      <c r="GQ863"/>
      <c r="GR863"/>
      <c r="GS863"/>
      <c r="GT863"/>
      <c r="GU863"/>
      <c r="GV863"/>
      <c r="GW863"/>
      <c r="GX863"/>
      <c r="GY863"/>
      <c r="GZ863"/>
      <c r="HA863"/>
      <c r="HB863"/>
      <c r="HC863"/>
      <c r="HD863"/>
      <c r="HE863"/>
      <c r="HF863"/>
      <c r="HG863"/>
      <c r="HH863"/>
      <c r="HI863"/>
      <c r="HJ863"/>
      <c r="HK863"/>
      <c r="HL863"/>
    </row>
    <row r="864" spans="1:220" x14ac:dyDescent="0.25">
      <c r="A864"/>
      <c r="B864"/>
      <c r="C864"/>
      <c r="D864"/>
      <c r="E864"/>
      <c r="F864"/>
      <c r="G864"/>
      <c r="H864"/>
      <c r="I864"/>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c r="BY864"/>
      <c r="BZ864"/>
      <c r="CA864"/>
      <c r="CB864"/>
      <c r="CC864"/>
      <c r="CD864"/>
      <c r="CE864"/>
      <c r="CF864"/>
      <c r="CG864"/>
      <c r="CH864"/>
      <c r="CI864"/>
      <c r="CJ864"/>
      <c r="CK864"/>
      <c r="CL864"/>
      <c r="CM864"/>
      <c r="CN864"/>
      <c r="CO864"/>
      <c r="CP864"/>
      <c r="CQ864"/>
      <c r="CR864"/>
      <c r="CS864"/>
      <c r="CT864"/>
      <c r="CU864"/>
      <c r="CV864"/>
      <c r="CW864"/>
      <c r="CX864"/>
      <c r="CY864"/>
      <c r="CZ864"/>
      <c r="DA864"/>
      <c r="DB864"/>
      <c r="DC864"/>
      <c r="DD864"/>
      <c r="DE864"/>
      <c r="DF864"/>
      <c r="DG864"/>
      <c r="DH864"/>
      <c r="DI864"/>
      <c r="DJ864"/>
      <c r="DK864"/>
      <c r="DL864"/>
      <c r="DM864"/>
      <c r="DN864"/>
      <c r="DO864"/>
      <c r="DP864"/>
      <c r="DQ864"/>
      <c r="DR864"/>
      <c r="DS864"/>
      <c r="DT864"/>
      <c r="DU864"/>
      <c r="DV864"/>
      <c r="DW864"/>
      <c r="DX864"/>
      <c r="DY864"/>
      <c r="DZ864"/>
      <c r="EA864"/>
      <c r="EB864"/>
      <c r="EC864"/>
      <c r="ED864"/>
      <c r="EE864"/>
      <c r="EF864"/>
      <c r="EG864"/>
      <c r="EH864"/>
      <c r="EI864"/>
      <c r="EJ864"/>
      <c r="EK864"/>
      <c r="EL864"/>
      <c r="EM864"/>
      <c r="EN864"/>
      <c r="EO864"/>
      <c r="EP864"/>
      <c r="EQ864"/>
      <c r="ER864"/>
      <c r="ES864"/>
      <c r="ET864"/>
      <c r="EU864"/>
      <c r="EV864"/>
      <c r="EW864"/>
      <c r="EX864"/>
      <c r="EY864"/>
      <c r="EZ864"/>
      <c r="FA864"/>
      <c r="FB864"/>
      <c r="FC864"/>
      <c r="FD864"/>
      <c r="FE864"/>
      <c r="FF864"/>
      <c r="FG864"/>
      <c r="FH864"/>
      <c r="FI864"/>
      <c r="FJ864"/>
      <c r="FK864"/>
      <c r="FL864"/>
      <c r="FM864"/>
      <c r="FN864"/>
      <c r="FO864"/>
      <c r="FP864"/>
      <c r="FQ864"/>
      <c r="FR864"/>
      <c r="FS864"/>
      <c r="FT864"/>
      <c r="FU864"/>
      <c r="FV864"/>
      <c r="FW864"/>
      <c r="FX864"/>
      <c r="FY864"/>
      <c r="FZ864"/>
      <c r="GA864"/>
      <c r="GB864"/>
      <c r="GC864"/>
      <c r="GD864"/>
      <c r="GE864"/>
      <c r="GF864"/>
      <c r="GG864"/>
      <c r="GH864"/>
      <c r="GI864"/>
      <c r="GJ864"/>
      <c r="GK864"/>
      <c r="GL864"/>
      <c r="GM864"/>
      <c r="GN864"/>
      <c r="GO864"/>
      <c r="GP864"/>
      <c r="GQ864"/>
      <c r="GR864"/>
      <c r="GS864"/>
      <c r="GT864"/>
      <c r="GU864"/>
      <c r="GV864"/>
      <c r="GW864"/>
      <c r="GX864"/>
      <c r="GY864"/>
      <c r="GZ864"/>
      <c r="HA864"/>
      <c r="HB864"/>
      <c r="HC864"/>
      <c r="HD864"/>
      <c r="HE864"/>
      <c r="HF864"/>
      <c r="HG864"/>
      <c r="HH864"/>
      <c r="HI864"/>
      <c r="HJ864"/>
      <c r="HK864"/>
      <c r="HL864"/>
    </row>
    <row r="865" spans="1:220" x14ac:dyDescent="0.25">
      <c r="A865"/>
      <c r="B865"/>
      <c r="C865"/>
      <c r="D865"/>
      <c r="E865"/>
      <c r="F865"/>
      <c r="G865"/>
      <c r="H865"/>
      <c r="I865"/>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c r="BY865"/>
      <c r="BZ865"/>
      <c r="CA865"/>
      <c r="CB865"/>
      <c r="CC865"/>
      <c r="CD865"/>
      <c r="CE865"/>
      <c r="CF865"/>
      <c r="CG865"/>
      <c r="CH865"/>
      <c r="CI865"/>
      <c r="CJ865"/>
      <c r="CK865"/>
      <c r="CL865"/>
      <c r="CM865"/>
      <c r="CN865"/>
      <c r="CO865"/>
      <c r="CP865"/>
      <c r="CQ865"/>
      <c r="CR865"/>
      <c r="CS865"/>
      <c r="CT865"/>
      <c r="CU865"/>
      <c r="CV865"/>
      <c r="CW865"/>
      <c r="CX865"/>
      <c r="CY865"/>
      <c r="CZ865"/>
      <c r="DA865"/>
      <c r="DB865"/>
      <c r="DC865"/>
      <c r="DD865"/>
      <c r="DE865"/>
      <c r="DF865"/>
      <c r="DG865"/>
      <c r="DH865"/>
      <c r="DI865"/>
      <c r="DJ865"/>
      <c r="DK865"/>
      <c r="DL865"/>
      <c r="DM865"/>
      <c r="DN865"/>
      <c r="DO865"/>
      <c r="DP865"/>
      <c r="DQ865"/>
      <c r="DR865"/>
      <c r="DS865"/>
      <c r="DT865"/>
      <c r="DU865"/>
      <c r="DV865"/>
      <c r="DW865"/>
      <c r="DX865"/>
      <c r="DY865"/>
      <c r="DZ865"/>
      <c r="EA865"/>
      <c r="EB865"/>
      <c r="EC865"/>
      <c r="ED865"/>
      <c r="EE865"/>
      <c r="EF865"/>
      <c r="EG865"/>
      <c r="EH865"/>
      <c r="EI865"/>
      <c r="EJ865"/>
      <c r="EK865"/>
      <c r="EL865"/>
      <c r="EM865"/>
      <c r="EN865"/>
      <c r="EO865"/>
      <c r="EP865"/>
      <c r="EQ865"/>
      <c r="ER865"/>
      <c r="ES865"/>
      <c r="ET865"/>
      <c r="EU865"/>
      <c r="EV865"/>
      <c r="EW865"/>
      <c r="EX865"/>
      <c r="EY865"/>
      <c r="EZ865"/>
      <c r="FA865"/>
      <c r="FB865"/>
      <c r="FC865"/>
      <c r="FD865"/>
      <c r="FE865"/>
      <c r="FF865"/>
      <c r="FG865"/>
      <c r="FH865"/>
      <c r="FI865"/>
      <c r="FJ865"/>
      <c r="FK865"/>
      <c r="FL865"/>
      <c r="FM865"/>
      <c r="FN865"/>
      <c r="FO865"/>
      <c r="FP865"/>
      <c r="FQ865"/>
      <c r="FR865"/>
      <c r="FS865"/>
      <c r="FT865"/>
      <c r="FU865"/>
      <c r="FV865"/>
      <c r="FW865"/>
      <c r="FX865"/>
      <c r="FY865"/>
      <c r="FZ865"/>
      <c r="GA865"/>
      <c r="GB865"/>
      <c r="GC865"/>
      <c r="GD865"/>
      <c r="GE865"/>
      <c r="GF865"/>
      <c r="GG865"/>
      <c r="GH865"/>
      <c r="GI865"/>
      <c r="GJ865"/>
      <c r="GK865"/>
      <c r="GL865"/>
      <c r="GM865"/>
      <c r="GN865"/>
      <c r="GO865"/>
      <c r="GP865"/>
      <c r="GQ865"/>
      <c r="GR865"/>
      <c r="GS865"/>
      <c r="GT865"/>
      <c r="GU865"/>
      <c r="GV865"/>
      <c r="GW865"/>
      <c r="GX865"/>
      <c r="GY865"/>
      <c r="GZ865"/>
      <c r="HA865"/>
      <c r="HB865"/>
      <c r="HC865"/>
      <c r="HD865"/>
      <c r="HE865"/>
      <c r="HF865"/>
      <c r="HG865"/>
      <c r="HH865"/>
      <c r="HI865"/>
      <c r="HJ865"/>
      <c r="HK865"/>
      <c r="HL865"/>
    </row>
    <row r="866" spans="1:220" x14ac:dyDescent="0.25">
      <c r="A866"/>
      <c r="B866"/>
      <c r="C866"/>
      <c r="D866"/>
      <c r="E866"/>
      <c r="F866"/>
      <c r="G866"/>
      <c r="H866"/>
      <c r="I86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c r="BY866"/>
      <c r="BZ866"/>
      <c r="CA866"/>
      <c r="CB866"/>
      <c r="CC866"/>
      <c r="CD866"/>
      <c r="CE866"/>
      <c r="CF866"/>
      <c r="CG866"/>
      <c r="CH866"/>
      <c r="CI866"/>
      <c r="CJ866"/>
      <c r="CK866"/>
      <c r="CL866"/>
      <c r="CM866"/>
      <c r="CN866"/>
      <c r="CO866"/>
      <c r="CP866"/>
      <c r="CQ866"/>
      <c r="CR866"/>
      <c r="CS866"/>
      <c r="CT866"/>
      <c r="CU866"/>
      <c r="CV866"/>
      <c r="CW866"/>
      <c r="CX866"/>
      <c r="CY866"/>
      <c r="CZ866"/>
      <c r="DA866"/>
      <c r="DB866"/>
      <c r="DC866"/>
      <c r="DD866"/>
      <c r="DE866"/>
      <c r="DF866"/>
      <c r="DG866"/>
      <c r="DH866"/>
      <c r="DI866"/>
      <c r="DJ866"/>
      <c r="DK866"/>
      <c r="DL866"/>
      <c r="DM866"/>
      <c r="DN866"/>
      <c r="DO866"/>
      <c r="DP866"/>
      <c r="DQ866"/>
      <c r="DR866"/>
      <c r="DS866"/>
      <c r="DT866"/>
      <c r="DU866"/>
      <c r="DV866"/>
      <c r="DW866"/>
      <c r="DX866"/>
      <c r="DY866"/>
      <c r="DZ866"/>
      <c r="EA866"/>
      <c r="EB866"/>
      <c r="EC866"/>
      <c r="ED866"/>
      <c r="EE866"/>
      <c r="EF866"/>
      <c r="EG866"/>
      <c r="EH866"/>
      <c r="EI866"/>
      <c r="EJ866"/>
      <c r="EK866"/>
      <c r="EL866"/>
      <c r="EM866"/>
      <c r="EN866"/>
      <c r="EO866"/>
      <c r="EP866"/>
      <c r="EQ866"/>
      <c r="ER866"/>
      <c r="ES866"/>
      <c r="ET866"/>
      <c r="EU866"/>
      <c r="EV866"/>
      <c r="EW866"/>
      <c r="EX866"/>
      <c r="EY866"/>
      <c r="EZ866"/>
      <c r="FA866"/>
      <c r="FB866"/>
      <c r="FC866"/>
      <c r="FD866"/>
      <c r="FE866"/>
      <c r="FF866"/>
      <c r="FG866"/>
      <c r="FH866"/>
      <c r="FI866"/>
      <c r="FJ866"/>
      <c r="FK866"/>
      <c r="FL866"/>
      <c r="FM866"/>
      <c r="FN866"/>
      <c r="FO866"/>
      <c r="FP866"/>
      <c r="FQ866"/>
      <c r="FR866"/>
      <c r="FS866"/>
      <c r="FT866"/>
      <c r="FU866"/>
      <c r="FV866"/>
      <c r="FW866"/>
      <c r="FX866"/>
      <c r="FY866"/>
      <c r="FZ866"/>
      <c r="GA866"/>
      <c r="GB866"/>
      <c r="GC866"/>
      <c r="GD866"/>
      <c r="GE866"/>
      <c r="GF866"/>
      <c r="GG866"/>
      <c r="GH866"/>
      <c r="GI866"/>
      <c r="GJ866"/>
      <c r="GK866"/>
      <c r="GL866"/>
      <c r="GM866"/>
      <c r="GN866"/>
      <c r="GO866"/>
      <c r="GP866"/>
      <c r="GQ866"/>
      <c r="GR866"/>
      <c r="GS866"/>
      <c r="GT866"/>
      <c r="GU866"/>
      <c r="GV866"/>
      <c r="GW866"/>
      <c r="GX866"/>
      <c r="GY866"/>
      <c r="GZ866"/>
      <c r="HA866"/>
      <c r="HB866"/>
      <c r="HC866"/>
      <c r="HD866"/>
      <c r="HE866"/>
      <c r="HF866"/>
      <c r="HG866"/>
      <c r="HH866"/>
      <c r="HI866"/>
      <c r="HJ866"/>
      <c r="HK866"/>
      <c r="HL866"/>
    </row>
    <row r="867" spans="1:220" x14ac:dyDescent="0.25">
      <c r="A867"/>
      <c r="B867"/>
      <c r="C867"/>
      <c r="D867"/>
      <c r="E867"/>
      <c r="F867"/>
      <c r="G867"/>
      <c r="H867"/>
      <c r="I867"/>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c r="BY867"/>
      <c r="BZ867"/>
      <c r="CA867"/>
      <c r="CB867"/>
      <c r="CC867"/>
      <c r="CD867"/>
      <c r="CE867"/>
      <c r="CF867"/>
      <c r="CG867"/>
      <c r="CH867"/>
      <c r="CI867"/>
      <c r="CJ867"/>
      <c r="CK867"/>
      <c r="CL867"/>
      <c r="CM867"/>
      <c r="CN867"/>
      <c r="CO867"/>
      <c r="CP867"/>
      <c r="CQ867"/>
      <c r="CR867"/>
      <c r="CS867"/>
      <c r="CT867"/>
      <c r="CU867"/>
      <c r="CV867"/>
      <c r="CW867"/>
      <c r="CX867"/>
      <c r="CY867"/>
      <c r="CZ867"/>
      <c r="DA867"/>
      <c r="DB867"/>
      <c r="DC867"/>
      <c r="DD867"/>
      <c r="DE867"/>
      <c r="DF867"/>
      <c r="DG867"/>
      <c r="DH867"/>
      <c r="DI867"/>
      <c r="DJ867"/>
      <c r="DK867"/>
      <c r="DL867"/>
      <c r="DM867"/>
      <c r="DN867"/>
      <c r="DO867"/>
      <c r="DP867"/>
      <c r="DQ867"/>
      <c r="DR867"/>
      <c r="DS867"/>
      <c r="DT867"/>
      <c r="DU867"/>
      <c r="DV867"/>
      <c r="DW867"/>
      <c r="DX867"/>
      <c r="DY867"/>
      <c r="DZ867"/>
      <c r="EA867"/>
      <c r="EB867"/>
      <c r="EC867"/>
      <c r="ED867"/>
      <c r="EE867"/>
      <c r="EF867"/>
      <c r="EG867"/>
      <c r="EH867"/>
      <c r="EI867"/>
      <c r="EJ867"/>
      <c r="EK867"/>
      <c r="EL867"/>
      <c r="EM867"/>
      <c r="EN867"/>
      <c r="EO867"/>
      <c r="EP867"/>
      <c r="EQ867"/>
      <c r="ER867"/>
      <c r="ES867"/>
      <c r="ET867"/>
      <c r="EU867"/>
      <c r="EV867"/>
      <c r="EW867"/>
      <c r="EX867"/>
      <c r="EY867"/>
      <c r="EZ867"/>
      <c r="FA867"/>
      <c r="FB867"/>
      <c r="FC867"/>
      <c r="FD867"/>
      <c r="FE867"/>
      <c r="FF867"/>
      <c r="FG867"/>
      <c r="FH867"/>
      <c r="FI867"/>
      <c r="FJ867"/>
      <c r="FK867"/>
      <c r="FL867"/>
      <c r="FM867"/>
      <c r="FN867"/>
      <c r="FO867"/>
      <c r="FP867"/>
      <c r="FQ867"/>
      <c r="FR867"/>
      <c r="FS867"/>
      <c r="FT867"/>
      <c r="FU867"/>
      <c r="FV867"/>
      <c r="FW867"/>
      <c r="FX867"/>
      <c r="FY867"/>
      <c r="FZ867"/>
      <c r="GA867"/>
      <c r="GB867"/>
      <c r="GC867"/>
      <c r="GD867"/>
      <c r="GE867"/>
      <c r="GF867"/>
      <c r="GG867"/>
      <c r="GH867"/>
      <c r="GI867"/>
      <c r="GJ867"/>
      <c r="GK867"/>
      <c r="GL867"/>
      <c r="GM867"/>
      <c r="GN867"/>
      <c r="GO867"/>
      <c r="GP867"/>
      <c r="GQ867"/>
      <c r="GR867"/>
      <c r="GS867"/>
      <c r="GT867"/>
      <c r="GU867"/>
      <c r="GV867"/>
      <c r="GW867"/>
      <c r="GX867"/>
      <c r="GY867"/>
      <c r="GZ867"/>
      <c r="HA867"/>
      <c r="HB867"/>
      <c r="HC867"/>
      <c r="HD867"/>
      <c r="HE867"/>
      <c r="HF867"/>
      <c r="HG867"/>
      <c r="HH867"/>
      <c r="HI867"/>
      <c r="HJ867"/>
      <c r="HK867"/>
      <c r="HL867"/>
    </row>
    <row r="868" spans="1:220" x14ac:dyDescent="0.25">
      <c r="A868"/>
      <c r="B868"/>
      <c r="C868"/>
      <c r="D868"/>
      <c r="E868"/>
      <c r="F868"/>
      <c r="G868"/>
      <c r="H868"/>
      <c r="I868"/>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c r="BY868"/>
      <c r="BZ868"/>
      <c r="CA868"/>
      <c r="CB868"/>
      <c r="CC868"/>
      <c r="CD868"/>
      <c r="CE868"/>
      <c r="CF868"/>
      <c r="CG868"/>
      <c r="CH868"/>
      <c r="CI868"/>
      <c r="CJ868"/>
      <c r="CK868"/>
      <c r="CL868"/>
      <c r="CM868"/>
      <c r="CN868"/>
      <c r="CO868"/>
      <c r="CP868"/>
      <c r="CQ868"/>
      <c r="CR868"/>
      <c r="CS868"/>
      <c r="CT868"/>
      <c r="CU868"/>
      <c r="CV868"/>
      <c r="CW868"/>
      <c r="CX868"/>
      <c r="CY868"/>
      <c r="CZ868"/>
      <c r="DA868"/>
      <c r="DB868"/>
      <c r="DC868"/>
      <c r="DD868"/>
      <c r="DE868"/>
      <c r="DF868"/>
      <c r="DG868"/>
      <c r="DH868"/>
      <c r="DI868"/>
      <c r="DJ868"/>
      <c r="DK868"/>
      <c r="DL868"/>
      <c r="DM868"/>
      <c r="DN868"/>
      <c r="DO868"/>
      <c r="DP868"/>
      <c r="DQ868"/>
      <c r="DR868"/>
      <c r="DS868"/>
      <c r="DT868"/>
      <c r="DU868"/>
      <c r="DV868"/>
      <c r="DW868"/>
      <c r="DX868"/>
      <c r="DY868"/>
      <c r="DZ868"/>
      <c r="EA868"/>
      <c r="EB868"/>
      <c r="EC868"/>
      <c r="ED868"/>
      <c r="EE868"/>
      <c r="EF868"/>
      <c r="EG868"/>
      <c r="EH868"/>
      <c r="EI868"/>
      <c r="EJ868"/>
      <c r="EK868"/>
      <c r="EL868"/>
      <c r="EM868"/>
      <c r="EN868"/>
      <c r="EO868"/>
      <c r="EP868"/>
      <c r="EQ868"/>
      <c r="ER868"/>
      <c r="ES868"/>
      <c r="ET868"/>
      <c r="EU868"/>
      <c r="EV868"/>
      <c r="EW868"/>
      <c r="EX868"/>
      <c r="EY868"/>
      <c r="EZ868"/>
      <c r="FA868"/>
      <c r="FB868"/>
      <c r="FC868"/>
      <c r="FD868"/>
      <c r="FE868"/>
      <c r="FF868"/>
      <c r="FG868"/>
      <c r="FH868"/>
      <c r="FI868"/>
      <c r="FJ868"/>
      <c r="FK868"/>
      <c r="FL868"/>
      <c r="FM868"/>
      <c r="FN868"/>
      <c r="FO868"/>
      <c r="FP868"/>
      <c r="FQ868"/>
      <c r="FR868"/>
      <c r="FS868"/>
      <c r="FT868"/>
      <c r="FU868"/>
      <c r="FV868"/>
      <c r="FW868"/>
      <c r="FX868"/>
      <c r="FY868"/>
      <c r="FZ868"/>
      <c r="GA868"/>
      <c r="GB868"/>
      <c r="GC868"/>
      <c r="GD868"/>
      <c r="GE868"/>
      <c r="GF868"/>
      <c r="GG868"/>
      <c r="GH868"/>
      <c r="GI868"/>
      <c r="GJ868"/>
      <c r="GK868"/>
      <c r="GL868"/>
      <c r="GM868"/>
      <c r="GN868"/>
      <c r="GO868"/>
      <c r="GP868"/>
      <c r="GQ868"/>
      <c r="GR868"/>
      <c r="GS868"/>
      <c r="GT868"/>
      <c r="GU868"/>
      <c r="GV868"/>
      <c r="GW868"/>
      <c r="GX868"/>
      <c r="GY868"/>
      <c r="GZ868"/>
      <c r="HA868"/>
      <c r="HB868"/>
      <c r="HC868"/>
      <c r="HD868"/>
      <c r="HE868"/>
      <c r="HF868"/>
      <c r="HG868"/>
      <c r="HH868"/>
      <c r="HI868"/>
      <c r="HJ868"/>
      <c r="HK868"/>
      <c r="HL868"/>
    </row>
    <row r="869" spans="1:220" x14ac:dyDescent="0.25">
      <c r="A869"/>
      <c r="B869"/>
      <c r="C869"/>
      <c r="D869"/>
      <c r="E869"/>
      <c r="F869"/>
      <c r="G869"/>
      <c r="H869"/>
      <c r="I869"/>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c r="BY869"/>
      <c r="BZ869"/>
      <c r="CA869"/>
      <c r="CB869"/>
      <c r="CC869"/>
      <c r="CD869"/>
      <c r="CE869"/>
      <c r="CF869"/>
      <c r="CG869"/>
      <c r="CH869"/>
      <c r="CI869"/>
      <c r="CJ869"/>
      <c r="CK869"/>
      <c r="CL869"/>
      <c r="CM869"/>
      <c r="CN869"/>
      <c r="CO869"/>
      <c r="CP869"/>
      <c r="CQ869"/>
      <c r="CR869"/>
      <c r="CS869"/>
      <c r="CT869"/>
      <c r="CU869"/>
      <c r="CV869"/>
      <c r="CW869"/>
      <c r="CX869"/>
      <c r="CY869"/>
      <c r="CZ869"/>
      <c r="DA869"/>
      <c r="DB869"/>
      <c r="DC869"/>
      <c r="DD869"/>
      <c r="DE869"/>
      <c r="DF869"/>
      <c r="DG869"/>
      <c r="DH869"/>
      <c r="DI869"/>
      <c r="DJ869"/>
      <c r="DK869"/>
      <c r="DL869"/>
      <c r="DM869"/>
      <c r="DN869"/>
      <c r="DO869"/>
      <c r="DP869"/>
      <c r="DQ869"/>
      <c r="DR869"/>
      <c r="DS869"/>
      <c r="DT869"/>
      <c r="DU869"/>
      <c r="DV869"/>
      <c r="DW869"/>
      <c r="DX869"/>
      <c r="DY869"/>
      <c r="DZ869"/>
      <c r="EA869"/>
      <c r="EB869"/>
      <c r="EC869"/>
      <c r="ED869"/>
      <c r="EE869"/>
      <c r="EF869"/>
      <c r="EG869"/>
      <c r="EH869"/>
      <c r="EI869"/>
      <c r="EJ869"/>
      <c r="EK869"/>
      <c r="EL869"/>
      <c r="EM869"/>
      <c r="EN869"/>
      <c r="EO869"/>
      <c r="EP869"/>
      <c r="EQ869"/>
      <c r="ER869"/>
      <c r="ES869"/>
      <c r="ET869"/>
      <c r="EU869"/>
      <c r="EV869"/>
      <c r="EW869"/>
      <c r="EX869"/>
      <c r="EY869"/>
      <c r="EZ869"/>
      <c r="FA869"/>
      <c r="FB869"/>
      <c r="FC869"/>
      <c r="FD869"/>
      <c r="FE869"/>
      <c r="FF869"/>
      <c r="FG869"/>
      <c r="FH869"/>
      <c r="FI869"/>
      <c r="FJ869"/>
      <c r="FK869"/>
      <c r="FL869"/>
      <c r="FM869"/>
      <c r="FN869"/>
      <c r="FO869"/>
      <c r="FP869"/>
      <c r="FQ869"/>
      <c r="FR869"/>
      <c r="FS869"/>
      <c r="FT869"/>
      <c r="FU869"/>
      <c r="FV869"/>
      <c r="FW869"/>
      <c r="FX869"/>
      <c r="FY869"/>
      <c r="FZ869"/>
      <c r="GA869"/>
      <c r="GB869"/>
      <c r="GC869"/>
      <c r="GD869"/>
      <c r="GE869"/>
      <c r="GF869"/>
      <c r="GG869"/>
      <c r="GH869"/>
      <c r="GI869"/>
      <c r="GJ869"/>
      <c r="GK869"/>
      <c r="GL869"/>
      <c r="GM869"/>
      <c r="GN869"/>
      <c r="GO869"/>
      <c r="GP869"/>
      <c r="GQ869"/>
      <c r="GR869"/>
      <c r="GS869"/>
      <c r="GT869"/>
      <c r="GU869"/>
      <c r="GV869"/>
      <c r="GW869"/>
      <c r="GX869"/>
      <c r="GY869"/>
      <c r="GZ869"/>
      <c r="HA869"/>
      <c r="HB869"/>
      <c r="HC869"/>
      <c r="HD869"/>
      <c r="HE869"/>
      <c r="HF869"/>
      <c r="HG869"/>
      <c r="HH869"/>
      <c r="HI869"/>
      <c r="HJ869"/>
      <c r="HK869"/>
      <c r="HL869"/>
    </row>
    <row r="870" spans="1:220" x14ac:dyDescent="0.25">
      <c r="A870"/>
      <c r="B870"/>
      <c r="C870"/>
      <c r="D870"/>
      <c r="E870"/>
      <c r="F870"/>
      <c r="G870"/>
      <c r="H870"/>
      <c r="I870"/>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c r="BY870"/>
      <c r="BZ870"/>
      <c r="CA870"/>
      <c r="CB870"/>
      <c r="CC870"/>
      <c r="CD870"/>
      <c r="CE870"/>
      <c r="CF870"/>
      <c r="CG870"/>
      <c r="CH870"/>
      <c r="CI870"/>
      <c r="CJ870"/>
      <c r="CK870"/>
      <c r="CL870"/>
      <c r="CM870"/>
      <c r="CN870"/>
      <c r="CO870"/>
      <c r="CP870"/>
      <c r="CQ870"/>
      <c r="CR870"/>
      <c r="CS870"/>
      <c r="CT870"/>
      <c r="CU870"/>
      <c r="CV870"/>
      <c r="CW870"/>
      <c r="CX870"/>
      <c r="CY870"/>
      <c r="CZ870"/>
      <c r="DA870"/>
      <c r="DB870"/>
      <c r="DC870"/>
      <c r="DD870"/>
      <c r="DE870"/>
      <c r="DF870"/>
      <c r="DG870"/>
      <c r="DH870"/>
      <c r="DI870"/>
      <c r="DJ870"/>
      <c r="DK870"/>
      <c r="DL870"/>
      <c r="DM870"/>
      <c r="DN870"/>
      <c r="DO870"/>
      <c r="DP870"/>
      <c r="DQ870"/>
      <c r="DR870"/>
      <c r="DS870"/>
      <c r="DT870"/>
      <c r="DU870"/>
      <c r="DV870"/>
      <c r="DW870"/>
      <c r="DX870"/>
      <c r="DY870"/>
      <c r="DZ870"/>
      <c r="EA870"/>
      <c r="EB870"/>
      <c r="EC870"/>
      <c r="ED870"/>
      <c r="EE870"/>
      <c r="EF870"/>
      <c r="EG870"/>
      <c r="EH870"/>
      <c r="EI870"/>
      <c r="EJ870"/>
      <c r="EK870"/>
      <c r="EL870"/>
      <c r="EM870"/>
      <c r="EN870"/>
      <c r="EO870"/>
      <c r="EP870"/>
      <c r="EQ870"/>
      <c r="ER870"/>
      <c r="ES870"/>
      <c r="ET870"/>
      <c r="EU870"/>
      <c r="EV870"/>
      <c r="EW870"/>
      <c r="EX870"/>
      <c r="EY870"/>
      <c r="EZ870"/>
      <c r="FA870"/>
      <c r="FB870"/>
      <c r="FC870"/>
      <c r="FD870"/>
      <c r="FE870"/>
      <c r="FF870"/>
      <c r="FG870"/>
      <c r="FH870"/>
      <c r="FI870"/>
      <c r="FJ870"/>
      <c r="FK870"/>
      <c r="FL870"/>
      <c r="FM870"/>
      <c r="FN870"/>
      <c r="FO870"/>
      <c r="FP870"/>
      <c r="FQ870"/>
      <c r="FR870"/>
      <c r="FS870"/>
      <c r="FT870"/>
      <c r="FU870"/>
      <c r="FV870"/>
      <c r="FW870"/>
      <c r="FX870"/>
      <c r="FY870"/>
      <c r="FZ870"/>
      <c r="GA870"/>
      <c r="GB870"/>
      <c r="GC870"/>
      <c r="GD870"/>
      <c r="GE870"/>
      <c r="GF870"/>
      <c r="GG870"/>
      <c r="GH870"/>
      <c r="GI870"/>
      <c r="GJ870"/>
      <c r="GK870"/>
      <c r="GL870"/>
      <c r="GM870"/>
      <c r="GN870"/>
      <c r="GO870"/>
      <c r="GP870"/>
      <c r="GQ870"/>
      <c r="GR870"/>
      <c r="GS870"/>
      <c r="GT870"/>
      <c r="GU870"/>
      <c r="GV870"/>
      <c r="GW870"/>
      <c r="GX870"/>
      <c r="GY870"/>
      <c r="GZ870"/>
      <c r="HA870"/>
      <c r="HB870"/>
      <c r="HC870"/>
      <c r="HD870"/>
      <c r="HE870"/>
      <c r="HF870"/>
      <c r="HG870"/>
      <c r="HH870"/>
      <c r="HI870"/>
      <c r="HJ870"/>
      <c r="HK870"/>
      <c r="HL870"/>
    </row>
    <row r="871" spans="1:220" x14ac:dyDescent="0.25">
      <c r="A871"/>
      <c r="B871"/>
      <c r="C871"/>
      <c r="D871"/>
      <c r="E871"/>
      <c r="F871"/>
      <c r="G871"/>
      <c r="H871"/>
      <c r="I871"/>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c r="BY871"/>
      <c r="BZ871"/>
      <c r="CA871"/>
      <c r="CB871"/>
      <c r="CC871"/>
      <c r="CD871"/>
      <c r="CE871"/>
      <c r="CF871"/>
      <c r="CG871"/>
      <c r="CH871"/>
      <c r="CI871"/>
      <c r="CJ871"/>
      <c r="CK871"/>
      <c r="CL871"/>
      <c r="CM871"/>
      <c r="CN871"/>
      <c r="CO871"/>
      <c r="CP871"/>
      <c r="CQ871"/>
      <c r="CR871"/>
      <c r="CS871"/>
      <c r="CT871"/>
      <c r="CU871"/>
      <c r="CV871"/>
      <c r="CW871"/>
      <c r="CX871"/>
      <c r="CY871"/>
      <c r="CZ871"/>
      <c r="DA871"/>
      <c r="DB871"/>
      <c r="DC871"/>
      <c r="DD871"/>
      <c r="DE871"/>
      <c r="DF871"/>
      <c r="DG871"/>
      <c r="DH871"/>
      <c r="DI871"/>
      <c r="DJ871"/>
      <c r="DK871"/>
      <c r="DL871"/>
      <c r="DM871"/>
      <c r="DN871"/>
      <c r="DO871"/>
      <c r="DP871"/>
      <c r="DQ871"/>
      <c r="DR871"/>
      <c r="DS871"/>
      <c r="DT871"/>
      <c r="DU871"/>
      <c r="DV871"/>
      <c r="DW871"/>
      <c r="DX871"/>
      <c r="DY871"/>
      <c r="DZ871"/>
      <c r="EA871"/>
      <c r="EB871"/>
      <c r="EC871"/>
      <c r="ED871"/>
      <c r="EE871"/>
      <c r="EF871"/>
      <c r="EG871"/>
      <c r="EH871"/>
      <c r="EI871"/>
      <c r="EJ871"/>
      <c r="EK871"/>
      <c r="EL871"/>
      <c r="EM871"/>
      <c r="EN871"/>
      <c r="EO871"/>
      <c r="EP871"/>
      <c r="EQ871"/>
      <c r="ER871"/>
      <c r="ES871"/>
      <c r="ET871"/>
      <c r="EU871"/>
      <c r="EV871"/>
      <c r="EW871"/>
      <c r="EX871"/>
      <c r="EY871"/>
      <c r="EZ871"/>
      <c r="FA871"/>
      <c r="FB871"/>
      <c r="FC871"/>
      <c r="FD871"/>
      <c r="FE871"/>
      <c r="FF871"/>
      <c r="FG871"/>
      <c r="FH871"/>
      <c r="FI871"/>
      <c r="FJ871"/>
      <c r="FK871"/>
      <c r="FL871"/>
      <c r="FM871"/>
      <c r="FN871"/>
      <c r="FO871"/>
      <c r="FP871"/>
      <c r="FQ871"/>
      <c r="FR871"/>
      <c r="FS871"/>
      <c r="FT871"/>
      <c r="FU871"/>
      <c r="FV871"/>
      <c r="FW871"/>
      <c r="FX871"/>
      <c r="FY871"/>
      <c r="FZ871"/>
      <c r="GA871"/>
      <c r="GB871"/>
      <c r="GC871"/>
      <c r="GD871"/>
      <c r="GE871"/>
      <c r="GF871"/>
      <c r="GG871"/>
      <c r="GH871"/>
      <c r="GI871"/>
      <c r="GJ871"/>
      <c r="GK871"/>
      <c r="GL871"/>
      <c r="GM871"/>
      <c r="GN871"/>
      <c r="GO871"/>
      <c r="GP871"/>
      <c r="GQ871"/>
      <c r="GR871"/>
      <c r="GS871"/>
      <c r="GT871"/>
      <c r="GU871"/>
      <c r="GV871"/>
      <c r="GW871"/>
      <c r="GX871"/>
      <c r="GY871"/>
      <c r="GZ871"/>
      <c r="HA871"/>
      <c r="HB871"/>
      <c r="HC871"/>
      <c r="HD871"/>
      <c r="HE871"/>
      <c r="HF871"/>
      <c r="HG871"/>
      <c r="HH871"/>
      <c r="HI871"/>
      <c r="HJ871"/>
      <c r="HK871"/>
      <c r="HL871"/>
    </row>
    <row r="872" spans="1:220" x14ac:dyDescent="0.25">
      <c r="A872"/>
      <c r="B872"/>
      <c r="C872"/>
      <c r="D872"/>
      <c r="E872"/>
      <c r="F872"/>
      <c r="G872"/>
      <c r="H872"/>
      <c r="I872"/>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c r="BY872"/>
      <c r="BZ872"/>
      <c r="CA872"/>
      <c r="CB872"/>
      <c r="CC872"/>
      <c r="CD872"/>
      <c r="CE872"/>
      <c r="CF872"/>
      <c r="CG872"/>
      <c r="CH872"/>
      <c r="CI872"/>
      <c r="CJ872"/>
      <c r="CK872"/>
      <c r="CL872"/>
      <c r="CM872"/>
      <c r="CN872"/>
      <c r="CO872"/>
      <c r="CP872"/>
      <c r="CQ872"/>
      <c r="CR872"/>
      <c r="CS872"/>
      <c r="CT872"/>
      <c r="CU872"/>
      <c r="CV872"/>
      <c r="CW872"/>
      <c r="CX872"/>
      <c r="CY872"/>
      <c r="CZ872"/>
      <c r="DA872"/>
      <c r="DB872"/>
      <c r="DC872"/>
      <c r="DD872"/>
      <c r="DE872"/>
      <c r="DF872"/>
      <c r="DG872"/>
      <c r="DH872"/>
      <c r="DI872"/>
      <c r="DJ872"/>
      <c r="DK872"/>
      <c r="DL872"/>
      <c r="DM872"/>
      <c r="DN872"/>
      <c r="DO872"/>
      <c r="DP872"/>
      <c r="DQ872"/>
      <c r="DR872"/>
      <c r="DS872"/>
      <c r="DT872"/>
      <c r="DU872"/>
      <c r="DV872"/>
      <c r="DW872"/>
      <c r="DX872"/>
      <c r="DY872"/>
      <c r="DZ872"/>
      <c r="EA872"/>
      <c r="EB872"/>
      <c r="EC872"/>
      <c r="ED872"/>
      <c r="EE872"/>
      <c r="EF872"/>
      <c r="EG872"/>
      <c r="EH872"/>
      <c r="EI872"/>
      <c r="EJ872"/>
      <c r="EK872"/>
      <c r="EL872"/>
      <c r="EM872"/>
      <c r="EN872"/>
      <c r="EO872"/>
      <c r="EP872"/>
      <c r="EQ872"/>
      <c r="ER872"/>
      <c r="ES872"/>
      <c r="ET872"/>
      <c r="EU872"/>
      <c r="EV872"/>
      <c r="EW872"/>
      <c r="EX872"/>
      <c r="EY872"/>
      <c r="EZ872"/>
      <c r="FA872"/>
      <c r="FB872"/>
      <c r="FC872"/>
      <c r="FD872"/>
      <c r="FE872"/>
      <c r="FF872"/>
      <c r="FG872"/>
      <c r="FH872"/>
      <c r="FI872"/>
      <c r="FJ872"/>
      <c r="FK872"/>
      <c r="FL872"/>
      <c r="FM872"/>
      <c r="FN872"/>
      <c r="FO872"/>
      <c r="FP872"/>
      <c r="FQ872"/>
      <c r="FR872"/>
      <c r="FS872"/>
      <c r="FT872"/>
      <c r="FU872"/>
      <c r="FV872"/>
      <c r="FW872"/>
      <c r="FX872"/>
      <c r="FY872"/>
      <c r="FZ872"/>
      <c r="GA872"/>
      <c r="GB872"/>
      <c r="GC872"/>
      <c r="GD872"/>
      <c r="GE872"/>
      <c r="GF872"/>
      <c r="GG872"/>
      <c r="GH872"/>
      <c r="GI872"/>
      <c r="GJ872"/>
      <c r="GK872"/>
      <c r="GL872"/>
      <c r="GM872"/>
      <c r="GN872"/>
      <c r="GO872"/>
      <c r="GP872"/>
      <c r="GQ872"/>
      <c r="GR872"/>
      <c r="GS872"/>
      <c r="GT872"/>
      <c r="GU872"/>
      <c r="GV872"/>
      <c r="GW872"/>
      <c r="GX872"/>
      <c r="GY872"/>
      <c r="GZ872"/>
      <c r="HA872"/>
      <c r="HB872"/>
      <c r="HC872"/>
      <c r="HD872"/>
      <c r="HE872"/>
      <c r="HF872"/>
      <c r="HG872"/>
      <c r="HH872"/>
      <c r="HI872"/>
      <c r="HJ872"/>
      <c r="HK872"/>
      <c r="HL872"/>
    </row>
    <row r="873" spans="1:220" x14ac:dyDescent="0.25">
      <c r="A873"/>
      <c r="B873"/>
      <c r="C873"/>
      <c r="D873"/>
      <c r="E873"/>
      <c r="F873"/>
      <c r="G873"/>
      <c r="H873"/>
      <c r="I873"/>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c r="BY873"/>
      <c r="BZ873"/>
      <c r="CA873"/>
      <c r="CB873"/>
      <c r="CC873"/>
      <c r="CD873"/>
      <c r="CE873"/>
      <c r="CF873"/>
      <c r="CG873"/>
      <c r="CH873"/>
      <c r="CI873"/>
      <c r="CJ873"/>
      <c r="CK873"/>
      <c r="CL873"/>
      <c r="CM873"/>
      <c r="CN873"/>
      <c r="CO873"/>
      <c r="CP873"/>
      <c r="CQ873"/>
      <c r="CR873"/>
      <c r="CS873"/>
      <c r="CT873"/>
      <c r="CU873"/>
      <c r="CV873"/>
      <c r="CW873"/>
      <c r="CX873"/>
      <c r="CY873"/>
      <c r="CZ873"/>
      <c r="DA873"/>
      <c r="DB873"/>
      <c r="DC873"/>
      <c r="DD873"/>
      <c r="DE873"/>
      <c r="DF873"/>
      <c r="DG873"/>
      <c r="DH873"/>
      <c r="DI873"/>
      <c r="DJ873"/>
      <c r="DK873"/>
      <c r="DL873"/>
      <c r="DM873"/>
      <c r="DN873"/>
      <c r="DO873"/>
      <c r="DP873"/>
      <c r="DQ873"/>
      <c r="DR873"/>
      <c r="DS873"/>
      <c r="DT873"/>
      <c r="DU873"/>
      <c r="DV873"/>
      <c r="DW873"/>
      <c r="DX873"/>
      <c r="DY873"/>
      <c r="DZ873"/>
      <c r="EA873"/>
      <c r="EB873"/>
      <c r="EC873"/>
      <c r="ED873"/>
      <c r="EE873"/>
      <c r="EF873"/>
      <c r="EG873"/>
      <c r="EH873"/>
      <c r="EI873"/>
      <c r="EJ873"/>
      <c r="EK873"/>
      <c r="EL873"/>
      <c r="EM873"/>
      <c r="EN873"/>
      <c r="EO873"/>
      <c r="EP873"/>
      <c r="EQ873"/>
      <c r="ER873"/>
      <c r="ES873"/>
      <c r="ET873"/>
      <c r="EU873"/>
      <c r="EV873"/>
      <c r="EW873"/>
      <c r="EX873"/>
      <c r="EY873"/>
      <c r="EZ873"/>
      <c r="FA873"/>
      <c r="FB873"/>
      <c r="FC873"/>
      <c r="FD873"/>
      <c r="FE873"/>
      <c r="FF873"/>
      <c r="FG873"/>
      <c r="FH873"/>
      <c r="FI873"/>
      <c r="FJ873"/>
      <c r="FK873"/>
      <c r="FL873"/>
      <c r="FM873"/>
      <c r="FN873"/>
      <c r="FO873"/>
      <c r="FP873"/>
      <c r="FQ873"/>
      <c r="FR873"/>
      <c r="FS873"/>
      <c r="FT873"/>
      <c r="FU873"/>
      <c r="FV873"/>
      <c r="FW873"/>
      <c r="FX873"/>
      <c r="FY873"/>
      <c r="FZ873"/>
      <c r="GA873"/>
      <c r="GB873"/>
      <c r="GC873"/>
      <c r="GD873"/>
      <c r="GE873"/>
      <c r="GF873"/>
      <c r="GG873"/>
      <c r="GH873"/>
      <c r="GI873"/>
      <c r="GJ873"/>
      <c r="GK873"/>
      <c r="GL873"/>
      <c r="GM873"/>
      <c r="GN873"/>
      <c r="GO873"/>
      <c r="GP873"/>
      <c r="GQ873"/>
      <c r="GR873"/>
      <c r="GS873"/>
      <c r="GT873"/>
      <c r="GU873"/>
      <c r="GV873"/>
      <c r="GW873"/>
      <c r="GX873"/>
      <c r="GY873"/>
      <c r="GZ873"/>
      <c r="HA873"/>
      <c r="HB873"/>
      <c r="HC873"/>
      <c r="HD873"/>
      <c r="HE873"/>
      <c r="HF873"/>
      <c r="HG873"/>
      <c r="HH873"/>
      <c r="HI873"/>
      <c r="HJ873"/>
      <c r="HK873"/>
      <c r="HL873"/>
    </row>
    <row r="874" spans="1:220" x14ac:dyDescent="0.25">
      <c r="A874"/>
      <c r="B874"/>
      <c r="C874"/>
      <c r="D874"/>
      <c r="E874"/>
      <c r="F874"/>
      <c r="G874"/>
      <c r="H874"/>
      <c r="I874"/>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c r="BY874"/>
      <c r="BZ874"/>
      <c r="CA874"/>
      <c r="CB874"/>
      <c r="CC874"/>
      <c r="CD874"/>
      <c r="CE874"/>
      <c r="CF874"/>
      <c r="CG874"/>
      <c r="CH874"/>
      <c r="CI874"/>
      <c r="CJ874"/>
      <c r="CK874"/>
      <c r="CL874"/>
      <c r="CM874"/>
      <c r="CN874"/>
      <c r="CO874"/>
      <c r="CP874"/>
      <c r="CQ874"/>
      <c r="CR874"/>
      <c r="CS874"/>
      <c r="CT874"/>
      <c r="CU874"/>
      <c r="CV874"/>
      <c r="CW874"/>
      <c r="CX874"/>
      <c r="CY874"/>
      <c r="CZ874"/>
      <c r="DA874"/>
      <c r="DB874"/>
      <c r="DC874"/>
      <c r="DD874"/>
      <c r="DE874"/>
      <c r="DF874"/>
      <c r="DG874"/>
      <c r="DH874"/>
      <c r="DI874"/>
      <c r="DJ874"/>
      <c r="DK874"/>
      <c r="DL874"/>
      <c r="DM874"/>
      <c r="DN874"/>
      <c r="DO874"/>
      <c r="DP874"/>
      <c r="DQ874"/>
      <c r="DR874"/>
      <c r="DS874"/>
      <c r="DT874"/>
      <c r="DU874"/>
      <c r="DV874"/>
      <c r="DW874"/>
      <c r="DX874"/>
      <c r="DY874"/>
      <c r="DZ874"/>
      <c r="EA874"/>
      <c r="EB874"/>
      <c r="EC874"/>
      <c r="ED874"/>
      <c r="EE874"/>
      <c r="EF874"/>
      <c r="EG874"/>
      <c r="EH874"/>
      <c r="EI874"/>
      <c r="EJ874"/>
      <c r="EK874"/>
      <c r="EL874"/>
      <c r="EM874"/>
      <c r="EN874"/>
      <c r="EO874"/>
      <c r="EP874"/>
      <c r="EQ874"/>
      <c r="ER874"/>
      <c r="ES874"/>
      <c r="ET874"/>
      <c r="EU874"/>
      <c r="EV874"/>
      <c r="EW874"/>
      <c r="EX874"/>
      <c r="EY874"/>
      <c r="EZ874"/>
      <c r="FA874"/>
      <c r="FB874"/>
      <c r="FC874"/>
      <c r="FD874"/>
      <c r="FE874"/>
      <c r="FF874"/>
      <c r="FG874"/>
      <c r="FH874"/>
      <c r="FI874"/>
      <c r="FJ874"/>
      <c r="FK874"/>
      <c r="FL874"/>
      <c r="FM874"/>
      <c r="FN874"/>
      <c r="FO874"/>
      <c r="FP874"/>
      <c r="FQ874"/>
      <c r="FR874"/>
      <c r="FS874"/>
      <c r="FT874"/>
      <c r="FU874"/>
      <c r="FV874"/>
      <c r="FW874"/>
      <c r="FX874"/>
      <c r="FY874"/>
      <c r="FZ874"/>
      <c r="GA874"/>
      <c r="GB874"/>
      <c r="GC874"/>
      <c r="GD874"/>
      <c r="GE874"/>
      <c r="GF874"/>
      <c r="GG874"/>
      <c r="GH874"/>
      <c r="GI874"/>
      <c r="GJ874"/>
      <c r="GK874"/>
      <c r="GL874"/>
      <c r="GM874"/>
      <c r="GN874"/>
      <c r="GO874"/>
      <c r="GP874"/>
      <c r="GQ874"/>
      <c r="GR874"/>
      <c r="GS874"/>
      <c r="GT874"/>
      <c r="GU874"/>
      <c r="GV874"/>
      <c r="GW874"/>
      <c r="GX874"/>
      <c r="GY874"/>
      <c r="GZ874"/>
      <c r="HA874"/>
      <c r="HB874"/>
      <c r="HC874"/>
      <c r="HD874"/>
      <c r="HE874"/>
      <c r="HF874"/>
      <c r="HG874"/>
      <c r="HH874"/>
      <c r="HI874"/>
      <c r="HJ874"/>
      <c r="HK874"/>
      <c r="HL874"/>
    </row>
    <row r="875" spans="1:220" x14ac:dyDescent="0.25">
      <c r="A875"/>
      <c r="B875"/>
      <c r="C875"/>
      <c r="D875"/>
      <c r="E875"/>
      <c r="F875"/>
      <c r="G875"/>
      <c r="H875"/>
      <c r="I875"/>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c r="BY875"/>
      <c r="BZ875"/>
      <c r="CA875"/>
      <c r="CB875"/>
      <c r="CC875"/>
      <c r="CD875"/>
      <c r="CE875"/>
      <c r="CF875"/>
      <c r="CG875"/>
      <c r="CH875"/>
      <c r="CI875"/>
      <c r="CJ875"/>
      <c r="CK875"/>
      <c r="CL875"/>
      <c r="CM875"/>
      <c r="CN875"/>
      <c r="CO875"/>
      <c r="CP875"/>
      <c r="CQ875"/>
      <c r="CR875"/>
      <c r="CS875"/>
      <c r="CT875"/>
      <c r="CU875"/>
      <c r="CV875"/>
      <c r="CW875"/>
      <c r="CX875"/>
      <c r="CY875"/>
      <c r="CZ875"/>
      <c r="DA875"/>
      <c r="DB875"/>
      <c r="DC875"/>
      <c r="DD875"/>
      <c r="DE875"/>
      <c r="DF875"/>
      <c r="DG875"/>
      <c r="DH875"/>
      <c r="DI875"/>
      <c r="DJ875"/>
      <c r="DK875"/>
      <c r="DL875"/>
      <c r="DM875"/>
      <c r="DN875"/>
      <c r="DO875"/>
      <c r="DP875"/>
      <c r="DQ875"/>
      <c r="DR875"/>
      <c r="DS875"/>
      <c r="DT875"/>
      <c r="DU875"/>
      <c r="DV875"/>
      <c r="DW875"/>
      <c r="DX875"/>
      <c r="DY875"/>
      <c r="DZ875"/>
      <c r="EA875"/>
      <c r="EB875"/>
      <c r="EC875"/>
      <c r="ED875"/>
      <c r="EE875"/>
      <c r="EF875"/>
      <c r="EG875"/>
      <c r="EH875"/>
      <c r="EI875"/>
      <c r="EJ875"/>
      <c r="EK875"/>
      <c r="EL875"/>
      <c r="EM875"/>
      <c r="EN875"/>
      <c r="EO875"/>
      <c r="EP875"/>
      <c r="EQ875"/>
      <c r="ER875"/>
      <c r="ES875"/>
      <c r="ET875"/>
      <c r="EU875"/>
      <c r="EV875"/>
      <c r="EW875"/>
      <c r="EX875"/>
      <c r="EY875"/>
      <c r="EZ875"/>
      <c r="FA875"/>
      <c r="FB875"/>
      <c r="FC875"/>
      <c r="FD875"/>
      <c r="FE875"/>
      <c r="FF875"/>
      <c r="FG875"/>
      <c r="FH875"/>
      <c r="FI875"/>
      <c r="FJ875"/>
      <c r="FK875"/>
      <c r="FL875"/>
      <c r="FM875"/>
      <c r="FN875"/>
      <c r="FO875"/>
      <c r="FP875"/>
      <c r="FQ875"/>
      <c r="FR875"/>
      <c r="FS875"/>
      <c r="FT875"/>
      <c r="FU875"/>
      <c r="FV875"/>
      <c r="FW875"/>
      <c r="FX875"/>
      <c r="FY875"/>
      <c r="FZ875"/>
      <c r="GA875"/>
      <c r="GB875"/>
      <c r="GC875"/>
      <c r="GD875"/>
      <c r="GE875"/>
      <c r="GF875"/>
      <c r="GG875"/>
      <c r="GH875"/>
      <c r="GI875"/>
      <c r="GJ875"/>
      <c r="GK875"/>
      <c r="GL875"/>
      <c r="GM875"/>
      <c r="GN875"/>
      <c r="GO875"/>
      <c r="GP875"/>
      <c r="GQ875"/>
      <c r="GR875"/>
      <c r="GS875"/>
      <c r="GT875"/>
      <c r="GU875"/>
      <c r="GV875"/>
      <c r="GW875"/>
      <c r="GX875"/>
      <c r="GY875"/>
      <c r="GZ875"/>
      <c r="HA875"/>
      <c r="HB875"/>
      <c r="HC875"/>
      <c r="HD875"/>
      <c r="HE875"/>
      <c r="HF875"/>
      <c r="HG875"/>
      <c r="HH875"/>
      <c r="HI875"/>
      <c r="HJ875"/>
      <c r="HK875"/>
      <c r="HL875"/>
    </row>
    <row r="876" spans="1:220" x14ac:dyDescent="0.25">
      <c r="A876"/>
      <c r="B876"/>
      <c r="C876"/>
      <c r="D876"/>
      <c r="E876"/>
      <c r="F876"/>
      <c r="G876"/>
      <c r="H876"/>
      <c r="I8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c r="BY876"/>
      <c r="BZ876"/>
      <c r="CA876"/>
      <c r="CB876"/>
      <c r="CC876"/>
      <c r="CD876"/>
      <c r="CE876"/>
      <c r="CF876"/>
      <c r="CG876"/>
      <c r="CH876"/>
      <c r="CI876"/>
      <c r="CJ876"/>
      <c r="CK876"/>
      <c r="CL876"/>
      <c r="CM876"/>
      <c r="CN876"/>
      <c r="CO876"/>
      <c r="CP876"/>
      <c r="CQ876"/>
      <c r="CR876"/>
      <c r="CS876"/>
      <c r="CT876"/>
      <c r="CU876"/>
      <c r="CV876"/>
      <c r="CW876"/>
      <c r="CX876"/>
      <c r="CY876"/>
      <c r="CZ876"/>
      <c r="DA876"/>
      <c r="DB876"/>
      <c r="DC876"/>
      <c r="DD876"/>
      <c r="DE876"/>
      <c r="DF876"/>
      <c r="DG876"/>
      <c r="DH876"/>
      <c r="DI876"/>
      <c r="DJ876"/>
      <c r="DK876"/>
      <c r="DL876"/>
      <c r="DM876"/>
      <c r="DN876"/>
      <c r="DO876"/>
      <c r="DP876"/>
      <c r="DQ876"/>
      <c r="DR876"/>
      <c r="DS876"/>
      <c r="DT876"/>
      <c r="DU876"/>
      <c r="DV876"/>
      <c r="DW876"/>
      <c r="DX876"/>
      <c r="DY876"/>
      <c r="DZ876"/>
      <c r="EA876"/>
      <c r="EB876"/>
      <c r="EC876"/>
      <c r="ED876"/>
      <c r="EE876"/>
      <c r="EF876"/>
      <c r="EG876"/>
      <c r="EH876"/>
      <c r="EI876"/>
      <c r="EJ876"/>
      <c r="EK876"/>
      <c r="EL876"/>
      <c r="EM876"/>
      <c r="EN876"/>
      <c r="EO876"/>
      <c r="EP876"/>
      <c r="EQ876"/>
      <c r="ER876"/>
      <c r="ES876"/>
      <c r="ET876"/>
      <c r="EU876"/>
      <c r="EV876"/>
      <c r="EW876"/>
      <c r="EX876"/>
      <c r="EY876"/>
      <c r="EZ876"/>
      <c r="FA876"/>
      <c r="FB876"/>
      <c r="FC876"/>
      <c r="FD876"/>
      <c r="FE876"/>
      <c r="FF876"/>
      <c r="FG876"/>
      <c r="FH876"/>
      <c r="FI876"/>
      <c r="FJ876"/>
      <c r="FK876"/>
      <c r="FL876"/>
      <c r="FM876"/>
      <c r="FN876"/>
      <c r="FO876"/>
      <c r="FP876"/>
      <c r="FQ876"/>
      <c r="FR876"/>
      <c r="FS876"/>
      <c r="FT876"/>
      <c r="FU876"/>
      <c r="FV876"/>
      <c r="FW876"/>
      <c r="FX876"/>
      <c r="FY876"/>
      <c r="FZ876"/>
      <c r="GA876"/>
      <c r="GB876"/>
      <c r="GC876"/>
      <c r="GD876"/>
      <c r="GE876"/>
      <c r="GF876"/>
      <c r="GG876"/>
      <c r="GH876"/>
      <c r="GI876"/>
      <c r="GJ876"/>
      <c r="GK876"/>
      <c r="GL876"/>
      <c r="GM876"/>
      <c r="GN876"/>
      <c r="GO876"/>
      <c r="GP876"/>
      <c r="GQ876"/>
      <c r="GR876"/>
      <c r="GS876"/>
      <c r="GT876"/>
      <c r="GU876"/>
      <c r="GV876"/>
      <c r="GW876"/>
      <c r="GX876"/>
      <c r="GY876"/>
      <c r="GZ876"/>
      <c r="HA876"/>
      <c r="HB876"/>
      <c r="HC876"/>
      <c r="HD876"/>
      <c r="HE876"/>
      <c r="HF876"/>
      <c r="HG876"/>
      <c r="HH876"/>
      <c r="HI876"/>
      <c r="HJ876"/>
      <c r="HK876"/>
      <c r="HL876"/>
    </row>
    <row r="877" spans="1:220" x14ac:dyDescent="0.25">
      <c r="A877"/>
      <c r="B877"/>
      <c r="C877"/>
      <c r="D877"/>
      <c r="E877"/>
      <c r="F877"/>
      <c r="G877"/>
      <c r="H877"/>
      <c r="I877"/>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c r="BY877"/>
      <c r="BZ877"/>
      <c r="CA877"/>
      <c r="CB877"/>
      <c r="CC877"/>
      <c r="CD877"/>
      <c r="CE877"/>
      <c r="CF877"/>
      <c r="CG877"/>
      <c r="CH877"/>
      <c r="CI877"/>
      <c r="CJ877"/>
      <c r="CK877"/>
      <c r="CL877"/>
      <c r="CM877"/>
      <c r="CN877"/>
      <c r="CO877"/>
      <c r="CP877"/>
      <c r="CQ877"/>
      <c r="CR877"/>
      <c r="CS877"/>
      <c r="CT877"/>
      <c r="CU877"/>
      <c r="CV877"/>
      <c r="CW877"/>
      <c r="CX877"/>
      <c r="CY877"/>
      <c r="CZ877"/>
      <c r="DA877"/>
      <c r="DB877"/>
      <c r="DC877"/>
      <c r="DD877"/>
      <c r="DE877"/>
      <c r="DF877"/>
      <c r="DG877"/>
      <c r="DH877"/>
      <c r="DI877"/>
      <c r="DJ877"/>
      <c r="DK877"/>
      <c r="DL877"/>
      <c r="DM877"/>
      <c r="DN877"/>
      <c r="DO877"/>
      <c r="DP877"/>
      <c r="DQ877"/>
      <c r="DR877"/>
      <c r="DS877"/>
      <c r="DT877"/>
      <c r="DU877"/>
      <c r="DV877"/>
      <c r="DW877"/>
      <c r="DX877"/>
      <c r="DY877"/>
      <c r="DZ877"/>
      <c r="EA877"/>
      <c r="EB877"/>
      <c r="EC877"/>
      <c r="ED877"/>
      <c r="EE877"/>
      <c r="EF877"/>
      <c r="EG877"/>
      <c r="EH877"/>
      <c r="EI877"/>
      <c r="EJ877"/>
      <c r="EK877"/>
      <c r="EL877"/>
      <c r="EM877"/>
      <c r="EN877"/>
      <c r="EO877"/>
      <c r="EP877"/>
      <c r="EQ877"/>
      <c r="ER877"/>
      <c r="ES877"/>
      <c r="ET877"/>
      <c r="EU877"/>
      <c r="EV877"/>
      <c r="EW877"/>
      <c r="EX877"/>
      <c r="EY877"/>
      <c r="EZ877"/>
      <c r="FA877"/>
      <c r="FB877"/>
      <c r="FC877"/>
      <c r="FD877"/>
      <c r="FE877"/>
      <c r="FF877"/>
      <c r="FG877"/>
      <c r="FH877"/>
      <c r="FI877"/>
      <c r="FJ877"/>
      <c r="FK877"/>
      <c r="FL877"/>
      <c r="FM877"/>
      <c r="FN877"/>
      <c r="FO877"/>
      <c r="FP877"/>
      <c r="FQ877"/>
      <c r="FR877"/>
      <c r="FS877"/>
      <c r="FT877"/>
      <c r="FU877"/>
      <c r="FV877"/>
      <c r="FW877"/>
      <c r="FX877"/>
      <c r="FY877"/>
      <c r="FZ877"/>
      <c r="GA877"/>
      <c r="GB877"/>
      <c r="GC877"/>
      <c r="GD877"/>
      <c r="GE877"/>
      <c r="GF877"/>
      <c r="GG877"/>
      <c r="GH877"/>
      <c r="GI877"/>
      <c r="GJ877"/>
      <c r="GK877"/>
      <c r="GL877"/>
      <c r="GM877"/>
      <c r="GN877"/>
      <c r="GO877"/>
      <c r="GP877"/>
      <c r="GQ877"/>
      <c r="GR877"/>
      <c r="GS877"/>
      <c r="GT877"/>
      <c r="GU877"/>
      <c r="GV877"/>
      <c r="GW877"/>
      <c r="GX877"/>
      <c r="GY877"/>
      <c r="GZ877"/>
      <c r="HA877"/>
      <c r="HB877"/>
      <c r="HC877"/>
      <c r="HD877"/>
      <c r="HE877"/>
      <c r="HF877"/>
      <c r="HG877"/>
      <c r="HH877"/>
      <c r="HI877"/>
      <c r="HJ877"/>
      <c r="HK877"/>
      <c r="HL877"/>
    </row>
    <row r="878" spans="1:220" x14ac:dyDescent="0.25">
      <c r="A878"/>
      <c r="B878"/>
      <c r="C878"/>
      <c r="D878"/>
      <c r="E878"/>
      <c r="F878"/>
      <c r="G878"/>
      <c r="H878"/>
      <c r="I878"/>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c r="BY878"/>
      <c r="BZ878"/>
      <c r="CA878"/>
      <c r="CB878"/>
      <c r="CC878"/>
      <c r="CD878"/>
      <c r="CE878"/>
      <c r="CF878"/>
      <c r="CG878"/>
      <c r="CH878"/>
      <c r="CI878"/>
      <c r="CJ878"/>
      <c r="CK878"/>
      <c r="CL878"/>
      <c r="CM878"/>
      <c r="CN878"/>
      <c r="CO878"/>
      <c r="CP878"/>
      <c r="CQ878"/>
      <c r="CR878"/>
      <c r="CS878"/>
      <c r="CT878"/>
      <c r="CU878"/>
      <c r="CV878"/>
      <c r="CW878"/>
      <c r="CX878"/>
      <c r="CY878"/>
      <c r="CZ878"/>
      <c r="DA878"/>
      <c r="DB878"/>
      <c r="DC878"/>
      <c r="DD878"/>
      <c r="DE878"/>
      <c r="DF878"/>
      <c r="DG878"/>
      <c r="DH878"/>
      <c r="DI878"/>
      <c r="DJ878"/>
      <c r="DK878"/>
      <c r="DL878"/>
      <c r="DM878"/>
      <c r="DN878"/>
      <c r="DO878"/>
      <c r="DP878"/>
      <c r="DQ878"/>
      <c r="DR878"/>
      <c r="DS878"/>
      <c r="DT878"/>
      <c r="DU878"/>
      <c r="DV878"/>
      <c r="DW878"/>
      <c r="DX878"/>
      <c r="DY878"/>
      <c r="DZ878"/>
      <c r="EA878"/>
      <c r="EB878"/>
      <c r="EC878"/>
      <c r="ED878"/>
      <c r="EE878"/>
      <c r="EF878"/>
      <c r="EG878"/>
      <c r="EH878"/>
      <c r="EI878"/>
      <c r="EJ878"/>
      <c r="EK878"/>
      <c r="EL878"/>
      <c r="EM878"/>
      <c r="EN878"/>
      <c r="EO878"/>
      <c r="EP878"/>
      <c r="EQ878"/>
      <c r="ER878"/>
      <c r="ES878"/>
      <c r="ET878"/>
      <c r="EU878"/>
      <c r="EV878"/>
      <c r="EW878"/>
      <c r="EX878"/>
      <c r="EY878"/>
      <c r="EZ878"/>
      <c r="FA878"/>
      <c r="FB878"/>
      <c r="FC878"/>
      <c r="FD878"/>
      <c r="FE878"/>
      <c r="FF878"/>
      <c r="FG878"/>
      <c r="FH878"/>
      <c r="FI878"/>
      <c r="FJ878"/>
      <c r="FK878"/>
      <c r="FL878"/>
      <c r="FM878"/>
      <c r="FN878"/>
      <c r="FO878"/>
      <c r="FP878"/>
      <c r="FQ878"/>
      <c r="FR878"/>
      <c r="FS878"/>
      <c r="FT878"/>
      <c r="FU878"/>
      <c r="FV878"/>
      <c r="FW878"/>
      <c r="FX878"/>
      <c r="FY878"/>
      <c r="FZ878"/>
      <c r="GA878"/>
      <c r="GB878"/>
      <c r="GC878"/>
      <c r="GD878"/>
      <c r="GE878"/>
      <c r="GF878"/>
      <c r="GG878"/>
      <c r="GH878"/>
      <c r="GI878"/>
      <c r="GJ878"/>
      <c r="GK878"/>
      <c r="GL878"/>
      <c r="GM878"/>
      <c r="GN878"/>
      <c r="GO878"/>
      <c r="GP878"/>
      <c r="GQ878"/>
      <c r="GR878"/>
      <c r="GS878"/>
      <c r="GT878"/>
      <c r="GU878"/>
      <c r="GV878"/>
      <c r="GW878"/>
      <c r="GX878"/>
      <c r="GY878"/>
      <c r="GZ878"/>
      <c r="HA878"/>
      <c r="HB878"/>
      <c r="HC878"/>
      <c r="HD878"/>
      <c r="HE878"/>
      <c r="HF878"/>
      <c r="HG878"/>
      <c r="HH878"/>
      <c r="HI878"/>
      <c r="HJ878"/>
      <c r="HK878"/>
      <c r="HL878"/>
    </row>
    <row r="879" spans="1:220" x14ac:dyDescent="0.25">
      <c r="A879"/>
      <c r="B879"/>
      <c r="C879"/>
      <c r="D879"/>
      <c r="E879"/>
      <c r="F879"/>
      <c r="G879"/>
      <c r="H879"/>
      <c r="I879"/>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c r="BY879"/>
      <c r="BZ879"/>
      <c r="CA879"/>
      <c r="CB879"/>
      <c r="CC879"/>
      <c r="CD879"/>
      <c r="CE879"/>
      <c r="CF879"/>
      <c r="CG879"/>
      <c r="CH879"/>
      <c r="CI879"/>
      <c r="CJ879"/>
      <c r="CK879"/>
      <c r="CL879"/>
      <c r="CM879"/>
      <c r="CN879"/>
      <c r="CO879"/>
      <c r="CP879"/>
      <c r="CQ879"/>
      <c r="CR879"/>
      <c r="CS879"/>
      <c r="CT879"/>
      <c r="CU879"/>
      <c r="CV879"/>
      <c r="CW879"/>
      <c r="CX879"/>
      <c r="CY879"/>
      <c r="CZ879"/>
      <c r="DA879"/>
      <c r="DB879"/>
      <c r="DC879"/>
      <c r="DD879"/>
      <c r="DE879"/>
      <c r="DF879"/>
      <c r="DG879"/>
      <c r="DH879"/>
      <c r="DI879"/>
      <c r="DJ879"/>
      <c r="DK879"/>
      <c r="DL879"/>
      <c r="DM879"/>
      <c r="DN879"/>
      <c r="DO879"/>
      <c r="DP879"/>
      <c r="DQ879"/>
      <c r="DR879"/>
      <c r="DS879"/>
      <c r="DT879"/>
      <c r="DU879"/>
      <c r="DV879"/>
      <c r="DW879"/>
      <c r="DX879"/>
      <c r="DY879"/>
      <c r="DZ879"/>
      <c r="EA879"/>
      <c r="EB879"/>
      <c r="EC879"/>
      <c r="ED879"/>
      <c r="EE879"/>
      <c r="EF879"/>
      <c r="EG879"/>
      <c r="EH879"/>
      <c r="EI879"/>
      <c r="EJ879"/>
      <c r="EK879"/>
      <c r="EL879"/>
      <c r="EM879"/>
      <c r="EN879"/>
      <c r="EO879"/>
      <c r="EP879"/>
      <c r="EQ879"/>
      <c r="ER879"/>
      <c r="ES879"/>
      <c r="ET879"/>
      <c r="EU879"/>
      <c r="EV879"/>
      <c r="EW879"/>
      <c r="EX879"/>
      <c r="EY879"/>
      <c r="EZ879"/>
      <c r="FA879"/>
      <c r="FB879"/>
      <c r="FC879"/>
      <c r="FD879"/>
      <c r="FE879"/>
      <c r="FF879"/>
      <c r="FG879"/>
      <c r="FH879"/>
      <c r="FI879"/>
      <c r="FJ879"/>
      <c r="FK879"/>
      <c r="FL879"/>
      <c r="FM879"/>
      <c r="FN879"/>
      <c r="FO879"/>
      <c r="FP879"/>
      <c r="FQ879"/>
      <c r="FR879"/>
      <c r="FS879"/>
      <c r="FT879"/>
      <c r="FU879"/>
      <c r="FV879"/>
      <c r="FW879"/>
      <c r="FX879"/>
      <c r="FY879"/>
      <c r="FZ879"/>
      <c r="GA879"/>
      <c r="GB879"/>
      <c r="GC879"/>
      <c r="GD879"/>
      <c r="GE879"/>
      <c r="GF879"/>
      <c r="GG879"/>
      <c r="GH879"/>
      <c r="GI879"/>
      <c r="GJ879"/>
      <c r="GK879"/>
      <c r="GL879"/>
      <c r="GM879"/>
      <c r="GN879"/>
      <c r="GO879"/>
      <c r="GP879"/>
      <c r="GQ879"/>
      <c r="GR879"/>
      <c r="GS879"/>
      <c r="GT879"/>
      <c r="GU879"/>
      <c r="GV879"/>
      <c r="GW879"/>
      <c r="GX879"/>
      <c r="GY879"/>
      <c r="GZ879"/>
      <c r="HA879"/>
      <c r="HB879"/>
      <c r="HC879"/>
      <c r="HD879"/>
      <c r="HE879"/>
      <c r="HF879"/>
      <c r="HG879"/>
      <c r="HH879"/>
      <c r="HI879"/>
      <c r="HJ879"/>
      <c r="HK879"/>
      <c r="HL879"/>
    </row>
    <row r="880" spans="1:220" x14ac:dyDescent="0.25">
      <c r="A880"/>
      <c r="B880"/>
      <c r="C880"/>
      <c r="D880"/>
      <c r="E880"/>
      <c r="F880"/>
      <c r="G880"/>
      <c r="H880"/>
      <c r="I880"/>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c r="BY880"/>
      <c r="BZ880"/>
      <c r="CA880"/>
      <c r="CB880"/>
      <c r="CC880"/>
      <c r="CD880"/>
      <c r="CE880"/>
      <c r="CF880"/>
      <c r="CG880"/>
      <c r="CH880"/>
      <c r="CI880"/>
      <c r="CJ880"/>
      <c r="CK880"/>
      <c r="CL880"/>
      <c r="CM880"/>
      <c r="CN880"/>
      <c r="CO880"/>
      <c r="CP880"/>
      <c r="CQ880"/>
      <c r="CR880"/>
      <c r="CS880"/>
      <c r="CT880"/>
      <c r="CU880"/>
      <c r="CV880"/>
      <c r="CW880"/>
      <c r="CX880"/>
      <c r="CY880"/>
      <c r="CZ880"/>
      <c r="DA880"/>
      <c r="DB880"/>
      <c r="DC880"/>
      <c r="DD880"/>
      <c r="DE880"/>
      <c r="DF880"/>
      <c r="DG880"/>
      <c r="DH880"/>
      <c r="DI880"/>
      <c r="DJ880"/>
      <c r="DK880"/>
      <c r="DL880"/>
      <c r="DM880"/>
      <c r="DN880"/>
      <c r="DO880"/>
      <c r="DP880"/>
      <c r="DQ880"/>
      <c r="DR880"/>
      <c r="DS880"/>
      <c r="DT880"/>
      <c r="DU880"/>
      <c r="DV880"/>
      <c r="DW880"/>
      <c r="DX880"/>
      <c r="DY880"/>
      <c r="DZ880"/>
      <c r="EA880"/>
      <c r="EB880"/>
      <c r="EC880"/>
      <c r="ED880"/>
      <c r="EE880"/>
      <c r="EF880"/>
      <c r="EG880"/>
      <c r="EH880"/>
      <c r="EI880"/>
      <c r="EJ880"/>
      <c r="EK880"/>
      <c r="EL880"/>
      <c r="EM880"/>
      <c r="EN880"/>
      <c r="EO880"/>
      <c r="EP880"/>
      <c r="EQ880"/>
      <c r="ER880"/>
      <c r="ES880"/>
      <c r="ET880"/>
      <c r="EU880"/>
      <c r="EV880"/>
      <c r="EW880"/>
      <c r="EX880"/>
      <c r="EY880"/>
      <c r="EZ880"/>
      <c r="FA880"/>
      <c r="FB880"/>
      <c r="FC880"/>
      <c r="FD880"/>
      <c r="FE880"/>
      <c r="FF880"/>
      <c r="FG880"/>
      <c r="FH880"/>
      <c r="FI880"/>
      <c r="FJ880"/>
      <c r="FK880"/>
      <c r="FL880"/>
      <c r="FM880"/>
      <c r="FN880"/>
      <c r="FO880"/>
      <c r="FP880"/>
      <c r="FQ880"/>
      <c r="FR880"/>
      <c r="FS880"/>
      <c r="FT880"/>
      <c r="FU880"/>
      <c r="FV880"/>
      <c r="FW880"/>
      <c r="FX880"/>
      <c r="FY880"/>
      <c r="FZ880"/>
      <c r="GA880"/>
      <c r="GB880"/>
      <c r="GC880"/>
      <c r="GD880"/>
      <c r="GE880"/>
      <c r="GF880"/>
      <c r="GG880"/>
      <c r="GH880"/>
      <c r="GI880"/>
      <c r="GJ880"/>
      <c r="GK880"/>
      <c r="GL880"/>
      <c r="GM880"/>
      <c r="GN880"/>
      <c r="GO880"/>
      <c r="GP880"/>
      <c r="GQ880"/>
      <c r="GR880"/>
      <c r="GS880"/>
      <c r="GT880"/>
      <c r="GU880"/>
      <c r="GV880"/>
      <c r="GW880"/>
      <c r="GX880"/>
      <c r="GY880"/>
      <c r="GZ880"/>
      <c r="HA880"/>
      <c r="HB880"/>
      <c r="HC880"/>
      <c r="HD880"/>
      <c r="HE880"/>
      <c r="HF880"/>
      <c r="HG880"/>
      <c r="HH880"/>
      <c r="HI880"/>
      <c r="HJ880"/>
      <c r="HK880"/>
      <c r="HL880"/>
    </row>
    <row r="881" spans="1:220" x14ac:dyDescent="0.25">
      <c r="A881"/>
      <c r="B881"/>
      <c r="C881"/>
      <c r="D881"/>
      <c r="E881"/>
      <c r="F881"/>
      <c r="G881"/>
      <c r="H881"/>
      <c r="I881"/>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c r="BY881"/>
      <c r="BZ881"/>
      <c r="CA881"/>
      <c r="CB881"/>
      <c r="CC881"/>
      <c r="CD881"/>
      <c r="CE881"/>
      <c r="CF881"/>
      <c r="CG881"/>
      <c r="CH881"/>
      <c r="CI881"/>
      <c r="CJ881"/>
      <c r="CK881"/>
      <c r="CL881"/>
      <c r="CM881"/>
      <c r="CN881"/>
      <c r="CO881"/>
      <c r="CP881"/>
      <c r="CQ881"/>
      <c r="CR881"/>
      <c r="CS881"/>
      <c r="CT881"/>
      <c r="CU881"/>
      <c r="CV881"/>
      <c r="CW881"/>
      <c r="CX881"/>
      <c r="CY881"/>
      <c r="CZ881"/>
      <c r="DA881"/>
      <c r="DB881"/>
      <c r="DC881"/>
      <c r="DD881"/>
      <c r="DE881"/>
      <c r="DF881"/>
      <c r="DG881"/>
      <c r="DH881"/>
      <c r="DI881"/>
      <c r="DJ881"/>
      <c r="DK881"/>
      <c r="DL881"/>
      <c r="DM881"/>
      <c r="DN881"/>
      <c r="DO881"/>
      <c r="DP881"/>
      <c r="DQ881"/>
      <c r="DR881"/>
      <c r="DS881"/>
      <c r="DT881"/>
      <c r="DU881"/>
      <c r="DV881"/>
      <c r="DW881"/>
      <c r="DX881"/>
      <c r="DY881"/>
      <c r="DZ881"/>
      <c r="EA881"/>
      <c r="EB881"/>
      <c r="EC881"/>
      <c r="ED881"/>
      <c r="EE881"/>
      <c r="EF881"/>
      <c r="EG881"/>
      <c r="EH881"/>
      <c r="EI881"/>
      <c r="EJ881"/>
      <c r="EK881"/>
      <c r="EL881"/>
      <c r="EM881"/>
      <c r="EN881"/>
      <c r="EO881"/>
      <c r="EP881"/>
      <c r="EQ881"/>
      <c r="ER881"/>
      <c r="ES881"/>
      <c r="ET881"/>
      <c r="EU881"/>
      <c r="EV881"/>
      <c r="EW881"/>
      <c r="EX881"/>
      <c r="EY881"/>
      <c r="EZ881"/>
      <c r="FA881"/>
      <c r="FB881"/>
      <c r="FC881"/>
      <c r="FD881"/>
      <c r="FE881"/>
      <c r="FF881"/>
      <c r="FG881"/>
      <c r="FH881"/>
      <c r="FI881"/>
      <c r="FJ881"/>
      <c r="FK881"/>
      <c r="FL881"/>
      <c r="FM881"/>
      <c r="FN881"/>
      <c r="FO881"/>
      <c r="FP881"/>
      <c r="FQ881"/>
      <c r="FR881"/>
      <c r="FS881"/>
      <c r="FT881"/>
      <c r="FU881"/>
      <c r="FV881"/>
      <c r="FW881"/>
      <c r="FX881"/>
      <c r="FY881"/>
      <c r="FZ881"/>
      <c r="GA881"/>
      <c r="GB881"/>
      <c r="GC881"/>
      <c r="GD881"/>
      <c r="GE881"/>
      <c r="GF881"/>
      <c r="GG881"/>
      <c r="GH881"/>
      <c r="GI881"/>
      <c r="GJ881"/>
      <c r="GK881"/>
      <c r="GL881"/>
      <c r="GM881"/>
      <c r="GN881"/>
      <c r="GO881"/>
      <c r="GP881"/>
      <c r="GQ881"/>
      <c r="GR881"/>
      <c r="GS881"/>
      <c r="GT881"/>
      <c r="GU881"/>
      <c r="GV881"/>
      <c r="GW881"/>
      <c r="GX881"/>
      <c r="GY881"/>
      <c r="GZ881"/>
      <c r="HA881"/>
      <c r="HB881"/>
      <c r="HC881"/>
      <c r="HD881"/>
      <c r="HE881"/>
      <c r="HF881"/>
      <c r="HG881"/>
      <c r="HH881"/>
      <c r="HI881"/>
      <c r="HJ881"/>
      <c r="HK881"/>
      <c r="HL881"/>
    </row>
    <row r="882" spans="1:220" x14ac:dyDescent="0.25">
      <c r="A882"/>
      <c r="B882"/>
      <c r="C882"/>
      <c r="D882"/>
      <c r="E882"/>
      <c r="F882"/>
      <c r="G882"/>
      <c r="H882"/>
      <c r="I882"/>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c r="BY882"/>
      <c r="BZ882"/>
      <c r="CA882"/>
      <c r="CB882"/>
      <c r="CC882"/>
      <c r="CD882"/>
      <c r="CE882"/>
      <c r="CF882"/>
      <c r="CG882"/>
      <c r="CH882"/>
      <c r="CI882"/>
      <c r="CJ882"/>
      <c r="CK882"/>
      <c r="CL882"/>
      <c r="CM882"/>
      <c r="CN882"/>
      <c r="CO882"/>
      <c r="CP882"/>
      <c r="CQ882"/>
      <c r="CR882"/>
      <c r="CS882"/>
      <c r="CT882"/>
      <c r="CU882"/>
      <c r="CV882"/>
      <c r="CW882"/>
      <c r="CX882"/>
      <c r="CY882"/>
      <c r="CZ882"/>
      <c r="DA882"/>
      <c r="DB882"/>
      <c r="DC882"/>
      <c r="DD882"/>
      <c r="DE882"/>
      <c r="DF882"/>
      <c r="DG882"/>
      <c r="DH882"/>
      <c r="DI882"/>
      <c r="DJ882"/>
      <c r="DK882"/>
      <c r="DL882"/>
      <c r="DM882"/>
      <c r="DN882"/>
      <c r="DO882"/>
      <c r="DP882"/>
      <c r="DQ882"/>
      <c r="DR882"/>
      <c r="DS882"/>
      <c r="DT882"/>
      <c r="DU882"/>
      <c r="DV882"/>
      <c r="DW882"/>
      <c r="DX882"/>
      <c r="DY882"/>
      <c r="DZ882"/>
      <c r="EA882"/>
      <c r="EB882"/>
      <c r="EC882"/>
      <c r="ED882"/>
      <c r="EE882"/>
      <c r="EF882"/>
      <c r="EG882"/>
      <c r="EH882"/>
      <c r="EI882"/>
      <c r="EJ882"/>
      <c r="EK882"/>
      <c r="EL882"/>
      <c r="EM882"/>
      <c r="EN882"/>
      <c r="EO882"/>
      <c r="EP882"/>
      <c r="EQ882"/>
      <c r="ER882"/>
      <c r="ES882"/>
      <c r="ET882"/>
      <c r="EU882"/>
      <c r="EV882"/>
      <c r="EW882"/>
      <c r="EX882"/>
      <c r="EY882"/>
      <c r="EZ882"/>
      <c r="FA882"/>
      <c r="FB882"/>
      <c r="FC882"/>
      <c r="FD882"/>
      <c r="FE882"/>
      <c r="FF882"/>
      <c r="FG882"/>
      <c r="FH882"/>
      <c r="FI882"/>
      <c r="FJ882"/>
      <c r="FK882"/>
      <c r="FL882"/>
      <c r="FM882"/>
      <c r="FN882"/>
      <c r="FO882"/>
      <c r="FP882"/>
      <c r="FQ882"/>
      <c r="FR882"/>
      <c r="FS882"/>
      <c r="FT882"/>
      <c r="FU882"/>
      <c r="FV882"/>
      <c r="FW882"/>
      <c r="FX882"/>
      <c r="FY882"/>
      <c r="FZ882"/>
      <c r="GA882"/>
      <c r="GB882"/>
      <c r="GC882"/>
      <c r="GD882"/>
      <c r="GE882"/>
      <c r="GF882"/>
      <c r="GG882"/>
      <c r="GH882"/>
      <c r="GI882"/>
      <c r="GJ882"/>
      <c r="GK882"/>
      <c r="GL882"/>
      <c r="GM882"/>
      <c r="GN882"/>
      <c r="GO882"/>
      <c r="GP882"/>
      <c r="GQ882"/>
      <c r="GR882"/>
      <c r="GS882"/>
      <c r="GT882"/>
      <c r="GU882"/>
      <c r="GV882"/>
      <c r="GW882"/>
      <c r="GX882"/>
      <c r="GY882"/>
      <c r="GZ882"/>
      <c r="HA882"/>
      <c r="HB882"/>
      <c r="HC882"/>
      <c r="HD882"/>
      <c r="HE882"/>
      <c r="HF882"/>
      <c r="HG882"/>
      <c r="HH882"/>
      <c r="HI882"/>
      <c r="HJ882"/>
      <c r="HK882"/>
      <c r="HL882"/>
    </row>
    <row r="883" spans="1:220" x14ac:dyDescent="0.25">
      <c r="A883"/>
      <c r="B883"/>
      <c r="C883"/>
      <c r="D883"/>
      <c r="E883"/>
      <c r="F883"/>
      <c r="G883"/>
      <c r="H883"/>
      <c r="I883"/>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c r="BY883"/>
      <c r="BZ883"/>
      <c r="CA883"/>
      <c r="CB883"/>
      <c r="CC883"/>
      <c r="CD883"/>
      <c r="CE883"/>
      <c r="CF883"/>
      <c r="CG883"/>
      <c r="CH883"/>
      <c r="CI883"/>
      <c r="CJ883"/>
      <c r="CK883"/>
      <c r="CL883"/>
      <c r="CM883"/>
      <c r="CN883"/>
      <c r="CO883"/>
      <c r="CP883"/>
      <c r="CQ883"/>
      <c r="CR883"/>
      <c r="CS883"/>
      <c r="CT883"/>
      <c r="CU883"/>
      <c r="CV883"/>
      <c r="CW883"/>
      <c r="CX883"/>
      <c r="CY883"/>
      <c r="CZ883"/>
      <c r="DA883"/>
      <c r="DB883"/>
      <c r="DC883"/>
      <c r="DD883"/>
      <c r="DE883"/>
      <c r="DF883"/>
      <c r="DG883"/>
      <c r="DH883"/>
      <c r="DI883"/>
      <c r="DJ883"/>
      <c r="DK883"/>
      <c r="DL883"/>
      <c r="DM883"/>
      <c r="DN883"/>
      <c r="DO883"/>
      <c r="DP883"/>
      <c r="DQ883"/>
      <c r="DR883"/>
      <c r="DS883"/>
      <c r="DT883"/>
      <c r="DU883"/>
      <c r="DV883"/>
      <c r="DW883"/>
      <c r="DX883"/>
      <c r="DY883"/>
      <c r="DZ883"/>
      <c r="EA883"/>
      <c r="EB883"/>
      <c r="EC883"/>
      <c r="ED883"/>
      <c r="EE883"/>
      <c r="EF883"/>
      <c r="EG883"/>
      <c r="EH883"/>
      <c r="EI883"/>
      <c r="EJ883"/>
      <c r="EK883"/>
      <c r="EL883"/>
      <c r="EM883"/>
      <c r="EN883"/>
      <c r="EO883"/>
      <c r="EP883"/>
      <c r="EQ883"/>
      <c r="ER883"/>
      <c r="ES883"/>
      <c r="ET883"/>
      <c r="EU883"/>
      <c r="EV883"/>
      <c r="EW883"/>
      <c r="EX883"/>
      <c r="EY883"/>
      <c r="EZ883"/>
      <c r="FA883"/>
      <c r="FB883"/>
      <c r="FC883"/>
      <c r="FD883"/>
      <c r="FE883"/>
      <c r="FF883"/>
      <c r="FG883"/>
      <c r="FH883"/>
      <c r="FI883"/>
      <c r="FJ883"/>
      <c r="FK883"/>
      <c r="FL883"/>
      <c r="FM883"/>
      <c r="FN883"/>
      <c r="FO883"/>
      <c r="FP883"/>
      <c r="FQ883"/>
      <c r="FR883"/>
      <c r="FS883"/>
      <c r="FT883"/>
      <c r="FU883"/>
      <c r="FV883"/>
      <c r="FW883"/>
      <c r="FX883"/>
      <c r="FY883"/>
      <c r="FZ883"/>
      <c r="GA883"/>
      <c r="GB883"/>
      <c r="GC883"/>
      <c r="GD883"/>
      <c r="GE883"/>
      <c r="GF883"/>
      <c r="GG883"/>
      <c r="GH883"/>
      <c r="GI883"/>
      <c r="GJ883"/>
      <c r="GK883"/>
      <c r="GL883"/>
      <c r="GM883"/>
      <c r="GN883"/>
      <c r="GO883"/>
      <c r="GP883"/>
      <c r="GQ883"/>
      <c r="GR883"/>
      <c r="GS883"/>
      <c r="GT883"/>
      <c r="GU883"/>
      <c r="GV883"/>
      <c r="GW883"/>
      <c r="GX883"/>
      <c r="GY883"/>
      <c r="GZ883"/>
      <c r="HA883"/>
      <c r="HB883"/>
      <c r="HC883"/>
      <c r="HD883"/>
      <c r="HE883"/>
      <c r="HF883"/>
      <c r="HG883"/>
      <c r="HH883"/>
      <c r="HI883"/>
      <c r="HJ883"/>
      <c r="HK883"/>
      <c r="HL883"/>
    </row>
    <row r="884" spans="1:220" x14ac:dyDescent="0.25">
      <c r="A884"/>
      <c r="B884"/>
      <c r="C884"/>
      <c r="D884"/>
      <c r="E884"/>
      <c r="F884"/>
      <c r="G884"/>
      <c r="H884"/>
      <c r="I884"/>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c r="BY884"/>
      <c r="BZ884"/>
      <c r="CA884"/>
      <c r="CB884"/>
      <c r="CC884"/>
      <c r="CD884"/>
      <c r="CE884"/>
      <c r="CF884"/>
      <c r="CG884"/>
      <c r="CH884"/>
      <c r="CI884"/>
      <c r="CJ884"/>
      <c r="CK884"/>
      <c r="CL884"/>
      <c r="CM884"/>
      <c r="CN884"/>
      <c r="CO884"/>
      <c r="CP884"/>
      <c r="CQ884"/>
      <c r="CR884"/>
      <c r="CS884"/>
      <c r="CT884"/>
      <c r="CU884"/>
      <c r="CV884"/>
      <c r="CW884"/>
      <c r="CX884"/>
      <c r="CY884"/>
      <c r="CZ884"/>
      <c r="DA884"/>
      <c r="DB884"/>
      <c r="DC884"/>
      <c r="DD884"/>
      <c r="DE884"/>
      <c r="DF884"/>
      <c r="DG884"/>
      <c r="DH884"/>
      <c r="DI884"/>
      <c r="DJ884"/>
      <c r="DK884"/>
      <c r="DL884"/>
      <c r="DM884"/>
      <c r="DN884"/>
      <c r="DO884"/>
      <c r="DP884"/>
      <c r="DQ884"/>
      <c r="DR884"/>
      <c r="DS884"/>
      <c r="DT884"/>
      <c r="DU884"/>
      <c r="DV884"/>
      <c r="DW884"/>
      <c r="DX884"/>
      <c r="DY884"/>
      <c r="DZ884"/>
      <c r="EA884"/>
      <c r="EB884"/>
      <c r="EC884"/>
      <c r="ED884"/>
      <c r="EE884"/>
      <c r="EF884"/>
      <c r="EG884"/>
      <c r="EH884"/>
      <c r="EI884"/>
      <c r="EJ884"/>
      <c r="EK884"/>
      <c r="EL884"/>
      <c r="EM884"/>
      <c r="EN884"/>
      <c r="EO884"/>
      <c r="EP884"/>
      <c r="EQ884"/>
      <c r="ER884"/>
      <c r="ES884"/>
      <c r="ET884"/>
      <c r="EU884"/>
      <c r="EV884"/>
      <c r="EW884"/>
      <c r="EX884"/>
      <c r="EY884"/>
      <c r="EZ884"/>
      <c r="FA884"/>
      <c r="FB884"/>
      <c r="FC884"/>
      <c r="FD884"/>
      <c r="FE884"/>
      <c r="FF884"/>
      <c r="FG884"/>
      <c r="FH884"/>
      <c r="FI884"/>
      <c r="FJ884"/>
      <c r="FK884"/>
      <c r="FL884"/>
      <c r="FM884"/>
      <c r="FN884"/>
      <c r="FO884"/>
      <c r="FP884"/>
      <c r="FQ884"/>
      <c r="FR884"/>
      <c r="FS884"/>
      <c r="FT884"/>
      <c r="FU884"/>
      <c r="FV884"/>
      <c r="FW884"/>
      <c r="FX884"/>
      <c r="FY884"/>
      <c r="FZ884"/>
      <c r="GA884"/>
      <c r="GB884"/>
      <c r="GC884"/>
      <c r="GD884"/>
      <c r="GE884"/>
      <c r="GF884"/>
      <c r="GG884"/>
      <c r="GH884"/>
      <c r="GI884"/>
      <c r="GJ884"/>
      <c r="GK884"/>
      <c r="GL884"/>
      <c r="GM884"/>
      <c r="GN884"/>
      <c r="GO884"/>
      <c r="GP884"/>
      <c r="GQ884"/>
      <c r="GR884"/>
      <c r="GS884"/>
      <c r="GT884"/>
      <c r="GU884"/>
      <c r="GV884"/>
      <c r="GW884"/>
      <c r="GX884"/>
      <c r="GY884"/>
      <c r="GZ884"/>
      <c r="HA884"/>
      <c r="HB884"/>
      <c r="HC884"/>
      <c r="HD884"/>
      <c r="HE884"/>
      <c r="HF884"/>
      <c r="HG884"/>
      <c r="HH884"/>
      <c r="HI884"/>
      <c r="HJ884"/>
      <c r="HK884"/>
      <c r="HL884"/>
    </row>
    <row r="885" spans="1:220" x14ac:dyDescent="0.25">
      <c r="A885"/>
      <c r="B885"/>
      <c r="C885"/>
      <c r="D885"/>
      <c r="E885"/>
      <c r="F885"/>
      <c r="G885"/>
      <c r="H885"/>
      <c r="I885"/>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c r="BY885"/>
      <c r="BZ885"/>
      <c r="CA885"/>
      <c r="CB885"/>
      <c r="CC885"/>
      <c r="CD885"/>
      <c r="CE885"/>
      <c r="CF885"/>
      <c r="CG885"/>
      <c r="CH885"/>
      <c r="CI885"/>
      <c r="CJ885"/>
      <c r="CK885"/>
      <c r="CL885"/>
      <c r="CM885"/>
      <c r="CN885"/>
      <c r="CO885"/>
      <c r="CP885"/>
      <c r="CQ885"/>
      <c r="CR885"/>
      <c r="CS885"/>
      <c r="CT885"/>
      <c r="CU885"/>
      <c r="CV885"/>
      <c r="CW885"/>
      <c r="CX885"/>
      <c r="CY885"/>
      <c r="CZ885"/>
      <c r="DA885"/>
      <c r="DB885"/>
      <c r="DC885"/>
      <c r="DD885"/>
      <c r="DE885"/>
      <c r="DF885"/>
      <c r="DG885"/>
      <c r="DH885"/>
      <c r="DI885"/>
      <c r="DJ885"/>
      <c r="DK885"/>
      <c r="DL885"/>
      <c r="DM885"/>
      <c r="DN885"/>
      <c r="DO885"/>
      <c r="DP885"/>
      <c r="DQ885"/>
      <c r="DR885"/>
      <c r="DS885"/>
      <c r="DT885"/>
      <c r="DU885"/>
      <c r="DV885"/>
      <c r="DW885"/>
      <c r="DX885"/>
      <c r="DY885"/>
      <c r="DZ885"/>
      <c r="EA885"/>
      <c r="EB885"/>
      <c r="EC885"/>
      <c r="ED885"/>
      <c r="EE885"/>
      <c r="EF885"/>
      <c r="EG885"/>
      <c r="EH885"/>
      <c r="EI885"/>
      <c r="EJ885"/>
      <c r="EK885"/>
      <c r="EL885"/>
      <c r="EM885"/>
      <c r="EN885"/>
      <c r="EO885"/>
      <c r="EP885"/>
      <c r="EQ885"/>
      <c r="ER885"/>
      <c r="ES885"/>
      <c r="ET885"/>
      <c r="EU885"/>
      <c r="EV885"/>
      <c r="EW885"/>
      <c r="EX885"/>
      <c r="EY885"/>
      <c r="EZ885"/>
      <c r="FA885"/>
      <c r="FB885"/>
      <c r="FC885"/>
      <c r="FD885"/>
      <c r="FE885"/>
      <c r="FF885"/>
      <c r="FG885"/>
      <c r="FH885"/>
      <c r="FI885"/>
      <c r="FJ885"/>
      <c r="FK885"/>
      <c r="FL885"/>
      <c r="FM885"/>
      <c r="FN885"/>
      <c r="FO885"/>
      <c r="FP885"/>
      <c r="FQ885"/>
      <c r="FR885"/>
      <c r="FS885"/>
      <c r="FT885"/>
      <c r="FU885"/>
      <c r="FV885"/>
      <c r="FW885"/>
      <c r="FX885"/>
      <c r="FY885"/>
      <c r="FZ885"/>
      <c r="GA885"/>
      <c r="GB885"/>
      <c r="GC885"/>
      <c r="GD885"/>
      <c r="GE885"/>
      <c r="GF885"/>
      <c r="GG885"/>
      <c r="GH885"/>
      <c r="GI885"/>
      <c r="GJ885"/>
      <c r="GK885"/>
      <c r="GL885"/>
      <c r="GM885"/>
      <c r="GN885"/>
      <c r="GO885"/>
      <c r="GP885"/>
      <c r="GQ885"/>
      <c r="GR885"/>
      <c r="GS885"/>
      <c r="GT885"/>
      <c r="GU885"/>
      <c r="GV885"/>
      <c r="GW885"/>
      <c r="GX885"/>
      <c r="GY885"/>
      <c r="GZ885"/>
      <c r="HA885"/>
      <c r="HB885"/>
      <c r="HC885"/>
      <c r="HD885"/>
      <c r="HE885"/>
      <c r="HF885"/>
      <c r="HG885"/>
      <c r="HH885"/>
      <c r="HI885"/>
      <c r="HJ885"/>
      <c r="HK885"/>
      <c r="HL885"/>
    </row>
    <row r="886" spans="1:220" x14ac:dyDescent="0.25">
      <c r="A886"/>
      <c r="B886"/>
      <c r="C886"/>
      <c r="D886"/>
      <c r="E886"/>
      <c r="F886"/>
      <c r="G886"/>
      <c r="H886"/>
      <c r="I88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c r="BY886"/>
      <c r="BZ886"/>
      <c r="CA886"/>
      <c r="CB886"/>
      <c r="CC886"/>
      <c r="CD886"/>
      <c r="CE886"/>
      <c r="CF886"/>
      <c r="CG886"/>
      <c r="CH886"/>
      <c r="CI886"/>
      <c r="CJ886"/>
      <c r="CK886"/>
      <c r="CL886"/>
      <c r="CM886"/>
      <c r="CN886"/>
      <c r="CO886"/>
      <c r="CP886"/>
      <c r="CQ886"/>
      <c r="CR886"/>
      <c r="CS886"/>
      <c r="CT886"/>
      <c r="CU886"/>
      <c r="CV886"/>
      <c r="CW886"/>
      <c r="CX886"/>
      <c r="CY886"/>
      <c r="CZ886"/>
      <c r="DA886"/>
      <c r="DB886"/>
      <c r="DC886"/>
      <c r="DD886"/>
      <c r="DE886"/>
      <c r="DF886"/>
      <c r="DG886"/>
      <c r="DH886"/>
      <c r="DI886"/>
      <c r="DJ886"/>
      <c r="DK886"/>
      <c r="DL886"/>
      <c r="DM886"/>
      <c r="DN886"/>
      <c r="DO886"/>
      <c r="DP886"/>
      <c r="DQ886"/>
      <c r="DR886"/>
      <c r="DS886"/>
      <c r="DT886"/>
      <c r="DU886"/>
      <c r="DV886"/>
      <c r="DW886"/>
      <c r="DX886"/>
      <c r="DY886"/>
      <c r="DZ886"/>
      <c r="EA886"/>
      <c r="EB886"/>
      <c r="EC886"/>
      <c r="ED886"/>
      <c r="EE886"/>
      <c r="EF886"/>
      <c r="EG886"/>
      <c r="EH886"/>
      <c r="EI886"/>
      <c r="EJ886"/>
      <c r="EK886"/>
      <c r="EL886"/>
      <c r="EM886"/>
      <c r="EN886"/>
      <c r="EO886"/>
      <c r="EP886"/>
      <c r="EQ886"/>
      <c r="ER886"/>
      <c r="ES886"/>
      <c r="ET886"/>
      <c r="EU886"/>
      <c r="EV886"/>
      <c r="EW886"/>
      <c r="EX886"/>
      <c r="EY886"/>
      <c r="EZ886"/>
      <c r="FA886"/>
      <c r="FB886"/>
      <c r="FC886"/>
      <c r="FD886"/>
      <c r="FE886"/>
      <c r="FF886"/>
      <c r="FG886"/>
      <c r="FH886"/>
      <c r="FI886"/>
      <c r="FJ886"/>
      <c r="FK886"/>
      <c r="FL886"/>
      <c r="FM886"/>
      <c r="FN886"/>
      <c r="FO886"/>
      <c r="FP886"/>
      <c r="FQ886"/>
      <c r="FR886"/>
      <c r="FS886"/>
      <c r="FT886"/>
      <c r="FU886"/>
      <c r="FV886"/>
      <c r="FW886"/>
      <c r="FX886"/>
      <c r="FY886"/>
      <c r="FZ886"/>
      <c r="GA886"/>
      <c r="GB886"/>
      <c r="GC886"/>
      <c r="GD886"/>
      <c r="GE886"/>
      <c r="GF886"/>
      <c r="GG886"/>
      <c r="GH886"/>
      <c r="GI886"/>
      <c r="GJ886"/>
      <c r="GK886"/>
      <c r="GL886"/>
      <c r="GM886"/>
      <c r="GN886"/>
      <c r="GO886"/>
      <c r="GP886"/>
      <c r="GQ886"/>
      <c r="GR886"/>
      <c r="GS886"/>
      <c r="GT886"/>
      <c r="GU886"/>
      <c r="GV886"/>
      <c r="GW886"/>
      <c r="GX886"/>
      <c r="GY886"/>
      <c r="GZ886"/>
      <c r="HA886"/>
      <c r="HB886"/>
      <c r="HC886"/>
      <c r="HD886"/>
      <c r="HE886"/>
      <c r="HF886"/>
      <c r="HG886"/>
      <c r="HH886"/>
      <c r="HI886"/>
      <c r="HJ886"/>
      <c r="HK886"/>
      <c r="HL886"/>
    </row>
    <row r="887" spans="1:220" x14ac:dyDescent="0.25">
      <c r="A887"/>
      <c r="B887"/>
      <c r="C887"/>
      <c r="D887"/>
      <c r="E887"/>
      <c r="F887"/>
      <c r="G887"/>
      <c r="H887"/>
      <c r="I887"/>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c r="BY887"/>
      <c r="BZ887"/>
      <c r="CA887"/>
      <c r="CB887"/>
      <c r="CC887"/>
      <c r="CD887"/>
      <c r="CE887"/>
      <c r="CF887"/>
      <c r="CG887"/>
      <c r="CH887"/>
      <c r="CI887"/>
      <c r="CJ887"/>
      <c r="CK887"/>
      <c r="CL887"/>
      <c r="CM887"/>
      <c r="CN887"/>
      <c r="CO887"/>
      <c r="CP887"/>
      <c r="CQ887"/>
      <c r="CR887"/>
      <c r="CS887"/>
      <c r="CT887"/>
      <c r="CU887"/>
      <c r="CV887"/>
      <c r="CW887"/>
      <c r="CX887"/>
      <c r="CY887"/>
      <c r="CZ887"/>
      <c r="DA887"/>
      <c r="DB887"/>
      <c r="DC887"/>
      <c r="DD887"/>
      <c r="DE887"/>
      <c r="DF887"/>
      <c r="DG887"/>
      <c r="DH887"/>
      <c r="DI887"/>
      <c r="DJ887"/>
      <c r="DK887"/>
      <c r="DL887"/>
      <c r="DM887"/>
      <c r="DN887"/>
      <c r="DO887"/>
      <c r="DP887"/>
      <c r="DQ887"/>
      <c r="DR887"/>
      <c r="DS887"/>
      <c r="DT887"/>
      <c r="DU887"/>
      <c r="DV887"/>
      <c r="DW887"/>
      <c r="DX887"/>
      <c r="DY887"/>
      <c r="DZ887"/>
      <c r="EA887"/>
      <c r="EB887"/>
      <c r="EC887"/>
      <c r="ED887"/>
      <c r="EE887"/>
      <c r="EF887"/>
      <c r="EG887"/>
      <c r="EH887"/>
      <c r="EI887"/>
      <c r="EJ887"/>
      <c r="EK887"/>
      <c r="EL887"/>
      <c r="EM887"/>
      <c r="EN887"/>
      <c r="EO887"/>
      <c r="EP887"/>
      <c r="EQ887"/>
      <c r="ER887"/>
      <c r="ES887"/>
      <c r="ET887"/>
      <c r="EU887"/>
      <c r="EV887"/>
      <c r="EW887"/>
      <c r="EX887"/>
      <c r="EY887"/>
      <c r="EZ887"/>
      <c r="FA887"/>
      <c r="FB887"/>
      <c r="FC887"/>
      <c r="FD887"/>
      <c r="FE887"/>
      <c r="FF887"/>
      <c r="FG887"/>
      <c r="FH887"/>
      <c r="FI887"/>
      <c r="FJ887"/>
      <c r="FK887"/>
      <c r="FL887"/>
      <c r="FM887"/>
      <c r="FN887"/>
      <c r="FO887"/>
      <c r="FP887"/>
      <c r="FQ887"/>
      <c r="FR887"/>
      <c r="FS887"/>
      <c r="FT887"/>
      <c r="FU887"/>
      <c r="FV887"/>
      <c r="FW887"/>
      <c r="FX887"/>
      <c r="FY887"/>
      <c r="FZ887"/>
      <c r="GA887"/>
      <c r="GB887"/>
      <c r="GC887"/>
      <c r="GD887"/>
      <c r="GE887"/>
      <c r="GF887"/>
      <c r="GG887"/>
      <c r="GH887"/>
      <c r="GI887"/>
      <c r="GJ887"/>
      <c r="GK887"/>
      <c r="GL887"/>
      <c r="GM887"/>
      <c r="GN887"/>
      <c r="GO887"/>
      <c r="GP887"/>
      <c r="GQ887"/>
      <c r="GR887"/>
      <c r="GS887"/>
      <c r="GT887"/>
      <c r="GU887"/>
      <c r="GV887"/>
      <c r="GW887"/>
      <c r="GX887"/>
      <c r="GY887"/>
      <c r="GZ887"/>
      <c r="HA887"/>
      <c r="HB887"/>
      <c r="HC887"/>
      <c r="HD887"/>
      <c r="HE887"/>
      <c r="HF887"/>
      <c r="HG887"/>
      <c r="HH887"/>
      <c r="HI887"/>
      <c r="HJ887"/>
      <c r="HK887"/>
      <c r="HL887"/>
    </row>
    <row r="888" spans="1:220" x14ac:dyDescent="0.25">
      <c r="A888"/>
      <c r="B888"/>
      <c r="C888"/>
      <c r="D888"/>
      <c r="E888"/>
      <c r="F888"/>
      <c r="G888"/>
      <c r="H888"/>
      <c r="I888"/>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c r="BY888"/>
      <c r="BZ888"/>
      <c r="CA888"/>
      <c r="CB888"/>
      <c r="CC888"/>
      <c r="CD888"/>
      <c r="CE888"/>
      <c r="CF888"/>
      <c r="CG888"/>
      <c r="CH888"/>
      <c r="CI888"/>
      <c r="CJ888"/>
      <c r="CK888"/>
      <c r="CL888"/>
      <c r="CM888"/>
      <c r="CN888"/>
      <c r="CO888"/>
      <c r="CP888"/>
      <c r="CQ888"/>
      <c r="CR888"/>
      <c r="CS888"/>
      <c r="CT888"/>
      <c r="CU888"/>
      <c r="CV888"/>
      <c r="CW888"/>
      <c r="CX888"/>
      <c r="CY888"/>
      <c r="CZ888"/>
      <c r="DA888"/>
      <c r="DB888"/>
      <c r="DC888"/>
      <c r="DD888"/>
      <c r="DE888"/>
      <c r="DF888"/>
      <c r="DG888"/>
      <c r="DH888"/>
      <c r="DI888"/>
      <c r="DJ888"/>
      <c r="DK888"/>
      <c r="DL888"/>
      <c r="DM888"/>
      <c r="DN888"/>
      <c r="DO888"/>
      <c r="DP888"/>
      <c r="DQ888"/>
      <c r="DR888"/>
      <c r="DS888"/>
      <c r="DT888"/>
      <c r="DU888"/>
      <c r="DV888"/>
      <c r="DW888"/>
      <c r="DX888"/>
      <c r="DY888"/>
      <c r="DZ888"/>
      <c r="EA888"/>
      <c r="EB888"/>
      <c r="EC888"/>
      <c r="ED888"/>
      <c r="EE888"/>
      <c r="EF888"/>
      <c r="EG888"/>
      <c r="EH888"/>
      <c r="EI888"/>
      <c r="EJ888"/>
      <c r="EK888"/>
      <c r="EL888"/>
      <c r="EM888"/>
      <c r="EN888"/>
      <c r="EO888"/>
      <c r="EP888"/>
      <c r="EQ888"/>
      <c r="ER888"/>
      <c r="ES888"/>
      <c r="ET888"/>
      <c r="EU888"/>
      <c r="EV888"/>
      <c r="EW888"/>
      <c r="EX888"/>
      <c r="EY888"/>
      <c r="EZ888"/>
      <c r="FA888"/>
      <c r="FB888"/>
      <c r="FC888"/>
      <c r="FD888"/>
      <c r="FE888"/>
      <c r="FF888"/>
      <c r="FG888"/>
      <c r="FH888"/>
      <c r="FI888"/>
      <c r="FJ888"/>
      <c r="FK888"/>
      <c r="FL888"/>
      <c r="FM888"/>
      <c r="FN888"/>
      <c r="FO888"/>
      <c r="FP888"/>
      <c r="FQ888"/>
      <c r="FR888"/>
      <c r="FS888"/>
      <c r="FT888"/>
      <c r="FU888"/>
      <c r="FV888"/>
      <c r="FW888"/>
      <c r="FX888"/>
      <c r="FY888"/>
      <c r="FZ888"/>
      <c r="GA888"/>
      <c r="GB888"/>
      <c r="GC888"/>
      <c r="GD888"/>
      <c r="GE888"/>
      <c r="GF888"/>
      <c r="GG888"/>
      <c r="GH888"/>
      <c r="GI888"/>
      <c r="GJ888"/>
      <c r="GK888"/>
      <c r="GL888"/>
      <c r="GM888"/>
      <c r="GN888"/>
      <c r="GO888"/>
      <c r="GP888"/>
      <c r="GQ888"/>
      <c r="GR888"/>
      <c r="GS888"/>
      <c r="GT888"/>
      <c r="GU888"/>
      <c r="GV888"/>
      <c r="GW888"/>
      <c r="GX888"/>
      <c r="GY888"/>
      <c r="GZ888"/>
      <c r="HA888"/>
      <c r="HB888"/>
      <c r="HC888"/>
      <c r="HD888"/>
      <c r="HE888"/>
      <c r="HF888"/>
      <c r="HG888"/>
      <c r="HH888"/>
      <c r="HI888"/>
      <c r="HJ888"/>
      <c r="HK888"/>
      <c r="HL888"/>
    </row>
    <row r="889" spans="1:220" x14ac:dyDescent="0.25">
      <c r="A889"/>
      <c r="B889"/>
      <c r="C889"/>
      <c r="D889"/>
      <c r="E889"/>
      <c r="F889"/>
      <c r="G889"/>
      <c r="H889"/>
      <c r="I889"/>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c r="BY889"/>
      <c r="BZ889"/>
      <c r="CA889"/>
      <c r="CB889"/>
      <c r="CC889"/>
      <c r="CD889"/>
      <c r="CE889"/>
      <c r="CF889"/>
      <c r="CG889"/>
      <c r="CH889"/>
      <c r="CI889"/>
      <c r="CJ889"/>
      <c r="CK889"/>
      <c r="CL889"/>
      <c r="CM889"/>
      <c r="CN889"/>
      <c r="CO889"/>
      <c r="CP889"/>
      <c r="CQ889"/>
      <c r="CR889"/>
      <c r="CS889"/>
      <c r="CT889"/>
      <c r="CU889"/>
      <c r="CV889"/>
      <c r="CW889"/>
      <c r="CX889"/>
      <c r="CY889"/>
      <c r="CZ889"/>
      <c r="DA889"/>
      <c r="DB889"/>
      <c r="DC889"/>
      <c r="DD889"/>
      <c r="DE889"/>
      <c r="DF889"/>
      <c r="DG889"/>
      <c r="DH889"/>
      <c r="DI889"/>
      <c r="DJ889"/>
      <c r="DK889"/>
      <c r="DL889"/>
      <c r="DM889"/>
      <c r="DN889"/>
      <c r="DO889"/>
      <c r="DP889"/>
      <c r="DQ889"/>
      <c r="DR889"/>
      <c r="DS889"/>
      <c r="DT889"/>
      <c r="DU889"/>
      <c r="DV889"/>
      <c r="DW889"/>
      <c r="DX889"/>
      <c r="DY889"/>
      <c r="DZ889"/>
      <c r="EA889"/>
      <c r="EB889"/>
      <c r="EC889"/>
      <c r="ED889"/>
      <c r="EE889"/>
      <c r="EF889"/>
      <c r="EG889"/>
      <c r="EH889"/>
      <c r="EI889"/>
      <c r="EJ889"/>
      <c r="EK889"/>
      <c r="EL889"/>
      <c r="EM889"/>
      <c r="EN889"/>
      <c r="EO889"/>
      <c r="EP889"/>
      <c r="EQ889"/>
      <c r="ER889"/>
      <c r="ES889"/>
      <c r="ET889"/>
      <c r="EU889"/>
      <c r="EV889"/>
      <c r="EW889"/>
      <c r="EX889"/>
      <c r="EY889"/>
      <c r="EZ889"/>
      <c r="FA889"/>
      <c r="FB889"/>
      <c r="FC889"/>
      <c r="FD889"/>
      <c r="FE889"/>
      <c r="FF889"/>
      <c r="FG889"/>
      <c r="FH889"/>
      <c r="FI889"/>
      <c r="FJ889"/>
      <c r="FK889"/>
      <c r="FL889"/>
      <c r="FM889"/>
      <c r="FN889"/>
      <c r="FO889"/>
      <c r="FP889"/>
      <c r="FQ889"/>
      <c r="FR889"/>
      <c r="FS889"/>
      <c r="FT889"/>
      <c r="FU889"/>
      <c r="FV889"/>
      <c r="FW889"/>
      <c r="FX889"/>
      <c r="FY889"/>
      <c r="FZ889"/>
      <c r="GA889"/>
      <c r="GB889"/>
      <c r="GC889"/>
      <c r="GD889"/>
      <c r="GE889"/>
      <c r="GF889"/>
      <c r="GG889"/>
      <c r="GH889"/>
      <c r="GI889"/>
      <c r="GJ889"/>
      <c r="GK889"/>
      <c r="GL889"/>
      <c r="GM889"/>
      <c r="GN889"/>
      <c r="GO889"/>
      <c r="GP889"/>
      <c r="GQ889"/>
      <c r="GR889"/>
      <c r="GS889"/>
      <c r="GT889"/>
      <c r="GU889"/>
      <c r="GV889"/>
      <c r="GW889"/>
      <c r="GX889"/>
      <c r="GY889"/>
      <c r="GZ889"/>
      <c r="HA889"/>
      <c r="HB889"/>
      <c r="HC889"/>
      <c r="HD889"/>
      <c r="HE889"/>
      <c r="HF889"/>
      <c r="HG889"/>
      <c r="HH889"/>
      <c r="HI889"/>
      <c r="HJ889"/>
      <c r="HK889"/>
      <c r="HL889"/>
    </row>
    <row r="890" spans="1:220" x14ac:dyDescent="0.25">
      <c r="A890"/>
      <c r="B890"/>
      <c r="C890"/>
      <c r="D890"/>
      <c r="E890"/>
      <c r="F890"/>
      <c r="G890"/>
      <c r="H890"/>
      <c r="I890"/>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c r="BY890"/>
      <c r="BZ890"/>
      <c r="CA890"/>
      <c r="CB890"/>
      <c r="CC890"/>
      <c r="CD890"/>
      <c r="CE890"/>
      <c r="CF890"/>
      <c r="CG890"/>
      <c r="CH890"/>
      <c r="CI890"/>
      <c r="CJ890"/>
      <c r="CK890"/>
      <c r="CL890"/>
      <c r="CM890"/>
      <c r="CN890"/>
      <c r="CO890"/>
      <c r="CP890"/>
      <c r="CQ890"/>
      <c r="CR890"/>
      <c r="CS890"/>
      <c r="CT890"/>
      <c r="CU890"/>
      <c r="CV890"/>
      <c r="CW890"/>
      <c r="CX890"/>
      <c r="CY890"/>
      <c r="CZ890"/>
      <c r="DA890"/>
      <c r="DB890"/>
      <c r="DC890"/>
      <c r="DD890"/>
      <c r="DE890"/>
      <c r="DF890"/>
      <c r="DG890"/>
      <c r="DH890"/>
      <c r="DI890"/>
      <c r="DJ890"/>
      <c r="DK890"/>
      <c r="DL890"/>
      <c r="DM890"/>
      <c r="DN890"/>
      <c r="DO890"/>
      <c r="DP890"/>
      <c r="DQ890"/>
      <c r="DR890"/>
      <c r="DS890"/>
      <c r="DT890"/>
      <c r="DU890"/>
      <c r="DV890"/>
      <c r="DW890"/>
      <c r="DX890"/>
      <c r="DY890"/>
      <c r="DZ890"/>
      <c r="EA890"/>
      <c r="EB890"/>
      <c r="EC890"/>
      <c r="ED890"/>
      <c r="EE890"/>
      <c r="EF890"/>
      <c r="EG890"/>
      <c r="EH890"/>
      <c r="EI890"/>
      <c r="EJ890"/>
      <c r="EK890"/>
      <c r="EL890"/>
      <c r="EM890"/>
      <c r="EN890"/>
      <c r="EO890"/>
      <c r="EP890"/>
      <c r="EQ890"/>
      <c r="ER890"/>
      <c r="ES890"/>
      <c r="ET890"/>
      <c r="EU890"/>
      <c r="EV890"/>
      <c r="EW890"/>
      <c r="EX890"/>
      <c r="EY890"/>
      <c r="EZ890"/>
      <c r="FA890"/>
      <c r="FB890"/>
      <c r="FC890"/>
      <c r="FD890"/>
      <c r="FE890"/>
      <c r="FF890"/>
      <c r="FG890"/>
      <c r="FH890"/>
      <c r="FI890"/>
      <c r="FJ890"/>
      <c r="FK890"/>
      <c r="FL890"/>
      <c r="FM890"/>
      <c r="FN890"/>
      <c r="FO890"/>
      <c r="FP890"/>
      <c r="FQ890"/>
      <c r="FR890"/>
      <c r="FS890"/>
      <c r="FT890"/>
      <c r="FU890"/>
      <c r="FV890"/>
      <c r="FW890"/>
      <c r="FX890"/>
      <c r="FY890"/>
      <c r="FZ890"/>
      <c r="GA890"/>
      <c r="GB890"/>
      <c r="GC890"/>
      <c r="GD890"/>
      <c r="GE890"/>
      <c r="GF890"/>
      <c r="GG890"/>
      <c r="GH890"/>
      <c r="GI890"/>
      <c r="GJ890"/>
      <c r="GK890"/>
      <c r="GL890"/>
      <c r="GM890"/>
      <c r="GN890"/>
      <c r="GO890"/>
      <c r="GP890"/>
      <c r="GQ890"/>
      <c r="GR890"/>
      <c r="GS890"/>
      <c r="GT890"/>
      <c r="GU890"/>
      <c r="GV890"/>
      <c r="GW890"/>
      <c r="GX890"/>
      <c r="GY890"/>
      <c r="GZ890"/>
      <c r="HA890"/>
      <c r="HB890"/>
      <c r="HC890"/>
      <c r="HD890"/>
      <c r="HE890"/>
      <c r="HF890"/>
      <c r="HG890"/>
      <c r="HH890"/>
      <c r="HI890"/>
      <c r="HJ890"/>
      <c r="HK890"/>
      <c r="HL890"/>
    </row>
    <row r="891" spans="1:220" x14ac:dyDescent="0.25">
      <c r="A891"/>
      <c r="B891"/>
      <c r="C891"/>
      <c r="D891"/>
      <c r="E891"/>
      <c r="F891"/>
      <c r="G891"/>
      <c r="H891"/>
      <c r="I891"/>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c r="BY891"/>
      <c r="BZ891"/>
      <c r="CA891"/>
      <c r="CB891"/>
      <c r="CC891"/>
      <c r="CD891"/>
      <c r="CE891"/>
      <c r="CF891"/>
      <c r="CG891"/>
      <c r="CH891"/>
      <c r="CI891"/>
      <c r="CJ891"/>
      <c r="CK891"/>
      <c r="CL891"/>
      <c r="CM891"/>
      <c r="CN891"/>
      <c r="CO891"/>
      <c r="CP891"/>
      <c r="CQ891"/>
      <c r="CR891"/>
      <c r="CS891"/>
      <c r="CT891"/>
      <c r="CU891"/>
      <c r="CV891"/>
      <c r="CW891"/>
      <c r="CX891"/>
      <c r="CY891"/>
      <c r="CZ891"/>
      <c r="DA891"/>
      <c r="DB891"/>
      <c r="DC891"/>
      <c r="DD891"/>
      <c r="DE891"/>
      <c r="DF891"/>
      <c r="DG891"/>
      <c r="DH891"/>
      <c r="DI891"/>
      <c r="DJ891"/>
      <c r="DK891"/>
      <c r="DL891"/>
      <c r="DM891"/>
      <c r="DN891"/>
      <c r="DO891"/>
      <c r="DP891"/>
      <c r="DQ891"/>
      <c r="DR891"/>
      <c r="DS891"/>
      <c r="DT891"/>
      <c r="DU891"/>
      <c r="DV891"/>
      <c r="DW891"/>
      <c r="DX891"/>
      <c r="DY891"/>
      <c r="DZ891"/>
      <c r="EA891"/>
      <c r="EB891"/>
      <c r="EC891"/>
      <c r="ED891"/>
      <c r="EE891"/>
      <c r="EF891"/>
      <c r="EG891"/>
      <c r="EH891"/>
      <c r="EI891"/>
      <c r="EJ891"/>
      <c r="EK891"/>
      <c r="EL891"/>
      <c r="EM891"/>
      <c r="EN891"/>
      <c r="EO891"/>
      <c r="EP891"/>
      <c r="EQ891"/>
      <c r="ER891"/>
      <c r="ES891"/>
      <c r="ET891"/>
      <c r="EU891"/>
      <c r="EV891"/>
      <c r="EW891"/>
      <c r="EX891"/>
      <c r="EY891"/>
      <c r="EZ891"/>
      <c r="FA891"/>
      <c r="FB891"/>
      <c r="FC891"/>
      <c r="FD891"/>
      <c r="FE891"/>
      <c r="FF891"/>
      <c r="FG891"/>
      <c r="FH891"/>
      <c r="FI891"/>
      <c r="FJ891"/>
      <c r="FK891"/>
      <c r="FL891"/>
      <c r="FM891"/>
      <c r="FN891"/>
      <c r="FO891"/>
      <c r="FP891"/>
      <c r="FQ891"/>
      <c r="FR891"/>
      <c r="FS891"/>
      <c r="FT891"/>
      <c r="FU891"/>
      <c r="FV891"/>
      <c r="FW891"/>
      <c r="FX891"/>
      <c r="FY891"/>
      <c r="FZ891"/>
      <c r="GA891"/>
      <c r="GB891"/>
      <c r="GC891"/>
      <c r="GD891"/>
      <c r="GE891"/>
      <c r="GF891"/>
      <c r="GG891"/>
      <c r="GH891"/>
      <c r="GI891"/>
      <c r="GJ891"/>
      <c r="GK891"/>
      <c r="GL891"/>
      <c r="GM891"/>
      <c r="GN891"/>
      <c r="GO891"/>
      <c r="GP891"/>
      <c r="GQ891"/>
      <c r="GR891"/>
      <c r="GS891"/>
      <c r="GT891"/>
      <c r="GU891"/>
      <c r="GV891"/>
      <c r="GW891"/>
      <c r="GX891"/>
      <c r="GY891"/>
      <c r="GZ891"/>
      <c r="HA891"/>
      <c r="HB891"/>
      <c r="HC891"/>
      <c r="HD891"/>
      <c r="HE891"/>
      <c r="HF891"/>
      <c r="HG891"/>
      <c r="HH891"/>
      <c r="HI891"/>
      <c r="HJ891"/>
      <c r="HK891"/>
      <c r="HL891"/>
    </row>
    <row r="892" spans="1:220" x14ac:dyDescent="0.25">
      <c r="A892"/>
      <c r="B892"/>
      <c r="C892"/>
      <c r="D892"/>
      <c r="E892"/>
      <c r="F892"/>
      <c r="G892"/>
      <c r="H892"/>
      <c r="I892"/>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c r="BY892"/>
      <c r="BZ892"/>
      <c r="CA892"/>
      <c r="CB892"/>
      <c r="CC892"/>
      <c r="CD892"/>
      <c r="CE892"/>
      <c r="CF892"/>
      <c r="CG892"/>
      <c r="CH892"/>
      <c r="CI892"/>
      <c r="CJ892"/>
      <c r="CK892"/>
      <c r="CL892"/>
      <c r="CM892"/>
      <c r="CN892"/>
      <c r="CO892"/>
      <c r="CP892"/>
      <c r="CQ892"/>
      <c r="CR892"/>
      <c r="CS892"/>
      <c r="CT892"/>
      <c r="CU892"/>
      <c r="CV892"/>
      <c r="CW892"/>
      <c r="CX892"/>
      <c r="CY892"/>
      <c r="CZ892"/>
      <c r="DA892"/>
      <c r="DB892"/>
      <c r="DC892"/>
      <c r="DD892"/>
      <c r="DE892"/>
      <c r="DF892"/>
      <c r="DG892"/>
      <c r="DH892"/>
      <c r="DI892"/>
      <c r="DJ892"/>
      <c r="DK892"/>
      <c r="DL892"/>
      <c r="DM892"/>
      <c r="DN892"/>
      <c r="DO892"/>
      <c r="DP892"/>
      <c r="DQ892"/>
      <c r="DR892"/>
      <c r="DS892"/>
      <c r="DT892"/>
      <c r="DU892"/>
      <c r="DV892"/>
      <c r="DW892"/>
      <c r="DX892"/>
      <c r="DY892"/>
      <c r="DZ892"/>
      <c r="EA892"/>
      <c r="EB892"/>
      <c r="EC892"/>
      <c r="ED892"/>
      <c r="EE892"/>
      <c r="EF892"/>
      <c r="EG892"/>
      <c r="EH892"/>
      <c r="EI892"/>
      <c r="EJ892"/>
      <c r="EK892"/>
      <c r="EL892"/>
      <c r="EM892"/>
      <c r="EN892"/>
      <c r="EO892"/>
      <c r="EP892"/>
      <c r="EQ892"/>
      <c r="ER892"/>
      <c r="ES892"/>
      <c r="ET892"/>
      <c r="EU892"/>
      <c r="EV892"/>
      <c r="EW892"/>
      <c r="EX892"/>
      <c r="EY892"/>
      <c r="EZ892"/>
      <c r="FA892"/>
      <c r="FB892"/>
      <c r="FC892"/>
      <c r="FD892"/>
      <c r="FE892"/>
      <c r="FF892"/>
      <c r="FG892"/>
      <c r="FH892"/>
      <c r="FI892"/>
      <c r="FJ892"/>
      <c r="FK892"/>
      <c r="FL892"/>
      <c r="FM892"/>
      <c r="FN892"/>
      <c r="FO892"/>
      <c r="FP892"/>
      <c r="FQ892"/>
      <c r="FR892"/>
      <c r="FS892"/>
      <c r="FT892"/>
      <c r="FU892"/>
      <c r="FV892"/>
      <c r="FW892"/>
      <c r="FX892"/>
      <c r="FY892"/>
      <c r="FZ892"/>
      <c r="GA892"/>
      <c r="GB892"/>
      <c r="GC892"/>
      <c r="GD892"/>
      <c r="GE892"/>
      <c r="GF892"/>
      <c r="GG892"/>
      <c r="GH892"/>
      <c r="GI892"/>
      <c r="GJ892"/>
      <c r="GK892"/>
      <c r="GL892"/>
      <c r="GM892"/>
      <c r="GN892"/>
      <c r="GO892"/>
      <c r="GP892"/>
      <c r="GQ892"/>
      <c r="GR892"/>
      <c r="GS892"/>
      <c r="GT892"/>
      <c r="GU892"/>
      <c r="GV892"/>
      <c r="GW892"/>
      <c r="GX892"/>
      <c r="GY892"/>
      <c r="GZ892"/>
      <c r="HA892"/>
      <c r="HB892"/>
      <c r="HC892"/>
      <c r="HD892"/>
      <c r="HE892"/>
      <c r="HF892"/>
      <c r="HG892"/>
      <c r="HH892"/>
      <c r="HI892"/>
      <c r="HJ892"/>
      <c r="HK892"/>
      <c r="HL892"/>
    </row>
    <row r="893" spans="1:220" x14ac:dyDescent="0.25">
      <c r="A893"/>
      <c r="B893"/>
      <c r="C893"/>
      <c r="D893"/>
      <c r="E893"/>
      <c r="F893"/>
      <c r="G893"/>
      <c r="H893"/>
      <c r="I893"/>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c r="BY893"/>
      <c r="BZ893"/>
      <c r="CA893"/>
      <c r="CB893"/>
      <c r="CC893"/>
      <c r="CD893"/>
      <c r="CE893"/>
      <c r="CF893"/>
      <c r="CG893"/>
      <c r="CH893"/>
      <c r="CI893"/>
      <c r="CJ893"/>
      <c r="CK893"/>
      <c r="CL893"/>
      <c r="CM893"/>
      <c r="CN893"/>
      <c r="CO893"/>
      <c r="CP893"/>
      <c r="CQ893"/>
      <c r="CR893"/>
      <c r="CS893"/>
      <c r="CT893"/>
      <c r="CU893"/>
      <c r="CV893"/>
      <c r="CW893"/>
      <c r="CX893"/>
      <c r="CY893"/>
      <c r="CZ893"/>
      <c r="DA893"/>
      <c r="DB893"/>
      <c r="DC893"/>
      <c r="DD893"/>
      <c r="DE893"/>
      <c r="DF893"/>
      <c r="DG893"/>
      <c r="DH893"/>
      <c r="DI893"/>
      <c r="DJ893"/>
      <c r="DK893"/>
      <c r="DL893"/>
      <c r="DM893"/>
      <c r="DN893"/>
      <c r="DO893"/>
      <c r="DP893"/>
      <c r="DQ893"/>
      <c r="DR893"/>
      <c r="DS893"/>
      <c r="DT893"/>
      <c r="DU893"/>
      <c r="DV893"/>
      <c r="DW893"/>
      <c r="DX893"/>
      <c r="DY893"/>
      <c r="DZ893"/>
      <c r="EA893"/>
      <c r="EB893"/>
      <c r="EC893"/>
      <c r="ED893"/>
      <c r="EE893"/>
      <c r="EF893"/>
      <c r="EG893"/>
      <c r="EH893"/>
      <c r="EI893"/>
      <c r="EJ893"/>
      <c r="EK893"/>
      <c r="EL893"/>
      <c r="EM893"/>
      <c r="EN893"/>
      <c r="EO893"/>
      <c r="EP893"/>
      <c r="EQ893"/>
      <c r="ER893"/>
      <c r="ES893"/>
      <c r="ET893"/>
      <c r="EU893"/>
      <c r="EV893"/>
      <c r="EW893"/>
      <c r="EX893"/>
      <c r="EY893"/>
      <c r="EZ893"/>
      <c r="FA893"/>
      <c r="FB893"/>
      <c r="FC893"/>
      <c r="FD893"/>
      <c r="FE893"/>
      <c r="FF893"/>
      <c r="FG893"/>
      <c r="FH893"/>
      <c r="FI893"/>
      <c r="FJ893"/>
      <c r="FK893"/>
      <c r="FL893"/>
      <c r="FM893"/>
      <c r="FN893"/>
      <c r="FO893"/>
      <c r="FP893"/>
      <c r="FQ893"/>
      <c r="FR893"/>
      <c r="FS893"/>
      <c r="FT893"/>
      <c r="FU893"/>
      <c r="FV893"/>
      <c r="FW893"/>
      <c r="FX893"/>
      <c r="FY893"/>
      <c r="FZ893"/>
      <c r="GA893"/>
      <c r="GB893"/>
      <c r="GC893"/>
      <c r="GD893"/>
      <c r="GE893"/>
      <c r="GF893"/>
      <c r="GG893"/>
      <c r="GH893"/>
      <c r="GI893"/>
      <c r="GJ893"/>
      <c r="GK893"/>
      <c r="GL893"/>
      <c r="GM893"/>
      <c r="GN893"/>
      <c r="GO893"/>
      <c r="GP893"/>
      <c r="GQ893"/>
      <c r="GR893"/>
      <c r="GS893"/>
      <c r="GT893"/>
      <c r="GU893"/>
      <c r="GV893"/>
      <c r="GW893"/>
      <c r="GX893"/>
      <c r="GY893"/>
      <c r="GZ893"/>
      <c r="HA893"/>
      <c r="HB893"/>
      <c r="HC893"/>
      <c r="HD893"/>
      <c r="HE893"/>
      <c r="HF893"/>
      <c r="HG893"/>
      <c r="HH893"/>
      <c r="HI893"/>
      <c r="HJ893"/>
      <c r="HK893"/>
      <c r="HL893"/>
    </row>
    <row r="894" spans="1:220" x14ac:dyDescent="0.25">
      <c r="A894"/>
      <c r="B894"/>
      <c r="C894"/>
      <c r="D894"/>
      <c r="E894"/>
      <c r="F894"/>
      <c r="G894"/>
      <c r="H894"/>
      <c r="I894"/>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c r="BY894"/>
      <c r="BZ894"/>
      <c r="CA894"/>
      <c r="CB894"/>
      <c r="CC894"/>
      <c r="CD894"/>
      <c r="CE894"/>
      <c r="CF894"/>
      <c r="CG894"/>
      <c r="CH894"/>
      <c r="CI894"/>
      <c r="CJ894"/>
      <c r="CK894"/>
      <c r="CL894"/>
      <c r="CM894"/>
      <c r="CN894"/>
      <c r="CO894"/>
      <c r="CP894"/>
      <c r="CQ894"/>
      <c r="CR894"/>
      <c r="CS894"/>
      <c r="CT894"/>
      <c r="CU894"/>
      <c r="CV894"/>
      <c r="CW894"/>
      <c r="CX894"/>
      <c r="CY894"/>
      <c r="CZ894"/>
      <c r="DA894"/>
      <c r="DB894"/>
      <c r="DC894"/>
      <c r="DD894"/>
      <c r="DE894"/>
      <c r="DF894"/>
      <c r="DG894"/>
      <c r="DH894"/>
      <c r="DI894"/>
      <c r="DJ894"/>
      <c r="DK894"/>
      <c r="DL894"/>
      <c r="DM894"/>
      <c r="DN894"/>
      <c r="DO894"/>
      <c r="DP894"/>
      <c r="DQ894"/>
      <c r="DR894"/>
      <c r="DS894"/>
      <c r="DT894"/>
      <c r="DU894"/>
      <c r="DV894"/>
      <c r="DW894"/>
      <c r="DX894"/>
      <c r="DY894"/>
      <c r="DZ894"/>
      <c r="EA894"/>
      <c r="EB894"/>
      <c r="EC894"/>
      <c r="ED894"/>
      <c r="EE894"/>
      <c r="EF894"/>
      <c r="EG894"/>
      <c r="EH894"/>
      <c r="EI894"/>
      <c r="EJ894"/>
      <c r="EK894"/>
      <c r="EL894"/>
      <c r="EM894"/>
      <c r="EN894"/>
      <c r="EO894"/>
      <c r="EP894"/>
      <c r="EQ894"/>
      <c r="ER894"/>
      <c r="ES894"/>
      <c r="ET894"/>
      <c r="EU894"/>
      <c r="EV894"/>
      <c r="EW894"/>
      <c r="EX894"/>
      <c r="EY894"/>
      <c r="EZ894"/>
      <c r="FA894"/>
      <c r="FB894"/>
      <c r="FC894"/>
      <c r="FD894"/>
      <c r="FE894"/>
      <c r="FF894"/>
      <c r="FG894"/>
      <c r="FH894"/>
      <c r="FI894"/>
      <c r="FJ894"/>
      <c r="FK894"/>
      <c r="FL894"/>
      <c r="FM894"/>
      <c r="FN894"/>
      <c r="FO894"/>
      <c r="FP894"/>
      <c r="FQ894"/>
      <c r="FR894"/>
      <c r="FS894"/>
      <c r="FT894"/>
      <c r="FU894"/>
      <c r="FV894"/>
      <c r="FW894"/>
      <c r="FX894"/>
      <c r="FY894"/>
      <c r="FZ894"/>
      <c r="GA894"/>
      <c r="GB894"/>
      <c r="GC894"/>
      <c r="GD894"/>
      <c r="GE894"/>
      <c r="GF894"/>
      <c r="GG894"/>
      <c r="GH894"/>
      <c r="GI894"/>
      <c r="GJ894"/>
      <c r="GK894"/>
      <c r="GL894"/>
      <c r="GM894"/>
      <c r="GN894"/>
      <c r="GO894"/>
      <c r="GP894"/>
      <c r="GQ894"/>
      <c r="GR894"/>
      <c r="GS894"/>
      <c r="GT894"/>
      <c r="GU894"/>
      <c r="GV894"/>
      <c r="GW894"/>
      <c r="GX894"/>
      <c r="GY894"/>
      <c r="GZ894"/>
      <c r="HA894"/>
      <c r="HB894"/>
      <c r="HC894"/>
      <c r="HD894"/>
      <c r="HE894"/>
      <c r="HF894"/>
      <c r="HG894"/>
      <c r="HH894"/>
      <c r="HI894"/>
      <c r="HJ894"/>
      <c r="HK894"/>
      <c r="HL894"/>
    </row>
    <row r="895" spans="1:220" x14ac:dyDescent="0.25">
      <c r="A895"/>
      <c r="B895"/>
      <c r="C895"/>
      <c r="D895"/>
      <c r="E895"/>
      <c r="F895"/>
      <c r="G895"/>
      <c r="H895"/>
      <c r="I895"/>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c r="BY895"/>
      <c r="BZ895"/>
      <c r="CA895"/>
      <c r="CB895"/>
      <c r="CC895"/>
      <c r="CD895"/>
      <c r="CE895"/>
      <c r="CF895"/>
      <c r="CG895"/>
      <c r="CH895"/>
      <c r="CI895"/>
      <c r="CJ895"/>
      <c r="CK895"/>
      <c r="CL895"/>
      <c r="CM895"/>
      <c r="CN895"/>
      <c r="CO895"/>
      <c r="CP895"/>
      <c r="CQ895"/>
      <c r="CR895"/>
      <c r="CS895"/>
      <c r="CT895"/>
      <c r="CU895"/>
      <c r="CV895"/>
      <c r="CW895"/>
      <c r="CX895"/>
      <c r="CY895"/>
      <c r="CZ895"/>
      <c r="DA895"/>
      <c r="DB895"/>
      <c r="DC895"/>
      <c r="DD895"/>
      <c r="DE895"/>
      <c r="DF895"/>
      <c r="DG895"/>
      <c r="DH895"/>
      <c r="DI895"/>
      <c r="DJ895"/>
      <c r="DK895"/>
      <c r="DL895"/>
      <c r="DM895"/>
      <c r="DN895"/>
      <c r="DO895"/>
      <c r="DP895"/>
      <c r="DQ895"/>
      <c r="DR895"/>
      <c r="DS895"/>
      <c r="DT895"/>
      <c r="DU895"/>
      <c r="DV895"/>
      <c r="DW895"/>
      <c r="DX895"/>
      <c r="DY895"/>
      <c r="DZ895"/>
      <c r="EA895"/>
      <c r="EB895"/>
      <c r="EC895"/>
      <c r="ED895"/>
      <c r="EE895"/>
      <c r="EF895"/>
      <c r="EG895"/>
      <c r="EH895"/>
      <c r="EI895"/>
      <c r="EJ895"/>
      <c r="EK895"/>
      <c r="EL895"/>
      <c r="EM895"/>
      <c r="EN895"/>
      <c r="EO895"/>
      <c r="EP895"/>
      <c r="EQ895"/>
      <c r="ER895"/>
      <c r="ES895"/>
      <c r="ET895"/>
      <c r="EU895"/>
      <c r="EV895"/>
      <c r="EW895"/>
      <c r="EX895"/>
      <c r="EY895"/>
      <c r="EZ895"/>
      <c r="FA895"/>
      <c r="FB895"/>
      <c r="FC895"/>
      <c r="FD895"/>
      <c r="FE895"/>
      <c r="FF895"/>
      <c r="FG895"/>
      <c r="FH895"/>
      <c r="FI895"/>
      <c r="FJ895"/>
      <c r="FK895"/>
      <c r="FL895"/>
      <c r="FM895"/>
      <c r="FN895"/>
      <c r="FO895"/>
      <c r="FP895"/>
      <c r="FQ895"/>
      <c r="FR895"/>
      <c r="FS895"/>
      <c r="FT895"/>
      <c r="FU895"/>
      <c r="FV895"/>
      <c r="FW895"/>
      <c r="FX895"/>
      <c r="FY895"/>
      <c r="FZ895"/>
      <c r="GA895"/>
      <c r="GB895"/>
      <c r="GC895"/>
      <c r="GD895"/>
      <c r="GE895"/>
      <c r="GF895"/>
      <c r="GG895"/>
      <c r="GH895"/>
      <c r="GI895"/>
      <c r="GJ895"/>
      <c r="GK895"/>
      <c r="GL895"/>
      <c r="GM895"/>
      <c r="GN895"/>
      <c r="GO895"/>
      <c r="GP895"/>
      <c r="GQ895"/>
      <c r="GR895"/>
      <c r="GS895"/>
      <c r="GT895"/>
      <c r="GU895"/>
      <c r="GV895"/>
      <c r="GW895"/>
      <c r="GX895"/>
      <c r="GY895"/>
      <c r="GZ895"/>
      <c r="HA895"/>
      <c r="HB895"/>
      <c r="HC895"/>
      <c r="HD895"/>
      <c r="HE895"/>
      <c r="HF895"/>
      <c r="HG895"/>
      <c r="HH895"/>
      <c r="HI895"/>
      <c r="HJ895"/>
      <c r="HK895"/>
      <c r="HL895"/>
    </row>
    <row r="896" spans="1:220" x14ac:dyDescent="0.25">
      <c r="A896"/>
      <c r="B896"/>
      <c r="C896"/>
      <c r="D896"/>
      <c r="E896"/>
      <c r="F896"/>
      <c r="G896"/>
      <c r="H896"/>
      <c r="I89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c r="BY896"/>
      <c r="BZ896"/>
      <c r="CA896"/>
      <c r="CB896"/>
      <c r="CC896"/>
      <c r="CD896"/>
      <c r="CE896"/>
      <c r="CF896"/>
      <c r="CG896"/>
      <c r="CH896"/>
      <c r="CI896"/>
      <c r="CJ896"/>
      <c r="CK896"/>
      <c r="CL896"/>
      <c r="CM896"/>
      <c r="CN896"/>
      <c r="CO896"/>
      <c r="CP896"/>
      <c r="CQ896"/>
      <c r="CR896"/>
      <c r="CS896"/>
      <c r="CT896"/>
      <c r="CU896"/>
      <c r="CV896"/>
      <c r="CW896"/>
      <c r="CX896"/>
      <c r="CY896"/>
      <c r="CZ896"/>
      <c r="DA896"/>
      <c r="DB896"/>
      <c r="DC896"/>
      <c r="DD896"/>
      <c r="DE896"/>
      <c r="DF896"/>
      <c r="DG896"/>
      <c r="DH896"/>
      <c r="DI896"/>
      <c r="DJ896"/>
      <c r="DK896"/>
      <c r="DL896"/>
      <c r="DM896"/>
      <c r="DN896"/>
      <c r="DO896"/>
      <c r="DP896"/>
      <c r="DQ896"/>
      <c r="DR896"/>
      <c r="DS896"/>
      <c r="DT896"/>
      <c r="DU896"/>
      <c r="DV896"/>
      <c r="DW896"/>
      <c r="DX896"/>
      <c r="DY896"/>
      <c r="DZ896"/>
      <c r="EA896"/>
      <c r="EB896"/>
      <c r="EC896"/>
      <c r="ED896"/>
      <c r="EE896"/>
      <c r="EF896"/>
      <c r="EG896"/>
      <c r="EH896"/>
      <c r="EI896"/>
      <c r="EJ896"/>
      <c r="EK896"/>
      <c r="EL896"/>
      <c r="EM896"/>
      <c r="EN896"/>
      <c r="EO896"/>
      <c r="EP896"/>
      <c r="EQ896"/>
      <c r="ER896"/>
      <c r="ES896"/>
      <c r="ET896"/>
      <c r="EU896"/>
      <c r="EV896"/>
      <c r="EW896"/>
      <c r="EX896"/>
      <c r="EY896"/>
      <c r="EZ896"/>
      <c r="FA896"/>
      <c r="FB896"/>
      <c r="FC896"/>
      <c r="FD896"/>
      <c r="FE896"/>
      <c r="FF896"/>
      <c r="FG896"/>
      <c r="FH896"/>
      <c r="FI896"/>
      <c r="FJ896"/>
      <c r="FK896"/>
      <c r="FL896"/>
      <c r="FM896"/>
      <c r="FN896"/>
      <c r="FO896"/>
      <c r="FP896"/>
      <c r="FQ896"/>
      <c r="FR896"/>
      <c r="FS896"/>
      <c r="FT896"/>
      <c r="FU896"/>
      <c r="FV896"/>
      <c r="FW896"/>
      <c r="FX896"/>
      <c r="FY896"/>
      <c r="FZ896"/>
      <c r="GA896"/>
      <c r="GB896"/>
      <c r="GC896"/>
      <c r="GD896"/>
      <c r="GE896"/>
      <c r="GF896"/>
      <c r="GG896"/>
      <c r="GH896"/>
      <c r="GI896"/>
      <c r="GJ896"/>
      <c r="GK896"/>
      <c r="GL896"/>
      <c r="GM896"/>
      <c r="GN896"/>
      <c r="GO896"/>
      <c r="GP896"/>
      <c r="GQ896"/>
      <c r="GR896"/>
      <c r="GS896"/>
      <c r="GT896"/>
      <c r="GU896"/>
      <c r="GV896"/>
      <c r="GW896"/>
      <c r="GX896"/>
      <c r="GY896"/>
      <c r="GZ896"/>
      <c r="HA896"/>
      <c r="HB896"/>
      <c r="HC896"/>
      <c r="HD896"/>
      <c r="HE896"/>
      <c r="HF896"/>
      <c r="HG896"/>
      <c r="HH896"/>
      <c r="HI896"/>
      <c r="HJ896"/>
      <c r="HK896"/>
      <c r="HL896"/>
    </row>
    <row r="897" spans="1:220" x14ac:dyDescent="0.25">
      <c r="A897"/>
      <c r="B897"/>
      <c r="C897"/>
      <c r="D897"/>
      <c r="E897"/>
      <c r="F897"/>
      <c r="G897"/>
      <c r="H897"/>
      <c r="I897"/>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c r="BY897"/>
      <c r="BZ897"/>
      <c r="CA897"/>
      <c r="CB897"/>
      <c r="CC897"/>
      <c r="CD897"/>
      <c r="CE897"/>
      <c r="CF897"/>
      <c r="CG897"/>
      <c r="CH897"/>
      <c r="CI897"/>
      <c r="CJ897"/>
      <c r="CK897"/>
      <c r="CL897"/>
      <c r="CM897"/>
      <c r="CN897"/>
      <c r="CO897"/>
      <c r="CP897"/>
      <c r="CQ897"/>
      <c r="CR897"/>
      <c r="CS897"/>
      <c r="CT897"/>
      <c r="CU897"/>
      <c r="CV897"/>
      <c r="CW897"/>
      <c r="CX897"/>
      <c r="CY897"/>
      <c r="CZ897"/>
      <c r="DA897"/>
      <c r="DB897"/>
      <c r="DC897"/>
      <c r="DD897"/>
      <c r="DE897"/>
      <c r="DF897"/>
      <c r="DG897"/>
      <c r="DH897"/>
      <c r="DI897"/>
      <c r="DJ897"/>
      <c r="DK897"/>
      <c r="DL897"/>
      <c r="DM897"/>
      <c r="DN897"/>
      <c r="DO897"/>
      <c r="DP897"/>
      <c r="DQ897"/>
      <c r="DR897"/>
      <c r="DS897"/>
      <c r="DT897"/>
      <c r="DU897"/>
      <c r="DV897"/>
      <c r="DW897"/>
      <c r="DX897"/>
      <c r="DY897"/>
      <c r="DZ897"/>
      <c r="EA897"/>
      <c r="EB897"/>
      <c r="EC897"/>
      <c r="ED897"/>
      <c r="EE897"/>
      <c r="EF897"/>
      <c r="EG897"/>
      <c r="EH897"/>
      <c r="EI897"/>
      <c r="EJ897"/>
      <c r="EK897"/>
      <c r="EL897"/>
      <c r="EM897"/>
      <c r="EN897"/>
      <c r="EO897"/>
      <c r="EP897"/>
      <c r="EQ897"/>
      <c r="ER897"/>
      <c r="ES897"/>
      <c r="ET897"/>
      <c r="EU897"/>
      <c r="EV897"/>
      <c r="EW897"/>
      <c r="EX897"/>
      <c r="EY897"/>
      <c r="EZ897"/>
      <c r="FA897"/>
      <c r="FB897"/>
      <c r="FC897"/>
      <c r="FD897"/>
      <c r="FE897"/>
      <c r="FF897"/>
      <c r="FG897"/>
      <c r="FH897"/>
      <c r="FI897"/>
      <c r="FJ897"/>
      <c r="FK897"/>
      <c r="FL897"/>
      <c r="FM897"/>
      <c r="FN897"/>
      <c r="FO897"/>
      <c r="FP897"/>
      <c r="FQ897"/>
      <c r="FR897"/>
      <c r="FS897"/>
      <c r="FT897"/>
      <c r="FU897"/>
      <c r="FV897"/>
      <c r="FW897"/>
      <c r="FX897"/>
      <c r="FY897"/>
      <c r="FZ897"/>
      <c r="GA897"/>
      <c r="GB897"/>
      <c r="GC897"/>
      <c r="GD897"/>
      <c r="GE897"/>
      <c r="GF897"/>
      <c r="GG897"/>
      <c r="GH897"/>
      <c r="GI897"/>
      <c r="GJ897"/>
      <c r="GK897"/>
      <c r="GL897"/>
      <c r="GM897"/>
      <c r="GN897"/>
      <c r="GO897"/>
      <c r="GP897"/>
      <c r="GQ897"/>
      <c r="GR897"/>
      <c r="GS897"/>
      <c r="GT897"/>
      <c r="GU897"/>
      <c r="GV897"/>
      <c r="GW897"/>
      <c r="GX897"/>
      <c r="GY897"/>
      <c r="GZ897"/>
      <c r="HA897"/>
      <c r="HB897"/>
      <c r="HC897"/>
      <c r="HD897"/>
      <c r="HE897"/>
      <c r="HF897"/>
      <c r="HG897"/>
      <c r="HH897"/>
      <c r="HI897"/>
      <c r="HJ897"/>
      <c r="HK897"/>
      <c r="HL897"/>
    </row>
    <row r="898" spans="1:220" x14ac:dyDescent="0.25">
      <c r="A898"/>
      <c r="B898"/>
      <c r="C898"/>
      <c r="D898"/>
      <c r="E898"/>
      <c r="F898"/>
      <c r="G898"/>
      <c r="H898"/>
      <c r="I898"/>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c r="BY898"/>
      <c r="BZ898"/>
      <c r="CA898"/>
      <c r="CB898"/>
      <c r="CC898"/>
      <c r="CD898"/>
      <c r="CE898"/>
      <c r="CF898"/>
      <c r="CG898"/>
      <c r="CH898"/>
      <c r="CI898"/>
      <c r="CJ898"/>
      <c r="CK898"/>
      <c r="CL898"/>
      <c r="CM898"/>
      <c r="CN898"/>
      <c r="CO898"/>
      <c r="CP898"/>
      <c r="CQ898"/>
      <c r="CR898"/>
      <c r="CS898"/>
      <c r="CT898"/>
      <c r="CU898"/>
      <c r="CV898"/>
      <c r="CW898"/>
      <c r="CX898"/>
      <c r="CY898"/>
      <c r="CZ898"/>
      <c r="DA898"/>
      <c r="DB898"/>
      <c r="DC898"/>
      <c r="DD898"/>
      <c r="DE898"/>
      <c r="DF898"/>
      <c r="DG898"/>
      <c r="DH898"/>
      <c r="DI898"/>
      <c r="DJ898"/>
      <c r="DK898"/>
      <c r="DL898"/>
      <c r="DM898"/>
      <c r="DN898"/>
      <c r="DO898"/>
      <c r="DP898"/>
      <c r="DQ898"/>
      <c r="DR898"/>
      <c r="DS898"/>
      <c r="DT898"/>
      <c r="DU898"/>
      <c r="DV898"/>
      <c r="DW898"/>
      <c r="DX898"/>
      <c r="DY898"/>
      <c r="DZ898"/>
      <c r="EA898"/>
      <c r="EB898"/>
      <c r="EC898"/>
      <c r="ED898"/>
      <c r="EE898"/>
      <c r="EF898"/>
      <c r="EG898"/>
      <c r="EH898"/>
      <c r="EI898"/>
      <c r="EJ898"/>
      <c r="EK898"/>
      <c r="EL898"/>
      <c r="EM898"/>
      <c r="EN898"/>
      <c r="EO898"/>
      <c r="EP898"/>
      <c r="EQ898"/>
      <c r="ER898"/>
      <c r="ES898"/>
      <c r="ET898"/>
      <c r="EU898"/>
      <c r="EV898"/>
      <c r="EW898"/>
      <c r="EX898"/>
      <c r="EY898"/>
      <c r="EZ898"/>
      <c r="FA898"/>
      <c r="FB898"/>
      <c r="FC898"/>
      <c r="FD898"/>
      <c r="FE898"/>
      <c r="FF898"/>
      <c r="FG898"/>
      <c r="FH898"/>
      <c r="FI898"/>
      <c r="FJ898"/>
      <c r="FK898"/>
      <c r="FL898"/>
      <c r="FM898"/>
      <c r="FN898"/>
      <c r="FO898"/>
      <c r="FP898"/>
      <c r="FQ898"/>
      <c r="FR898"/>
      <c r="FS898"/>
      <c r="FT898"/>
      <c r="FU898"/>
      <c r="FV898"/>
      <c r="FW898"/>
      <c r="FX898"/>
      <c r="FY898"/>
      <c r="FZ898"/>
      <c r="GA898"/>
      <c r="GB898"/>
      <c r="GC898"/>
      <c r="GD898"/>
      <c r="GE898"/>
      <c r="GF898"/>
      <c r="GG898"/>
      <c r="GH898"/>
      <c r="GI898"/>
      <c r="GJ898"/>
      <c r="GK898"/>
      <c r="GL898"/>
      <c r="GM898"/>
      <c r="GN898"/>
      <c r="GO898"/>
      <c r="GP898"/>
      <c r="GQ898"/>
      <c r="GR898"/>
      <c r="GS898"/>
      <c r="GT898"/>
      <c r="GU898"/>
      <c r="GV898"/>
      <c r="GW898"/>
      <c r="GX898"/>
      <c r="GY898"/>
      <c r="GZ898"/>
      <c r="HA898"/>
      <c r="HB898"/>
      <c r="HC898"/>
      <c r="HD898"/>
      <c r="HE898"/>
      <c r="HF898"/>
      <c r="HG898"/>
      <c r="HH898"/>
      <c r="HI898"/>
      <c r="HJ898"/>
      <c r="HK898"/>
      <c r="HL898"/>
    </row>
    <row r="899" spans="1:220" x14ac:dyDescent="0.25">
      <c r="A899"/>
      <c r="B899"/>
      <c r="C899"/>
      <c r="D899"/>
      <c r="E899"/>
      <c r="F899"/>
      <c r="G899"/>
      <c r="H899"/>
      <c r="I899"/>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c r="BY899"/>
      <c r="BZ899"/>
      <c r="CA899"/>
      <c r="CB899"/>
      <c r="CC899"/>
      <c r="CD899"/>
      <c r="CE899"/>
      <c r="CF899"/>
      <c r="CG899"/>
      <c r="CH899"/>
      <c r="CI899"/>
      <c r="CJ899"/>
      <c r="CK899"/>
      <c r="CL899"/>
      <c r="CM899"/>
      <c r="CN899"/>
      <c r="CO899"/>
      <c r="CP899"/>
      <c r="CQ899"/>
      <c r="CR899"/>
      <c r="CS899"/>
      <c r="CT899"/>
      <c r="CU899"/>
      <c r="CV899"/>
      <c r="CW899"/>
      <c r="CX899"/>
      <c r="CY899"/>
      <c r="CZ899"/>
      <c r="DA899"/>
      <c r="DB899"/>
      <c r="DC899"/>
      <c r="DD899"/>
      <c r="DE899"/>
      <c r="DF899"/>
      <c r="DG899"/>
      <c r="DH899"/>
      <c r="DI899"/>
      <c r="DJ899"/>
      <c r="DK899"/>
      <c r="DL899"/>
      <c r="DM899"/>
      <c r="DN899"/>
      <c r="DO899"/>
      <c r="DP899"/>
      <c r="DQ899"/>
      <c r="DR899"/>
      <c r="DS899"/>
      <c r="DT899"/>
      <c r="DU899"/>
      <c r="DV899"/>
      <c r="DW899"/>
      <c r="DX899"/>
      <c r="DY899"/>
      <c r="DZ899"/>
      <c r="EA899"/>
      <c r="EB899"/>
      <c r="EC899"/>
      <c r="ED899"/>
      <c r="EE899"/>
      <c r="EF899"/>
      <c r="EG899"/>
      <c r="EH899"/>
      <c r="EI899"/>
      <c r="EJ899"/>
      <c r="EK899"/>
      <c r="EL899"/>
      <c r="EM899"/>
      <c r="EN899"/>
      <c r="EO899"/>
      <c r="EP899"/>
      <c r="EQ899"/>
      <c r="ER899"/>
      <c r="ES899"/>
      <c r="ET899"/>
      <c r="EU899"/>
      <c r="EV899"/>
      <c r="EW899"/>
      <c r="EX899"/>
      <c r="EY899"/>
      <c r="EZ899"/>
      <c r="FA899"/>
      <c r="FB899"/>
      <c r="FC899"/>
      <c r="FD899"/>
      <c r="FE899"/>
      <c r="FF899"/>
      <c r="FG899"/>
      <c r="FH899"/>
      <c r="FI899"/>
      <c r="FJ899"/>
      <c r="FK899"/>
      <c r="FL899"/>
      <c r="FM899"/>
      <c r="FN899"/>
      <c r="FO899"/>
      <c r="FP899"/>
      <c r="FQ899"/>
      <c r="FR899"/>
      <c r="FS899"/>
      <c r="FT899"/>
      <c r="FU899"/>
      <c r="FV899"/>
      <c r="FW899"/>
      <c r="FX899"/>
      <c r="FY899"/>
      <c r="FZ899"/>
      <c r="GA899"/>
      <c r="GB899"/>
      <c r="GC899"/>
      <c r="GD899"/>
      <c r="GE899"/>
      <c r="GF899"/>
      <c r="GG899"/>
      <c r="GH899"/>
      <c r="GI899"/>
      <c r="GJ899"/>
      <c r="GK899"/>
      <c r="GL899"/>
      <c r="GM899"/>
      <c r="GN899"/>
      <c r="GO899"/>
      <c r="GP899"/>
      <c r="GQ899"/>
      <c r="GR899"/>
      <c r="GS899"/>
      <c r="GT899"/>
      <c r="GU899"/>
      <c r="GV899"/>
      <c r="GW899"/>
      <c r="GX899"/>
      <c r="GY899"/>
      <c r="GZ899"/>
      <c r="HA899"/>
      <c r="HB899"/>
      <c r="HC899"/>
      <c r="HD899"/>
      <c r="HE899"/>
      <c r="HF899"/>
      <c r="HG899"/>
      <c r="HH899"/>
      <c r="HI899"/>
      <c r="HJ899"/>
      <c r="HK899"/>
      <c r="HL899"/>
    </row>
    <row r="900" spans="1:220" x14ac:dyDescent="0.25">
      <c r="A900"/>
      <c r="B900"/>
      <c r="C900"/>
      <c r="D900"/>
      <c r="E900"/>
      <c r="F900"/>
      <c r="G900"/>
      <c r="H900"/>
      <c r="I900"/>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c r="BY900"/>
      <c r="BZ900"/>
      <c r="CA900"/>
      <c r="CB900"/>
      <c r="CC900"/>
      <c r="CD900"/>
      <c r="CE900"/>
      <c r="CF900"/>
      <c r="CG900"/>
      <c r="CH900"/>
      <c r="CI900"/>
      <c r="CJ900"/>
      <c r="CK900"/>
      <c r="CL900"/>
      <c r="CM900"/>
      <c r="CN900"/>
      <c r="CO900"/>
      <c r="CP900"/>
      <c r="CQ900"/>
      <c r="CR900"/>
      <c r="CS900"/>
      <c r="CT900"/>
      <c r="CU900"/>
      <c r="CV900"/>
      <c r="CW900"/>
      <c r="CX900"/>
      <c r="CY900"/>
      <c r="CZ900"/>
      <c r="DA900"/>
      <c r="DB900"/>
      <c r="DC900"/>
      <c r="DD900"/>
      <c r="DE900"/>
      <c r="DF900"/>
      <c r="DG900"/>
      <c r="DH900"/>
      <c r="DI900"/>
      <c r="DJ900"/>
      <c r="DK900"/>
      <c r="DL900"/>
      <c r="DM900"/>
      <c r="DN900"/>
      <c r="DO900"/>
      <c r="DP900"/>
      <c r="DQ900"/>
      <c r="DR900"/>
      <c r="DS900"/>
      <c r="DT900"/>
      <c r="DU900"/>
      <c r="DV900"/>
      <c r="DW900"/>
      <c r="DX900"/>
      <c r="DY900"/>
      <c r="DZ900"/>
      <c r="EA900"/>
      <c r="EB900"/>
      <c r="EC900"/>
      <c r="ED900"/>
      <c r="EE900"/>
      <c r="EF900"/>
      <c r="EG900"/>
      <c r="EH900"/>
      <c r="EI900"/>
      <c r="EJ900"/>
      <c r="EK900"/>
      <c r="EL900"/>
      <c r="EM900"/>
      <c r="EN900"/>
      <c r="EO900"/>
      <c r="EP900"/>
      <c r="EQ900"/>
      <c r="ER900"/>
      <c r="ES900"/>
      <c r="ET900"/>
      <c r="EU900"/>
      <c r="EV900"/>
      <c r="EW900"/>
      <c r="EX900"/>
      <c r="EY900"/>
      <c r="EZ900"/>
      <c r="FA900"/>
      <c r="FB900"/>
      <c r="FC900"/>
      <c r="FD900"/>
      <c r="FE900"/>
      <c r="FF900"/>
      <c r="FG900"/>
      <c r="FH900"/>
      <c r="FI900"/>
      <c r="FJ900"/>
      <c r="FK900"/>
      <c r="FL900"/>
      <c r="FM900"/>
      <c r="FN900"/>
      <c r="FO900"/>
      <c r="FP900"/>
      <c r="FQ900"/>
      <c r="FR900"/>
      <c r="FS900"/>
      <c r="FT900"/>
      <c r="FU900"/>
      <c r="FV900"/>
      <c r="FW900"/>
      <c r="FX900"/>
      <c r="FY900"/>
      <c r="FZ900"/>
      <c r="GA900"/>
      <c r="GB900"/>
      <c r="GC900"/>
      <c r="GD900"/>
      <c r="GE900"/>
      <c r="GF900"/>
      <c r="GG900"/>
      <c r="GH900"/>
      <c r="GI900"/>
      <c r="GJ900"/>
      <c r="GK900"/>
      <c r="GL900"/>
      <c r="GM900"/>
      <c r="GN900"/>
      <c r="GO900"/>
      <c r="GP900"/>
      <c r="GQ900"/>
      <c r="GR900"/>
      <c r="GS900"/>
      <c r="GT900"/>
      <c r="GU900"/>
      <c r="GV900"/>
      <c r="GW900"/>
      <c r="GX900"/>
      <c r="GY900"/>
      <c r="GZ900"/>
      <c r="HA900"/>
      <c r="HB900"/>
      <c r="HC900"/>
      <c r="HD900"/>
      <c r="HE900"/>
      <c r="HF900"/>
      <c r="HG900"/>
      <c r="HH900"/>
      <c r="HI900"/>
      <c r="HJ900"/>
      <c r="HK900"/>
      <c r="HL900"/>
    </row>
    <row r="901" spans="1:220" x14ac:dyDescent="0.25">
      <c r="A901"/>
      <c r="B901"/>
      <c r="C901"/>
      <c r="D901"/>
      <c r="E901"/>
      <c r="F901"/>
      <c r="G901"/>
      <c r="H901"/>
      <c r="I901"/>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c r="BY901"/>
      <c r="BZ901"/>
      <c r="CA901"/>
      <c r="CB901"/>
      <c r="CC901"/>
      <c r="CD901"/>
      <c r="CE901"/>
      <c r="CF901"/>
      <c r="CG901"/>
      <c r="CH901"/>
      <c r="CI901"/>
      <c r="CJ901"/>
      <c r="CK901"/>
      <c r="CL901"/>
      <c r="CM901"/>
      <c r="CN901"/>
      <c r="CO901"/>
      <c r="CP901"/>
      <c r="CQ901"/>
      <c r="CR901"/>
      <c r="CS901"/>
      <c r="CT901"/>
      <c r="CU901"/>
      <c r="CV901"/>
      <c r="CW901"/>
      <c r="CX901"/>
      <c r="CY901"/>
      <c r="CZ901"/>
      <c r="DA901"/>
      <c r="DB901"/>
      <c r="DC901"/>
      <c r="DD901"/>
      <c r="DE901"/>
      <c r="DF901"/>
      <c r="DG901"/>
      <c r="DH901"/>
      <c r="DI901"/>
      <c r="DJ901"/>
      <c r="DK901"/>
      <c r="DL901"/>
      <c r="DM901"/>
      <c r="DN901"/>
      <c r="DO901"/>
      <c r="DP901"/>
      <c r="DQ901"/>
      <c r="DR901"/>
      <c r="DS901"/>
      <c r="DT901"/>
      <c r="DU901"/>
      <c r="DV901"/>
      <c r="DW901"/>
      <c r="DX901"/>
      <c r="DY901"/>
      <c r="DZ901"/>
      <c r="EA901"/>
      <c r="EB901"/>
      <c r="EC901"/>
      <c r="ED901"/>
      <c r="EE901"/>
      <c r="EF901"/>
      <c r="EG901"/>
      <c r="EH901"/>
      <c r="EI901"/>
      <c r="EJ901"/>
      <c r="EK901"/>
      <c r="EL901"/>
      <c r="EM901"/>
      <c r="EN901"/>
      <c r="EO901"/>
      <c r="EP901"/>
      <c r="EQ901"/>
      <c r="ER901"/>
      <c r="ES901"/>
      <c r="ET901"/>
      <c r="EU901"/>
      <c r="EV901"/>
      <c r="EW901"/>
      <c r="EX901"/>
      <c r="EY901"/>
      <c r="EZ901"/>
      <c r="FA901"/>
      <c r="FB901"/>
      <c r="FC901"/>
      <c r="FD901"/>
      <c r="FE901"/>
      <c r="FF901"/>
      <c r="FG901"/>
      <c r="FH901"/>
      <c r="FI901"/>
      <c r="FJ901"/>
      <c r="FK901"/>
      <c r="FL901"/>
      <c r="FM901"/>
      <c r="FN901"/>
      <c r="FO901"/>
      <c r="FP901"/>
      <c r="FQ901"/>
      <c r="FR901"/>
      <c r="FS901"/>
      <c r="FT901"/>
      <c r="FU901"/>
      <c r="FV901"/>
      <c r="FW901"/>
      <c r="FX901"/>
      <c r="FY901"/>
      <c r="FZ901"/>
      <c r="GA901"/>
      <c r="GB901"/>
      <c r="GC901"/>
      <c r="GD901"/>
      <c r="GE901"/>
      <c r="GF901"/>
      <c r="GG901"/>
      <c r="GH901"/>
      <c r="GI901"/>
      <c r="GJ901"/>
      <c r="GK901"/>
      <c r="GL901"/>
      <c r="GM901"/>
      <c r="GN901"/>
      <c r="GO901"/>
      <c r="GP901"/>
      <c r="GQ901"/>
      <c r="GR901"/>
      <c r="GS901"/>
      <c r="GT901"/>
      <c r="GU901"/>
      <c r="GV901"/>
      <c r="GW901"/>
      <c r="GX901"/>
      <c r="GY901"/>
      <c r="GZ901"/>
      <c r="HA901"/>
      <c r="HB901"/>
      <c r="HC901"/>
      <c r="HD901"/>
      <c r="HE901"/>
      <c r="HF901"/>
      <c r="HG901"/>
      <c r="HH901"/>
      <c r="HI901"/>
      <c r="HJ901"/>
      <c r="HK901"/>
      <c r="HL901"/>
    </row>
    <row r="902" spans="1:220" x14ac:dyDescent="0.25">
      <c r="A902"/>
      <c r="B902"/>
      <c r="C902"/>
      <c r="D902"/>
      <c r="E902"/>
      <c r="F902"/>
      <c r="G902"/>
      <c r="H902"/>
      <c r="I902"/>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c r="BY902"/>
      <c r="BZ902"/>
      <c r="CA902"/>
      <c r="CB902"/>
      <c r="CC902"/>
      <c r="CD902"/>
      <c r="CE902"/>
      <c r="CF902"/>
      <c r="CG902"/>
      <c r="CH902"/>
      <c r="CI902"/>
      <c r="CJ902"/>
      <c r="CK902"/>
      <c r="CL902"/>
      <c r="CM902"/>
      <c r="CN902"/>
      <c r="CO902"/>
      <c r="CP902"/>
      <c r="CQ902"/>
      <c r="CR902"/>
      <c r="CS902"/>
      <c r="CT902"/>
      <c r="CU902"/>
      <c r="CV902"/>
      <c r="CW902"/>
      <c r="CX902"/>
      <c r="CY902"/>
      <c r="CZ902"/>
      <c r="DA902"/>
      <c r="DB902"/>
      <c r="DC902"/>
      <c r="DD902"/>
      <c r="DE902"/>
      <c r="DF902"/>
      <c r="DG902"/>
      <c r="DH902"/>
      <c r="DI902"/>
      <c r="DJ902"/>
      <c r="DK902"/>
      <c r="DL902"/>
      <c r="DM902"/>
      <c r="DN902"/>
      <c r="DO902"/>
      <c r="DP902"/>
      <c r="DQ902"/>
      <c r="DR902"/>
      <c r="DS902"/>
      <c r="DT902"/>
      <c r="DU902"/>
      <c r="DV902"/>
      <c r="DW902"/>
      <c r="DX902"/>
      <c r="DY902"/>
      <c r="DZ902"/>
      <c r="EA902"/>
      <c r="EB902"/>
      <c r="EC902"/>
      <c r="ED902"/>
      <c r="EE902"/>
      <c r="EF902"/>
      <c r="EG902"/>
      <c r="EH902"/>
      <c r="EI902"/>
      <c r="EJ902"/>
      <c r="EK902"/>
      <c r="EL902"/>
      <c r="EM902"/>
      <c r="EN902"/>
      <c r="EO902"/>
      <c r="EP902"/>
      <c r="EQ902"/>
      <c r="ER902"/>
      <c r="ES902"/>
      <c r="ET902"/>
      <c r="EU902"/>
      <c r="EV902"/>
      <c r="EW902"/>
      <c r="EX902"/>
      <c r="EY902"/>
      <c r="EZ902"/>
      <c r="FA902"/>
      <c r="FB902"/>
      <c r="FC902"/>
      <c r="FD902"/>
      <c r="FE902"/>
      <c r="FF902"/>
      <c r="FG902"/>
      <c r="FH902"/>
      <c r="FI902"/>
      <c r="FJ902"/>
      <c r="FK902"/>
      <c r="FL902"/>
      <c r="FM902"/>
      <c r="FN902"/>
      <c r="FO902"/>
      <c r="FP902"/>
      <c r="FQ902"/>
      <c r="FR902"/>
      <c r="FS902"/>
      <c r="FT902"/>
      <c r="FU902"/>
      <c r="FV902"/>
      <c r="FW902"/>
      <c r="FX902"/>
      <c r="FY902"/>
      <c r="FZ902"/>
      <c r="GA902"/>
      <c r="GB902"/>
      <c r="GC902"/>
      <c r="GD902"/>
      <c r="GE902"/>
      <c r="GF902"/>
      <c r="GG902"/>
      <c r="GH902"/>
      <c r="GI902"/>
      <c r="GJ902"/>
      <c r="GK902"/>
      <c r="GL902"/>
      <c r="GM902"/>
      <c r="GN902"/>
      <c r="GO902"/>
      <c r="GP902"/>
      <c r="GQ902"/>
      <c r="GR902"/>
      <c r="GS902"/>
      <c r="GT902"/>
      <c r="GU902"/>
      <c r="GV902"/>
      <c r="GW902"/>
      <c r="GX902"/>
      <c r="GY902"/>
      <c r="GZ902"/>
      <c r="HA902"/>
      <c r="HB902"/>
      <c r="HC902"/>
      <c r="HD902"/>
      <c r="HE902"/>
      <c r="HF902"/>
      <c r="HG902"/>
      <c r="HH902"/>
      <c r="HI902"/>
      <c r="HJ902"/>
      <c r="HK902"/>
      <c r="HL902"/>
    </row>
    <row r="903" spans="1:220" x14ac:dyDescent="0.25">
      <c r="A903"/>
      <c r="B903"/>
      <c r="C903"/>
      <c r="D903"/>
      <c r="E903"/>
      <c r="F903"/>
      <c r="G903"/>
      <c r="H903"/>
      <c r="I903"/>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c r="BY903"/>
      <c r="BZ903"/>
      <c r="CA903"/>
      <c r="CB903"/>
      <c r="CC903"/>
      <c r="CD903"/>
      <c r="CE903"/>
      <c r="CF903"/>
      <c r="CG903"/>
      <c r="CH903"/>
      <c r="CI903"/>
      <c r="CJ903"/>
      <c r="CK903"/>
      <c r="CL903"/>
      <c r="CM903"/>
      <c r="CN903"/>
      <c r="CO903"/>
      <c r="CP903"/>
      <c r="CQ903"/>
      <c r="CR903"/>
      <c r="CS903"/>
      <c r="CT903"/>
      <c r="CU903"/>
      <c r="CV903"/>
      <c r="CW903"/>
      <c r="CX903"/>
      <c r="CY903"/>
      <c r="CZ903"/>
      <c r="DA903"/>
      <c r="DB903"/>
      <c r="DC903"/>
      <c r="DD903"/>
      <c r="DE903"/>
      <c r="DF903"/>
      <c r="DG903"/>
      <c r="DH903"/>
      <c r="DI903"/>
      <c r="DJ903"/>
      <c r="DK903"/>
      <c r="DL903"/>
      <c r="DM903"/>
      <c r="DN903"/>
      <c r="DO903"/>
      <c r="DP903"/>
      <c r="DQ903"/>
      <c r="DR903"/>
      <c r="DS903"/>
      <c r="DT903"/>
      <c r="DU903"/>
      <c r="DV903"/>
      <c r="DW903"/>
      <c r="DX903"/>
      <c r="DY903"/>
      <c r="DZ903"/>
      <c r="EA903"/>
      <c r="EB903"/>
      <c r="EC903"/>
      <c r="ED903"/>
      <c r="EE903"/>
      <c r="EF903"/>
      <c r="EG903"/>
      <c r="EH903"/>
      <c r="EI903"/>
      <c r="EJ903"/>
      <c r="EK903"/>
      <c r="EL903"/>
      <c r="EM903"/>
      <c r="EN903"/>
      <c r="EO903"/>
      <c r="EP903"/>
      <c r="EQ903"/>
      <c r="ER903"/>
      <c r="ES903"/>
      <c r="ET903"/>
      <c r="EU903"/>
      <c r="EV903"/>
      <c r="EW903"/>
      <c r="EX903"/>
      <c r="EY903"/>
      <c r="EZ903"/>
      <c r="FA903"/>
      <c r="FB903"/>
      <c r="FC903"/>
      <c r="FD903"/>
      <c r="FE903"/>
      <c r="FF903"/>
      <c r="FG903"/>
      <c r="FH903"/>
      <c r="FI903"/>
      <c r="FJ903"/>
      <c r="FK903"/>
      <c r="FL903"/>
      <c r="FM903"/>
      <c r="FN903"/>
      <c r="FO903"/>
      <c r="FP903"/>
      <c r="FQ903"/>
      <c r="FR903"/>
      <c r="FS903"/>
      <c r="FT903"/>
      <c r="FU903"/>
      <c r="FV903"/>
      <c r="FW903"/>
      <c r="FX903"/>
      <c r="FY903"/>
      <c r="FZ903"/>
      <c r="GA903"/>
      <c r="GB903"/>
      <c r="GC903"/>
      <c r="GD903"/>
      <c r="GE903"/>
      <c r="GF903"/>
      <c r="GG903"/>
      <c r="GH903"/>
      <c r="GI903"/>
      <c r="GJ903"/>
      <c r="GK903"/>
      <c r="GL903"/>
      <c r="GM903"/>
      <c r="GN903"/>
      <c r="GO903"/>
      <c r="GP903"/>
      <c r="GQ903"/>
      <c r="GR903"/>
      <c r="GS903"/>
      <c r="GT903"/>
      <c r="GU903"/>
      <c r="GV903"/>
      <c r="GW903"/>
      <c r="GX903"/>
      <c r="GY903"/>
      <c r="GZ903"/>
      <c r="HA903"/>
      <c r="HB903"/>
      <c r="HC903"/>
      <c r="HD903"/>
      <c r="HE903"/>
      <c r="HF903"/>
      <c r="HG903"/>
      <c r="HH903"/>
      <c r="HI903"/>
      <c r="HJ903"/>
      <c r="HK903"/>
      <c r="HL903"/>
    </row>
    <row r="904" spans="1:220" x14ac:dyDescent="0.25">
      <c r="A904"/>
      <c r="B904"/>
      <c r="C904"/>
      <c r="D904"/>
      <c r="E904"/>
      <c r="F904"/>
      <c r="G904"/>
      <c r="H904"/>
      <c r="I904"/>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c r="BY904"/>
      <c r="BZ904"/>
      <c r="CA904"/>
      <c r="CB904"/>
      <c r="CC904"/>
      <c r="CD904"/>
      <c r="CE904"/>
      <c r="CF904"/>
      <c r="CG904"/>
      <c r="CH904"/>
      <c r="CI904"/>
      <c r="CJ904"/>
      <c r="CK904"/>
      <c r="CL904"/>
      <c r="CM904"/>
      <c r="CN904"/>
      <c r="CO904"/>
      <c r="CP904"/>
      <c r="CQ904"/>
      <c r="CR904"/>
      <c r="CS904"/>
      <c r="CT904"/>
      <c r="CU904"/>
      <c r="CV904"/>
      <c r="CW904"/>
      <c r="CX904"/>
      <c r="CY904"/>
      <c r="CZ904"/>
      <c r="DA904"/>
      <c r="DB904"/>
      <c r="DC904"/>
      <c r="DD904"/>
      <c r="DE904"/>
      <c r="DF904"/>
      <c r="DG904"/>
      <c r="DH904"/>
      <c r="DI904"/>
      <c r="DJ904"/>
      <c r="DK904"/>
      <c r="DL904"/>
      <c r="DM904"/>
      <c r="DN904"/>
      <c r="DO904"/>
      <c r="DP904"/>
      <c r="DQ904"/>
      <c r="DR904"/>
      <c r="DS904"/>
      <c r="DT904"/>
      <c r="DU904"/>
      <c r="DV904"/>
      <c r="DW904"/>
      <c r="DX904"/>
      <c r="DY904"/>
      <c r="DZ904"/>
      <c r="EA904"/>
      <c r="EB904"/>
      <c r="EC904"/>
      <c r="ED904"/>
      <c r="EE904"/>
      <c r="EF904"/>
      <c r="EG904"/>
      <c r="EH904"/>
      <c r="EI904"/>
      <c r="EJ904"/>
      <c r="EK904"/>
      <c r="EL904"/>
      <c r="EM904"/>
      <c r="EN904"/>
      <c r="EO904"/>
      <c r="EP904"/>
      <c r="EQ904"/>
      <c r="ER904"/>
      <c r="ES904"/>
      <c r="ET904"/>
      <c r="EU904"/>
      <c r="EV904"/>
      <c r="EW904"/>
      <c r="EX904"/>
      <c r="EY904"/>
      <c r="EZ904"/>
      <c r="FA904"/>
      <c r="FB904"/>
      <c r="FC904"/>
      <c r="FD904"/>
      <c r="FE904"/>
      <c r="FF904"/>
      <c r="FG904"/>
      <c r="FH904"/>
      <c r="FI904"/>
      <c r="FJ904"/>
      <c r="FK904"/>
      <c r="FL904"/>
      <c r="FM904"/>
      <c r="FN904"/>
      <c r="FO904"/>
      <c r="FP904"/>
      <c r="FQ904"/>
      <c r="FR904"/>
      <c r="FS904"/>
      <c r="FT904"/>
      <c r="FU904"/>
      <c r="FV904"/>
      <c r="FW904"/>
      <c r="FX904"/>
      <c r="FY904"/>
      <c r="FZ904"/>
      <c r="GA904"/>
      <c r="GB904"/>
      <c r="GC904"/>
      <c r="GD904"/>
      <c r="GE904"/>
      <c r="GF904"/>
      <c r="GG904"/>
      <c r="GH904"/>
      <c r="GI904"/>
      <c r="GJ904"/>
      <c r="GK904"/>
      <c r="GL904"/>
      <c r="GM904"/>
      <c r="GN904"/>
      <c r="GO904"/>
      <c r="GP904"/>
      <c r="GQ904"/>
      <c r="GR904"/>
      <c r="GS904"/>
      <c r="GT904"/>
      <c r="GU904"/>
      <c r="GV904"/>
      <c r="GW904"/>
      <c r="GX904"/>
      <c r="GY904"/>
      <c r="GZ904"/>
      <c r="HA904"/>
      <c r="HB904"/>
      <c r="HC904"/>
      <c r="HD904"/>
      <c r="HE904"/>
      <c r="HF904"/>
      <c r="HG904"/>
      <c r="HH904"/>
      <c r="HI904"/>
      <c r="HJ904"/>
      <c r="HK904"/>
      <c r="HL904"/>
    </row>
    <row r="905" spans="1:220" x14ac:dyDescent="0.25">
      <c r="A905"/>
      <c r="B905"/>
      <c r="C905"/>
      <c r="D905"/>
      <c r="E905"/>
      <c r="F905"/>
      <c r="G905"/>
      <c r="H905"/>
      <c r="I905"/>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c r="BY905"/>
      <c r="BZ905"/>
      <c r="CA905"/>
      <c r="CB905"/>
      <c r="CC905"/>
      <c r="CD905"/>
      <c r="CE905"/>
      <c r="CF905"/>
      <c r="CG905"/>
      <c r="CH905"/>
      <c r="CI905"/>
      <c r="CJ905"/>
      <c r="CK905"/>
      <c r="CL905"/>
      <c r="CM905"/>
      <c r="CN905"/>
      <c r="CO905"/>
      <c r="CP905"/>
      <c r="CQ905"/>
      <c r="CR905"/>
      <c r="CS905"/>
      <c r="CT905"/>
      <c r="CU905"/>
      <c r="CV905"/>
      <c r="CW905"/>
      <c r="CX905"/>
      <c r="CY905"/>
      <c r="CZ905"/>
      <c r="DA905"/>
      <c r="DB905"/>
      <c r="DC905"/>
      <c r="DD905"/>
      <c r="DE905"/>
      <c r="DF905"/>
      <c r="DG905"/>
      <c r="DH905"/>
      <c r="DI905"/>
      <c r="DJ905"/>
      <c r="DK905"/>
      <c r="DL905"/>
      <c r="DM905"/>
      <c r="DN905"/>
      <c r="DO905"/>
      <c r="DP905"/>
      <c r="DQ905"/>
      <c r="DR905"/>
      <c r="DS905"/>
      <c r="DT905"/>
      <c r="DU905"/>
      <c r="DV905"/>
      <c r="DW905"/>
      <c r="DX905"/>
      <c r="DY905"/>
      <c r="DZ905"/>
      <c r="EA905"/>
      <c r="EB905"/>
      <c r="EC905"/>
      <c r="ED905"/>
      <c r="EE905"/>
      <c r="EF905"/>
      <c r="EG905"/>
      <c r="EH905"/>
      <c r="EI905"/>
      <c r="EJ905"/>
      <c r="EK905"/>
      <c r="EL905"/>
      <c r="EM905"/>
      <c r="EN905"/>
      <c r="EO905"/>
      <c r="EP905"/>
      <c r="EQ905"/>
      <c r="ER905"/>
      <c r="ES905"/>
      <c r="ET905"/>
      <c r="EU905"/>
      <c r="EV905"/>
      <c r="EW905"/>
      <c r="EX905"/>
      <c r="EY905"/>
      <c r="EZ905"/>
      <c r="FA905"/>
      <c r="FB905"/>
      <c r="FC905"/>
      <c r="FD905"/>
      <c r="FE905"/>
      <c r="FF905"/>
      <c r="FG905"/>
      <c r="FH905"/>
      <c r="FI905"/>
      <c r="FJ905"/>
      <c r="FK905"/>
      <c r="FL905"/>
      <c r="FM905"/>
      <c r="FN905"/>
      <c r="FO905"/>
      <c r="FP905"/>
      <c r="FQ905"/>
      <c r="FR905"/>
      <c r="FS905"/>
      <c r="FT905"/>
      <c r="FU905"/>
      <c r="FV905"/>
      <c r="FW905"/>
      <c r="FX905"/>
      <c r="FY905"/>
      <c r="FZ905"/>
      <c r="GA905"/>
      <c r="GB905"/>
      <c r="GC905"/>
      <c r="GD905"/>
      <c r="GE905"/>
      <c r="GF905"/>
      <c r="GG905"/>
      <c r="GH905"/>
      <c r="GI905"/>
      <c r="GJ905"/>
      <c r="GK905"/>
      <c r="GL905"/>
      <c r="GM905"/>
      <c r="GN905"/>
      <c r="GO905"/>
      <c r="GP905"/>
      <c r="GQ905"/>
      <c r="GR905"/>
      <c r="GS905"/>
      <c r="GT905"/>
      <c r="GU905"/>
      <c r="GV905"/>
      <c r="GW905"/>
      <c r="GX905"/>
      <c r="GY905"/>
      <c r="GZ905"/>
      <c r="HA905"/>
      <c r="HB905"/>
      <c r="HC905"/>
      <c r="HD905"/>
      <c r="HE905"/>
      <c r="HF905"/>
      <c r="HG905"/>
      <c r="HH905"/>
      <c r="HI905"/>
      <c r="HJ905"/>
      <c r="HK905"/>
      <c r="HL905"/>
    </row>
    <row r="906" spans="1:220" x14ac:dyDescent="0.25">
      <c r="A906"/>
      <c r="B906"/>
      <c r="C906"/>
      <c r="D906"/>
      <c r="E906"/>
      <c r="F906"/>
      <c r="G906"/>
      <c r="H906"/>
      <c r="I90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c r="BY906"/>
      <c r="BZ906"/>
      <c r="CA906"/>
      <c r="CB906"/>
      <c r="CC906"/>
      <c r="CD906"/>
      <c r="CE906"/>
      <c r="CF906"/>
      <c r="CG906"/>
      <c r="CH906"/>
      <c r="CI906"/>
      <c r="CJ906"/>
      <c r="CK906"/>
      <c r="CL906"/>
      <c r="CM906"/>
      <c r="CN906"/>
      <c r="CO906"/>
      <c r="CP906"/>
      <c r="CQ906"/>
      <c r="CR906"/>
      <c r="CS906"/>
      <c r="CT906"/>
      <c r="CU906"/>
      <c r="CV906"/>
      <c r="CW906"/>
      <c r="CX906"/>
      <c r="CY906"/>
      <c r="CZ906"/>
      <c r="DA906"/>
      <c r="DB906"/>
      <c r="DC906"/>
      <c r="DD906"/>
      <c r="DE906"/>
      <c r="DF906"/>
      <c r="DG906"/>
      <c r="DH906"/>
      <c r="DI906"/>
      <c r="DJ906"/>
      <c r="DK906"/>
      <c r="DL906"/>
      <c r="DM906"/>
      <c r="DN906"/>
      <c r="DO906"/>
      <c r="DP906"/>
      <c r="DQ906"/>
      <c r="DR906"/>
      <c r="DS906"/>
      <c r="DT906"/>
      <c r="DU906"/>
      <c r="DV906"/>
      <c r="DW906"/>
      <c r="DX906"/>
      <c r="DY906"/>
      <c r="DZ906"/>
      <c r="EA906"/>
      <c r="EB906"/>
      <c r="EC906"/>
      <c r="ED906"/>
      <c r="EE906"/>
      <c r="EF906"/>
      <c r="EG906"/>
      <c r="EH906"/>
      <c r="EI906"/>
      <c r="EJ906"/>
      <c r="EK906"/>
      <c r="EL906"/>
      <c r="EM906"/>
      <c r="EN906"/>
      <c r="EO906"/>
      <c r="EP906"/>
      <c r="EQ906"/>
      <c r="ER906"/>
      <c r="ES906"/>
      <c r="ET906"/>
      <c r="EU906"/>
      <c r="EV906"/>
      <c r="EW906"/>
      <c r="EX906"/>
      <c r="EY906"/>
      <c r="EZ906"/>
      <c r="FA906"/>
      <c r="FB906"/>
      <c r="FC906"/>
      <c r="FD906"/>
      <c r="FE906"/>
      <c r="FF906"/>
      <c r="FG906"/>
      <c r="FH906"/>
      <c r="FI906"/>
      <c r="FJ906"/>
      <c r="FK906"/>
      <c r="FL906"/>
      <c r="FM906"/>
      <c r="FN906"/>
      <c r="FO906"/>
      <c r="FP906"/>
      <c r="FQ906"/>
      <c r="FR906"/>
      <c r="FS906"/>
      <c r="FT906"/>
      <c r="FU906"/>
      <c r="FV906"/>
      <c r="FW906"/>
      <c r="FX906"/>
      <c r="FY906"/>
      <c r="FZ906"/>
      <c r="GA906"/>
      <c r="GB906"/>
      <c r="GC906"/>
      <c r="GD906"/>
      <c r="GE906"/>
      <c r="GF906"/>
      <c r="GG906"/>
      <c r="GH906"/>
      <c r="GI906"/>
      <c r="GJ906"/>
      <c r="GK906"/>
      <c r="GL906"/>
      <c r="GM906"/>
      <c r="GN906"/>
      <c r="GO906"/>
      <c r="GP906"/>
      <c r="GQ906"/>
      <c r="GR906"/>
      <c r="GS906"/>
      <c r="GT906"/>
      <c r="GU906"/>
      <c r="GV906"/>
      <c r="GW906"/>
      <c r="GX906"/>
      <c r="GY906"/>
      <c r="GZ906"/>
      <c r="HA906"/>
      <c r="HB906"/>
      <c r="HC906"/>
      <c r="HD906"/>
      <c r="HE906"/>
      <c r="HF906"/>
      <c r="HG906"/>
      <c r="HH906"/>
      <c r="HI906"/>
      <c r="HJ906"/>
      <c r="HK906"/>
      <c r="HL906"/>
    </row>
    <row r="907" spans="1:220" x14ac:dyDescent="0.25">
      <c r="A907"/>
      <c r="B907"/>
      <c r="C907"/>
      <c r="D907"/>
      <c r="E907"/>
      <c r="F907"/>
      <c r="G907"/>
      <c r="H907"/>
      <c r="I907"/>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c r="BY907"/>
      <c r="BZ907"/>
      <c r="CA907"/>
      <c r="CB907"/>
      <c r="CC907"/>
      <c r="CD907"/>
      <c r="CE907"/>
      <c r="CF907"/>
      <c r="CG907"/>
      <c r="CH907"/>
      <c r="CI907"/>
      <c r="CJ907"/>
      <c r="CK907"/>
      <c r="CL907"/>
      <c r="CM907"/>
      <c r="CN907"/>
      <c r="CO907"/>
      <c r="CP907"/>
      <c r="CQ907"/>
      <c r="CR907"/>
      <c r="CS907"/>
      <c r="CT907"/>
      <c r="CU907"/>
      <c r="CV907"/>
      <c r="CW907"/>
      <c r="CX907"/>
      <c r="CY907"/>
      <c r="CZ907"/>
      <c r="DA907"/>
      <c r="DB907"/>
      <c r="DC907"/>
      <c r="DD907"/>
      <c r="DE907"/>
      <c r="DF907"/>
      <c r="DG907"/>
      <c r="DH907"/>
      <c r="DI907"/>
      <c r="DJ907"/>
      <c r="DK907"/>
      <c r="DL907"/>
      <c r="DM907"/>
      <c r="DN907"/>
      <c r="DO907"/>
      <c r="DP907"/>
      <c r="DQ907"/>
      <c r="DR907"/>
      <c r="DS907"/>
      <c r="DT907"/>
      <c r="DU907"/>
      <c r="DV907"/>
      <c r="DW907"/>
      <c r="DX907"/>
      <c r="DY907"/>
      <c r="DZ907"/>
      <c r="EA907"/>
      <c r="EB907"/>
      <c r="EC907"/>
      <c r="ED907"/>
      <c r="EE907"/>
      <c r="EF907"/>
      <c r="EG907"/>
      <c r="EH907"/>
      <c r="EI907"/>
      <c r="EJ907"/>
      <c r="EK907"/>
      <c r="EL907"/>
      <c r="EM907"/>
      <c r="EN907"/>
      <c r="EO907"/>
      <c r="EP907"/>
      <c r="EQ907"/>
      <c r="ER907"/>
      <c r="ES907"/>
      <c r="ET907"/>
      <c r="EU907"/>
      <c r="EV907"/>
      <c r="EW907"/>
      <c r="EX907"/>
      <c r="EY907"/>
      <c r="EZ907"/>
      <c r="FA907"/>
      <c r="FB907"/>
      <c r="FC907"/>
      <c r="FD907"/>
      <c r="FE907"/>
      <c r="FF907"/>
      <c r="FG907"/>
      <c r="FH907"/>
      <c r="FI907"/>
      <c r="FJ907"/>
      <c r="FK907"/>
      <c r="FL907"/>
      <c r="FM907"/>
      <c r="FN907"/>
      <c r="FO907"/>
      <c r="FP907"/>
      <c r="FQ907"/>
      <c r="FR907"/>
      <c r="FS907"/>
      <c r="FT907"/>
      <c r="FU907"/>
      <c r="FV907"/>
      <c r="FW907"/>
      <c r="FX907"/>
      <c r="FY907"/>
      <c r="FZ907"/>
      <c r="GA907"/>
      <c r="GB907"/>
      <c r="GC907"/>
      <c r="GD907"/>
      <c r="GE907"/>
      <c r="GF907"/>
      <c r="GG907"/>
      <c r="GH907"/>
      <c r="GI907"/>
      <c r="GJ907"/>
      <c r="GK907"/>
      <c r="GL907"/>
      <c r="GM907"/>
      <c r="GN907"/>
      <c r="GO907"/>
      <c r="GP907"/>
      <c r="GQ907"/>
      <c r="GR907"/>
      <c r="GS907"/>
      <c r="GT907"/>
      <c r="GU907"/>
      <c r="GV907"/>
      <c r="GW907"/>
      <c r="GX907"/>
      <c r="GY907"/>
      <c r="GZ907"/>
      <c r="HA907"/>
      <c r="HB907"/>
      <c r="HC907"/>
      <c r="HD907"/>
      <c r="HE907"/>
      <c r="HF907"/>
      <c r="HG907"/>
      <c r="HH907"/>
      <c r="HI907"/>
      <c r="HJ907"/>
      <c r="HK907"/>
      <c r="HL907"/>
    </row>
    <row r="908" spans="1:220" x14ac:dyDescent="0.25">
      <c r="A908"/>
      <c r="B908"/>
      <c r="C908"/>
      <c r="D908"/>
      <c r="E908"/>
      <c r="F908"/>
      <c r="G908"/>
      <c r="H908"/>
      <c r="I908"/>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c r="BY908"/>
      <c r="BZ908"/>
      <c r="CA908"/>
      <c r="CB908"/>
      <c r="CC908"/>
      <c r="CD908"/>
      <c r="CE908"/>
      <c r="CF908"/>
      <c r="CG908"/>
      <c r="CH908"/>
      <c r="CI908"/>
      <c r="CJ908"/>
      <c r="CK908"/>
      <c r="CL908"/>
      <c r="CM908"/>
      <c r="CN908"/>
      <c r="CO908"/>
      <c r="CP908"/>
      <c r="CQ908"/>
      <c r="CR908"/>
      <c r="CS908"/>
      <c r="CT908"/>
      <c r="CU908"/>
      <c r="CV908"/>
      <c r="CW908"/>
      <c r="CX908"/>
      <c r="CY908"/>
      <c r="CZ908"/>
      <c r="DA908"/>
      <c r="DB908"/>
      <c r="DC908"/>
      <c r="DD908"/>
      <c r="DE908"/>
      <c r="DF908"/>
      <c r="DG908"/>
      <c r="DH908"/>
      <c r="DI908"/>
      <c r="DJ908"/>
      <c r="DK908"/>
      <c r="DL908"/>
      <c r="DM908"/>
      <c r="DN908"/>
      <c r="DO908"/>
      <c r="DP908"/>
      <c r="DQ908"/>
      <c r="DR908"/>
      <c r="DS908"/>
      <c r="DT908"/>
      <c r="DU908"/>
      <c r="DV908"/>
      <c r="DW908"/>
      <c r="DX908"/>
      <c r="DY908"/>
      <c r="DZ908"/>
      <c r="EA908"/>
      <c r="EB908"/>
      <c r="EC908"/>
      <c r="ED908"/>
      <c r="EE908"/>
      <c r="EF908"/>
      <c r="EG908"/>
      <c r="EH908"/>
      <c r="EI908"/>
      <c r="EJ908"/>
      <c r="EK908"/>
      <c r="EL908"/>
      <c r="EM908"/>
      <c r="EN908"/>
      <c r="EO908"/>
      <c r="EP908"/>
      <c r="EQ908"/>
      <c r="ER908"/>
      <c r="ES908"/>
      <c r="ET908"/>
      <c r="EU908"/>
      <c r="EV908"/>
      <c r="EW908"/>
      <c r="EX908"/>
      <c r="EY908"/>
      <c r="EZ908"/>
      <c r="FA908"/>
      <c r="FB908"/>
      <c r="FC908"/>
      <c r="FD908"/>
      <c r="FE908"/>
      <c r="FF908"/>
      <c r="FG908"/>
      <c r="FH908"/>
      <c r="FI908"/>
      <c r="FJ908"/>
      <c r="FK908"/>
      <c r="FL908"/>
      <c r="FM908"/>
      <c r="FN908"/>
      <c r="FO908"/>
      <c r="FP908"/>
      <c r="FQ908"/>
      <c r="FR908"/>
      <c r="FS908"/>
      <c r="FT908"/>
      <c r="FU908"/>
      <c r="FV908"/>
      <c r="FW908"/>
      <c r="FX908"/>
      <c r="FY908"/>
      <c r="FZ908"/>
      <c r="GA908"/>
      <c r="GB908"/>
      <c r="GC908"/>
      <c r="GD908"/>
      <c r="GE908"/>
      <c r="GF908"/>
      <c r="GG908"/>
      <c r="GH908"/>
      <c r="GI908"/>
      <c r="GJ908"/>
      <c r="GK908"/>
      <c r="GL908"/>
      <c r="GM908"/>
      <c r="GN908"/>
      <c r="GO908"/>
      <c r="GP908"/>
      <c r="GQ908"/>
      <c r="GR908"/>
      <c r="GS908"/>
      <c r="GT908"/>
      <c r="GU908"/>
      <c r="GV908"/>
      <c r="GW908"/>
      <c r="GX908"/>
      <c r="GY908"/>
      <c r="GZ908"/>
      <c r="HA908"/>
      <c r="HB908"/>
      <c r="HC908"/>
      <c r="HD908"/>
      <c r="HE908"/>
      <c r="HF908"/>
      <c r="HG908"/>
      <c r="HH908"/>
      <c r="HI908"/>
      <c r="HJ908"/>
      <c r="HK908"/>
      <c r="HL908"/>
    </row>
    <row r="909" spans="1:220" x14ac:dyDescent="0.25">
      <c r="A909"/>
      <c r="B909"/>
      <c r="C909"/>
      <c r="D909"/>
      <c r="E909"/>
      <c r="F909"/>
      <c r="G909"/>
      <c r="H909"/>
      <c r="I909"/>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c r="BY909"/>
      <c r="BZ909"/>
      <c r="CA909"/>
      <c r="CB909"/>
      <c r="CC909"/>
      <c r="CD909"/>
      <c r="CE909"/>
      <c r="CF909"/>
      <c r="CG909"/>
      <c r="CH909"/>
      <c r="CI909"/>
      <c r="CJ909"/>
      <c r="CK909"/>
      <c r="CL909"/>
      <c r="CM909"/>
      <c r="CN909"/>
      <c r="CO909"/>
      <c r="CP909"/>
      <c r="CQ909"/>
      <c r="CR909"/>
      <c r="CS909"/>
      <c r="CT909"/>
      <c r="CU909"/>
      <c r="CV909"/>
      <c r="CW909"/>
      <c r="CX909"/>
      <c r="CY909"/>
      <c r="CZ909"/>
      <c r="DA909"/>
      <c r="DB909"/>
      <c r="DC909"/>
      <c r="DD909"/>
      <c r="DE909"/>
      <c r="DF909"/>
      <c r="DG909"/>
      <c r="DH909"/>
      <c r="DI909"/>
      <c r="DJ909"/>
      <c r="DK909"/>
      <c r="DL909"/>
      <c r="DM909"/>
      <c r="DN909"/>
      <c r="DO909"/>
      <c r="DP909"/>
      <c r="DQ909"/>
      <c r="DR909"/>
      <c r="DS909"/>
      <c r="DT909"/>
      <c r="DU909"/>
      <c r="DV909"/>
      <c r="DW909"/>
      <c r="DX909"/>
      <c r="DY909"/>
      <c r="DZ909"/>
      <c r="EA909"/>
      <c r="EB909"/>
      <c r="EC909"/>
      <c r="ED909"/>
      <c r="EE909"/>
      <c r="EF909"/>
      <c r="EG909"/>
      <c r="EH909"/>
      <c r="EI909"/>
      <c r="EJ909"/>
      <c r="EK909"/>
      <c r="EL909"/>
      <c r="EM909"/>
      <c r="EN909"/>
      <c r="EO909"/>
      <c r="EP909"/>
      <c r="EQ909"/>
      <c r="ER909"/>
      <c r="ES909"/>
      <c r="ET909"/>
      <c r="EU909"/>
      <c r="EV909"/>
      <c r="EW909"/>
      <c r="EX909"/>
      <c r="EY909"/>
      <c r="EZ909"/>
      <c r="FA909"/>
      <c r="FB909"/>
      <c r="FC909"/>
      <c r="FD909"/>
      <c r="FE909"/>
      <c r="FF909"/>
      <c r="FG909"/>
      <c r="FH909"/>
      <c r="FI909"/>
      <c r="FJ909"/>
      <c r="FK909"/>
      <c r="FL909"/>
      <c r="FM909"/>
      <c r="FN909"/>
      <c r="FO909"/>
      <c r="FP909"/>
      <c r="FQ909"/>
      <c r="FR909"/>
      <c r="FS909"/>
      <c r="FT909"/>
      <c r="FU909"/>
      <c r="FV909"/>
      <c r="FW909"/>
      <c r="FX909"/>
      <c r="FY909"/>
      <c r="FZ909"/>
      <c r="GA909"/>
      <c r="GB909"/>
      <c r="GC909"/>
      <c r="GD909"/>
      <c r="GE909"/>
      <c r="GF909"/>
      <c r="GG909"/>
      <c r="GH909"/>
      <c r="GI909"/>
      <c r="GJ909"/>
      <c r="GK909"/>
      <c r="GL909"/>
      <c r="GM909"/>
      <c r="GN909"/>
      <c r="GO909"/>
      <c r="GP909"/>
      <c r="GQ909"/>
      <c r="GR909"/>
      <c r="GS909"/>
      <c r="GT909"/>
      <c r="GU909"/>
      <c r="GV909"/>
      <c r="GW909"/>
      <c r="GX909"/>
      <c r="GY909"/>
      <c r="GZ909"/>
      <c r="HA909"/>
      <c r="HB909"/>
      <c r="HC909"/>
      <c r="HD909"/>
      <c r="HE909"/>
      <c r="HF909"/>
      <c r="HG909"/>
      <c r="HH909"/>
      <c r="HI909"/>
      <c r="HJ909"/>
      <c r="HK909"/>
      <c r="HL909"/>
    </row>
    <row r="910" spans="1:220" x14ac:dyDescent="0.25">
      <c r="A910"/>
      <c r="B910"/>
      <c r="C910"/>
      <c r="D910"/>
      <c r="E910"/>
      <c r="F910"/>
      <c r="G910"/>
      <c r="H910"/>
      <c r="I910"/>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c r="BY910"/>
      <c r="BZ910"/>
      <c r="CA910"/>
      <c r="CB910"/>
      <c r="CC910"/>
      <c r="CD910"/>
      <c r="CE910"/>
      <c r="CF910"/>
      <c r="CG910"/>
      <c r="CH910"/>
      <c r="CI910"/>
      <c r="CJ910"/>
      <c r="CK910"/>
      <c r="CL910"/>
      <c r="CM910"/>
      <c r="CN910"/>
      <c r="CO910"/>
      <c r="CP910"/>
      <c r="CQ910"/>
      <c r="CR910"/>
      <c r="CS910"/>
      <c r="CT910"/>
      <c r="CU910"/>
      <c r="CV910"/>
      <c r="CW910"/>
      <c r="CX910"/>
      <c r="CY910"/>
      <c r="CZ910"/>
      <c r="DA910"/>
      <c r="DB910"/>
      <c r="DC910"/>
      <c r="DD910"/>
      <c r="DE910"/>
      <c r="DF910"/>
      <c r="DG910"/>
      <c r="DH910"/>
      <c r="DI910"/>
      <c r="DJ910"/>
      <c r="DK910"/>
      <c r="DL910"/>
      <c r="DM910"/>
      <c r="DN910"/>
      <c r="DO910"/>
      <c r="DP910"/>
      <c r="DQ910"/>
      <c r="DR910"/>
      <c r="DS910"/>
      <c r="DT910"/>
      <c r="DU910"/>
      <c r="DV910"/>
      <c r="DW910"/>
      <c r="DX910"/>
      <c r="DY910"/>
      <c r="DZ910"/>
      <c r="EA910"/>
      <c r="EB910"/>
      <c r="EC910"/>
      <c r="ED910"/>
      <c r="EE910"/>
      <c r="EF910"/>
      <c r="EG910"/>
      <c r="EH910"/>
      <c r="EI910"/>
      <c r="EJ910"/>
      <c r="EK910"/>
      <c r="EL910"/>
      <c r="EM910"/>
      <c r="EN910"/>
      <c r="EO910"/>
      <c r="EP910"/>
      <c r="EQ910"/>
      <c r="ER910"/>
      <c r="ES910"/>
      <c r="ET910"/>
      <c r="EU910"/>
      <c r="EV910"/>
      <c r="EW910"/>
      <c r="EX910"/>
      <c r="EY910"/>
      <c r="EZ910"/>
      <c r="FA910"/>
      <c r="FB910"/>
      <c r="FC910"/>
      <c r="FD910"/>
      <c r="FE910"/>
      <c r="FF910"/>
      <c r="FG910"/>
      <c r="FH910"/>
      <c r="FI910"/>
      <c r="FJ910"/>
      <c r="FK910"/>
      <c r="FL910"/>
      <c r="FM910"/>
      <c r="FN910"/>
      <c r="FO910"/>
      <c r="FP910"/>
      <c r="FQ910"/>
      <c r="FR910"/>
      <c r="FS910"/>
      <c r="FT910"/>
      <c r="FU910"/>
      <c r="FV910"/>
      <c r="FW910"/>
      <c r="FX910"/>
      <c r="FY910"/>
      <c r="FZ910"/>
      <c r="GA910"/>
      <c r="GB910"/>
      <c r="GC910"/>
      <c r="GD910"/>
      <c r="GE910"/>
      <c r="GF910"/>
      <c r="GG910"/>
      <c r="GH910"/>
      <c r="GI910"/>
      <c r="GJ910"/>
      <c r="GK910"/>
      <c r="GL910"/>
      <c r="GM910"/>
      <c r="GN910"/>
      <c r="GO910"/>
      <c r="GP910"/>
      <c r="GQ910"/>
      <c r="GR910"/>
      <c r="GS910"/>
      <c r="GT910"/>
      <c r="GU910"/>
      <c r="GV910"/>
      <c r="GW910"/>
      <c r="GX910"/>
      <c r="GY910"/>
      <c r="GZ910"/>
      <c r="HA910"/>
      <c r="HB910"/>
      <c r="HC910"/>
      <c r="HD910"/>
      <c r="HE910"/>
      <c r="HF910"/>
      <c r="HG910"/>
      <c r="HH910"/>
      <c r="HI910"/>
      <c r="HJ910"/>
      <c r="HK910"/>
      <c r="HL910"/>
    </row>
    <row r="911" spans="1:220" x14ac:dyDescent="0.25">
      <c r="A911"/>
      <c r="B911"/>
      <c r="C911"/>
      <c r="D911"/>
      <c r="E911"/>
      <c r="F911"/>
      <c r="G911"/>
      <c r="H911"/>
      <c r="I911"/>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c r="BY911"/>
      <c r="BZ911"/>
      <c r="CA911"/>
      <c r="CB911"/>
      <c r="CC911"/>
      <c r="CD911"/>
      <c r="CE911"/>
      <c r="CF911"/>
      <c r="CG911"/>
      <c r="CH911"/>
      <c r="CI911"/>
      <c r="CJ911"/>
      <c r="CK911"/>
      <c r="CL911"/>
      <c r="CM911"/>
      <c r="CN911"/>
      <c r="CO911"/>
      <c r="CP911"/>
      <c r="CQ911"/>
      <c r="CR911"/>
      <c r="CS911"/>
      <c r="CT911"/>
      <c r="CU911"/>
      <c r="CV911"/>
      <c r="CW911"/>
      <c r="CX911"/>
      <c r="CY911"/>
      <c r="CZ911"/>
      <c r="DA911"/>
      <c r="DB911"/>
      <c r="DC911"/>
      <c r="DD911"/>
      <c r="DE911"/>
      <c r="DF911"/>
      <c r="DG911"/>
      <c r="DH911"/>
      <c r="DI911"/>
      <c r="DJ911"/>
      <c r="DK911"/>
      <c r="DL911"/>
      <c r="DM911"/>
      <c r="DN911"/>
      <c r="DO911"/>
      <c r="DP911"/>
      <c r="DQ911"/>
      <c r="DR911"/>
      <c r="DS911"/>
      <c r="DT911"/>
      <c r="DU911"/>
      <c r="DV911"/>
      <c r="DW911"/>
      <c r="DX911"/>
      <c r="DY911"/>
      <c r="DZ911"/>
      <c r="EA911"/>
      <c r="EB911"/>
      <c r="EC911"/>
      <c r="ED911"/>
      <c r="EE911"/>
      <c r="EF911"/>
      <c r="EG911"/>
      <c r="EH911"/>
      <c r="EI911"/>
      <c r="EJ911"/>
      <c r="EK911"/>
      <c r="EL911"/>
      <c r="EM911"/>
      <c r="EN911"/>
      <c r="EO911"/>
      <c r="EP911"/>
      <c r="EQ911"/>
      <c r="ER911"/>
      <c r="ES911"/>
      <c r="ET911"/>
      <c r="EU911"/>
      <c r="EV911"/>
      <c r="EW911"/>
      <c r="EX911"/>
      <c r="EY911"/>
      <c r="EZ911"/>
      <c r="FA911"/>
      <c r="FB911"/>
      <c r="FC911"/>
      <c r="FD911"/>
      <c r="FE911"/>
      <c r="FF911"/>
      <c r="FG911"/>
      <c r="FH911"/>
      <c r="FI911"/>
      <c r="FJ911"/>
      <c r="FK911"/>
      <c r="FL911"/>
      <c r="FM911"/>
      <c r="FN911"/>
      <c r="FO911"/>
      <c r="FP911"/>
      <c r="FQ911"/>
      <c r="FR911"/>
      <c r="FS911"/>
      <c r="FT911"/>
      <c r="FU911"/>
      <c r="FV911"/>
      <c r="FW911"/>
      <c r="FX911"/>
      <c r="FY911"/>
      <c r="FZ911"/>
      <c r="GA911"/>
      <c r="GB911"/>
      <c r="GC911"/>
      <c r="GD911"/>
      <c r="GE911"/>
      <c r="GF911"/>
      <c r="GG911"/>
      <c r="GH911"/>
      <c r="GI911"/>
      <c r="GJ911"/>
      <c r="GK911"/>
      <c r="GL911"/>
      <c r="GM911"/>
      <c r="GN911"/>
      <c r="GO911"/>
      <c r="GP911"/>
      <c r="GQ911"/>
      <c r="GR911"/>
      <c r="GS911"/>
      <c r="GT911"/>
      <c r="GU911"/>
      <c r="GV911"/>
      <c r="GW911"/>
      <c r="GX911"/>
      <c r="GY911"/>
      <c r="GZ911"/>
      <c r="HA911"/>
      <c r="HB911"/>
      <c r="HC911"/>
      <c r="HD911"/>
      <c r="HE911"/>
      <c r="HF911"/>
      <c r="HG911"/>
      <c r="HH911"/>
      <c r="HI911"/>
      <c r="HJ911"/>
      <c r="HK911"/>
      <c r="HL911"/>
    </row>
    <row r="912" spans="1:220" x14ac:dyDescent="0.25">
      <c r="A912"/>
      <c r="B912"/>
      <c r="C912"/>
      <c r="D912"/>
      <c r="E912"/>
      <c r="F912"/>
      <c r="G912"/>
      <c r="H912"/>
      <c r="I912"/>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c r="BY912"/>
      <c r="BZ912"/>
      <c r="CA912"/>
      <c r="CB912"/>
      <c r="CC912"/>
      <c r="CD912"/>
      <c r="CE912"/>
      <c r="CF912"/>
      <c r="CG912"/>
      <c r="CH912"/>
      <c r="CI912"/>
      <c r="CJ912"/>
      <c r="CK912"/>
      <c r="CL912"/>
      <c r="CM912"/>
      <c r="CN912"/>
      <c r="CO912"/>
      <c r="CP912"/>
      <c r="CQ912"/>
      <c r="CR912"/>
      <c r="CS912"/>
      <c r="CT912"/>
      <c r="CU912"/>
      <c r="CV912"/>
      <c r="CW912"/>
      <c r="CX912"/>
      <c r="CY912"/>
      <c r="CZ912"/>
      <c r="DA912"/>
      <c r="DB912"/>
      <c r="DC912"/>
      <c r="DD912"/>
      <c r="DE912"/>
      <c r="DF912"/>
      <c r="DG912"/>
      <c r="DH912"/>
      <c r="DI912"/>
      <c r="DJ912"/>
      <c r="DK912"/>
      <c r="DL912"/>
      <c r="DM912"/>
      <c r="DN912"/>
      <c r="DO912"/>
      <c r="DP912"/>
      <c r="DQ912"/>
      <c r="DR912"/>
      <c r="DS912"/>
      <c r="DT912"/>
      <c r="DU912"/>
      <c r="DV912"/>
      <c r="DW912"/>
      <c r="DX912"/>
      <c r="DY912"/>
      <c r="DZ912"/>
      <c r="EA912"/>
      <c r="EB912"/>
      <c r="EC912"/>
      <c r="ED912"/>
      <c r="EE912"/>
      <c r="EF912"/>
      <c r="EG912"/>
      <c r="EH912"/>
      <c r="EI912"/>
      <c r="EJ912"/>
      <c r="EK912"/>
      <c r="EL912"/>
      <c r="EM912"/>
      <c r="EN912"/>
      <c r="EO912"/>
      <c r="EP912"/>
      <c r="EQ912"/>
      <c r="ER912"/>
      <c r="ES912"/>
      <c r="ET912"/>
      <c r="EU912"/>
      <c r="EV912"/>
      <c r="EW912"/>
      <c r="EX912"/>
      <c r="EY912"/>
      <c r="EZ912"/>
      <c r="FA912"/>
      <c r="FB912"/>
      <c r="FC912"/>
      <c r="FD912"/>
      <c r="FE912"/>
      <c r="FF912"/>
      <c r="FG912"/>
      <c r="FH912"/>
      <c r="FI912"/>
      <c r="FJ912"/>
      <c r="FK912"/>
      <c r="FL912"/>
      <c r="FM912"/>
      <c r="FN912"/>
      <c r="FO912"/>
      <c r="FP912"/>
      <c r="FQ912"/>
      <c r="FR912"/>
      <c r="FS912"/>
      <c r="FT912"/>
      <c r="FU912"/>
      <c r="FV912"/>
      <c r="FW912"/>
      <c r="FX912"/>
      <c r="FY912"/>
      <c r="FZ912"/>
      <c r="GA912"/>
      <c r="GB912"/>
      <c r="GC912"/>
      <c r="GD912"/>
      <c r="GE912"/>
      <c r="GF912"/>
      <c r="GG912"/>
      <c r="GH912"/>
      <c r="GI912"/>
      <c r="GJ912"/>
      <c r="GK912"/>
      <c r="GL912"/>
      <c r="GM912"/>
      <c r="GN912"/>
      <c r="GO912"/>
      <c r="GP912"/>
      <c r="GQ912"/>
      <c r="GR912"/>
      <c r="GS912"/>
      <c r="GT912"/>
      <c r="GU912"/>
      <c r="GV912"/>
      <c r="GW912"/>
      <c r="GX912"/>
      <c r="GY912"/>
      <c r="GZ912"/>
      <c r="HA912"/>
      <c r="HB912"/>
      <c r="HC912"/>
      <c r="HD912"/>
      <c r="HE912"/>
      <c r="HF912"/>
      <c r="HG912"/>
      <c r="HH912"/>
      <c r="HI912"/>
      <c r="HJ912"/>
      <c r="HK912"/>
      <c r="HL912"/>
    </row>
    <row r="913" spans="1:220" x14ac:dyDescent="0.25">
      <c r="A913"/>
      <c r="B913"/>
      <c r="C913"/>
      <c r="D913"/>
      <c r="E913"/>
      <c r="F913"/>
      <c r="G913"/>
      <c r="H913"/>
      <c r="I913"/>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c r="BY913"/>
      <c r="BZ913"/>
      <c r="CA913"/>
      <c r="CB913"/>
      <c r="CC913"/>
      <c r="CD913"/>
      <c r="CE913"/>
      <c r="CF913"/>
      <c r="CG913"/>
      <c r="CH913"/>
      <c r="CI913"/>
      <c r="CJ913"/>
      <c r="CK913"/>
      <c r="CL913"/>
      <c r="CM913"/>
      <c r="CN913"/>
      <c r="CO913"/>
      <c r="CP913"/>
      <c r="CQ913"/>
      <c r="CR913"/>
      <c r="CS913"/>
      <c r="CT913"/>
      <c r="CU913"/>
      <c r="CV913"/>
      <c r="CW913"/>
      <c r="CX913"/>
      <c r="CY913"/>
      <c r="CZ913"/>
      <c r="DA913"/>
      <c r="DB913"/>
      <c r="DC913"/>
      <c r="DD913"/>
      <c r="DE913"/>
      <c r="DF913"/>
      <c r="DG913"/>
      <c r="DH913"/>
      <c r="DI913"/>
      <c r="DJ913"/>
      <c r="DK913"/>
      <c r="DL913"/>
      <c r="DM913"/>
      <c r="DN913"/>
      <c r="DO913"/>
      <c r="DP913"/>
      <c r="DQ913"/>
      <c r="DR913"/>
      <c r="DS913"/>
      <c r="DT913"/>
      <c r="DU913"/>
      <c r="DV913"/>
      <c r="DW913"/>
      <c r="DX913"/>
      <c r="DY913"/>
      <c r="DZ913"/>
      <c r="EA913"/>
      <c r="EB913"/>
      <c r="EC913"/>
      <c r="ED913"/>
      <c r="EE913"/>
      <c r="EF913"/>
      <c r="EG913"/>
      <c r="EH913"/>
      <c r="EI913"/>
      <c r="EJ913"/>
      <c r="EK913"/>
      <c r="EL913"/>
      <c r="EM913"/>
      <c r="EN913"/>
      <c r="EO913"/>
      <c r="EP913"/>
      <c r="EQ913"/>
      <c r="ER913"/>
      <c r="ES913"/>
      <c r="ET913"/>
      <c r="EU913"/>
      <c r="EV913"/>
      <c r="EW913"/>
      <c r="EX913"/>
      <c r="EY913"/>
      <c r="EZ913"/>
      <c r="FA913"/>
      <c r="FB913"/>
      <c r="FC913"/>
      <c r="FD913"/>
      <c r="FE913"/>
      <c r="FF913"/>
      <c r="FG913"/>
      <c r="FH913"/>
      <c r="FI913"/>
      <c r="FJ913"/>
      <c r="FK913"/>
      <c r="FL913"/>
      <c r="FM913"/>
      <c r="FN913"/>
      <c r="FO913"/>
      <c r="FP913"/>
      <c r="FQ913"/>
      <c r="FR913"/>
      <c r="FS913"/>
      <c r="FT913"/>
      <c r="FU913"/>
      <c r="FV913"/>
      <c r="FW913"/>
      <c r="FX913"/>
      <c r="FY913"/>
      <c r="FZ913"/>
      <c r="GA913"/>
      <c r="GB913"/>
      <c r="GC913"/>
      <c r="GD913"/>
      <c r="GE913"/>
      <c r="GF913"/>
      <c r="GG913"/>
      <c r="GH913"/>
      <c r="GI913"/>
      <c r="GJ913"/>
      <c r="GK913"/>
      <c r="GL913"/>
      <c r="GM913"/>
      <c r="GN913"/>
      <c r="GO913"/>
      <c r="GP913"/>
      <c r="GQ913"/>
      <c r="GR913"/>
      <c r="GS913"/>
      <c r="GT913"/>
      <c r="GU913"/>
      <c r="GV913"/>
      <c r="GW913"/>
      <c r="GX913"/>
      <c r="GY913"/>
      <c r="GZ913"/>
      <c r="HA913"/>
      <c r="HB913"/>
      <c r="HC913"/>
      <c r="HD913"/>
      <c r="HE913"/>
      <c r="HF913"/>
      <c r="HG913"/>
      <c r="HH913"/>
      <c r="HI913"/>
      <c r="HJ913"/>
      <c r="HK913"/>
      <c r="HL913"/>
    </row>
    <row r="914" spans="1:220" x14ac:dyDescent="0.25">
      <c r="A914"/>
      <c r="B914"/>
      <c r="C914"/>
      <c r="D914"/>
      <c r="E914"/>
      <c r="F914"/>
      <c r="G914"/>
      <c r="H914"/>
      <c r="I914"/>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c r="BY914"/>
      <c r="BZ914"/>
      <c r="CA914"/>
      <c r="CB914"/>
      <c r="CC914"/>
      <c r="CD914"/>
      <c r="CE914"/>
      <c r="CF914"/>
      <c r="CG914"/>
      <c r="CH914"/>
      <c r="CI914"/>
      <c r="CJ914"/>
      <c r="CK914"/>
      <c r="CL914"/>
      <c r="CM914"/>
      <c r="CN914"/>
      <c r="CO914"/>
      <c r="CP914"/>
      <c r="CQ914"/>
      <c r="CR914"/>
      <c r="CS914"/>
      <c r="CT914"/>
      <c r="CU914"/>
      <c r="CV914"/>
      <c r="CW914"/>
      <c r="CX914"/>
      <c r="CY914"/>
      <c r="CZ914"/>
      <c r="DA914"/>
      <c r="DB914"/>
      <c r="DC914"/>
      <c r="DD914"/>
      <c r="DE914"/>
      <c r="DF914"/>
      <c r="DG914"/>
      <c r="DH914"/>
      <c r="DI914"/>
      <c r="DJ914"/>
      <c r="DK914"/>
      <c r="DL914"/>
      <c r="DM914"/>
      <c r="DN914"/>
      <c r="DO914"/>
      <c r="DP914"/>
      <c r="DQ914"/>
      <c r="DR914"/>
      <c r="DS914"/>
      <c r="DT914"/>
      <c r="DU914"/>
      <c r="DV914"/>
      <c r="DW914"/>
      <c r="DX914"/>
      <c r="DY914"/>
      <c r="DZ914"/>
      <c r="EA914"/>
      <c r="EB914"/>
      <c r="EC914"/>
      <c r="ED914"/>
      <c r="EE914"/>
      <c r="EF914"/>
      <c r="EG914"/>
      <c r="EH914"/>
      <c r="EI914"/>
      <c r="EJ914"/>
      <c r="EK914"/>
      <c r="EL914"/>
      <c r="EM914"/>
      <c r="EN914"/>
      <c r="EO914"/>
      <c r="EP914"/>
      <c r="EQ914"/>
      <c r="ER914"/>
      <c r="ES914"/>
      <c r="ET914"/>
      <c r="EU914"/>
      <c r="EV914"/>
      <c r="EW914"/>
      <c r="EX914"/>
      <c r="EY914"/>
      <c r="EZ914"/>
      <c r="FA914"/>
      <c r="FB914"/>
      <c r="FC914"/>
      <c r="FD914"/>
      <c r="FE914"/>
      <c r="FF914"/>
      <c r="FG914"/>
      <c r="FH914"/>
      <c r="FI914"/>
      <c r="FJ914"/>
      <c r="FK914"/>
      <c r="FL914"/>
      <c r="FM914"/>
      <c r="FN914"/>
      <c r="FO914"/>
      <c r="FP914"/>
      <c r="FQ914"/>
      <c r="FR914"/>
      <c r="FS914"/>
      <c r="FT914"/>
      <c r="FU914"/>
      <c r="FV914"/>
      <c r="FW914"/>
      <c r="FX914"/>
      <c r="FY914"/>
      <c r="FZ914"/>
      <c r="GA914"/>
      <c r="GB914"/>
      <c r="GC914"/>
      <c r="GD914"/>
      <c r="GE914"/>
      <c r="GF914"/>
      <c r="GG914"/>
      <c r="GH914"/>
      <c r="GI914"/>
      <c r="GJ914"/>
      <c r="GK914"/>
      <c r="GL914"/>
      <c r="GM914"/>
      <c r="GN914"/>
      <c r="GO914"/>
      <c r="GP914"/>
      <c r="GQ914"/>
      <c r="GR914"/>
      <c r="GS914"/>
      <c r="GT914"/>
      <c r="GU914"/>
      <c r="GV914"/>
      <c r="GW914"/>
      <c r="GX914"/>
      <c r="GY914"/>
      <c r="GZ914"/>
      <c r="HA914"/>
      <c r="HB914"/>
      <c r="HC914"/>
      <c r="HD914"/>
      <c r="HE914"/>
      <c r="HF914"/>
      <c r="HG914"/>
      <c r="HH914"/>
      <c r="HI914"/>
      <c r="HJ914"/>
      <c r="HK914"/>
      <c r="HL914"/>
    </row>
    <row r="915" spans="1:220" x14ac:dyDescent="0.25">
      <c r="A915"/>
      <c r="B915"/>
      <c r="C915"/>
      <c r="D915"/>
      <c r="E915"/>
      <c r="F915"/>
      <c r="G915"/>
      <c r="H915"/>
      <c r="I915"/>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c r="BY915"/>
      <c r="BZ915"/>
      <c r="CA915"/>
      <c r="CB915"/>
      <c r="CC915"/>
      <c r="CD915"/>
      <c r="CE915"/>
      <c r="CF915"/>
      <c r="CG915"/>
      <c r="CH915"/>
      <c r="CI915"/>
      <c r="CJ915"/>
      <c r="CK915"/>
      <c r="CL915"/>
      <c r="CM915"/>
      <c r="CN915"/>
      <c r="CO915"/>
      <c r="CP915"/>
      <c r="CQ915"/>
      <c r="CR915"/>
      <c r="CS915"/>
      <c r="CT915"/>
      <c r="CU915"/>
      <c r="CV915"/>
      <c r="CW915"/>
      <c r="CX915"/>
      <c r="CY915"/>
      <c r="CZ915"/>
      <c r="DA915"/>
      <c r="DB915"/>
      <c r="DC915"/>
      <c r="DD915"/>
      <c r="DE915"/>
      <c r="DF915"/>
      <c r="DG915"/>
      <c r="DH915"/>
      <c r="DI915"/>
      <c r="DJ915"/>
      <c r="DK915"/>
      <c r="DL915"/>
      <c r="DM915"/>
      <c r="DN915"/>
      <c r="DO915"/>
      <c r="DP915"/>
      <c r="DQ915"/>
      <c r="DR915"/>
      <c r="DS915"/>
      <c r="DT915"/>
      <c r="DU915"/>
      <c r="DV915"/>
      <c r="DW915"/>
      <c r="DX915"/>
      <c r="DY915"/>
      <c r="DZ915"/>
      <c r="EA915"/>
      <c r="EB915"/>
      <c r="EC915"/>
      <c r="ED915"/>
      <c r="EE915"/>
      <c r="EF915"/>
      <c r="EG915"/>
      <c r="EH915"/>
      <c r="EI915"/>
      <c r="EJ915"/>
      <c r="EK915"/>
      <c r="EL915"/>
      <c r="EM915"/>
      <c r="EN915"/>
      <c r="EO915"/>
      <c r="EP915"/>
      <c r="EQ915"/>
      <c r="ER915"/>
      <c r="ES915"/>
      <c r="ET915"/>
      <c r="EU915"/>
      <c r="EV915"/>
      <c r="EW915"/>
      <c r="EX915"/>
      <c r="EY915"/>
      <c r="EZ915"/>
      <c r="FA915"/>
      <c r="FB915"/>
      <c r="FC915"/>
      <c r="FD915"/>
      <c r="FE915"/>
      <c r="FF915"/>
      <c r="FG915"/>
      <c r="FH915"/>
      <c r="FI915"/>
      <c r="FJ915"/>
      <c r="FK915"/>
      <c r="FL915"/>
      <c r="FM915"/>
      <c r="FN915"/>
      <c r="FO915"/>
      <c r="FP915"/>
      <c r="FQ915"/>
      <c r="FR915"/>
      <c r="FS915"/>
      <c r="FT915"/>
      <c r="FU915"/>
      <c r="FV915"/>
      <c r="FW915"/>
      <c r="FX915"/>
      <c r="FY915"/>
      <c r="FZ915"/>
      <c r="GA915"/>
      <c r="GB915"/>
      <c r="GC915"/>
      <c r="GD915"/>
      <c r="GE915"/>
      <c r="GF915"/>
      <c r="GG915"/>
      <c r="GH915"/>
      <c r="GI915"/>
      <c r="GJ915"/>
      <c r="GK915"/>
      <c r="GL915"/>
      <c r="GM915"/>
      <c r="GN915"/>
      <c r="GO915"/>
      <c r="GP915"/>
      <c r="GQ915"/>
      <c r="GR915"/>
      <c r="GS915"/>
      <c r="GT915"/>
      <c r="GU915"/>
      <c r="GV915"/>
      <c r="GW915"/>
      <c r="GX915"/>
      <c r="GY915"/>
      <c r="GZ915"/>
      <c r="HA915"/>
      <c r="HB915"/>
      <c r="HC915"/>
      <c r="HD915"/>
      <c r="HE915"/>
      <c r="HF915"/>
      <c r="HG915"/>
      <c r="HH915"/>
      <c r="HI915"/>
      <c r="HJ915"/>
      <c r="HK915"/>
      <c r="HL915"/>
    </row>
    <row r="916" spans="1:220" x14ac:dyDescent="0.25">
      <c r="A916"/>
      <c r="B916"/>
      <c r="C916"/>
      <c r="D916"/>
      <c r="E916"/>
      <c r="F916"/>
      <c r="G916"/>
      <c r="H916"/>
      <c r="I91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c r="BY916"/>
      <c r="BZ916"/>
      <c r="CA916"/>
      <c r="CB916"/>
      <c r="CC916"/>
      <c r="CD916"/>
      <c r="CE916"/>
      <c r="CF916"/>
      <c r="CG916"/>
      <c r="CH916"/>
      <c r="CI916"/>
      <c r="CJ916"/>
      <c r="CK916"/>
      <c r="CL916"/>
      <c r="CM916"/>
      <c r="CN916"/>
      <c r="CO916"/>
      <c r="CP916"/>
      <c r="CQ916"/>
      <c r="CR916"/>
      <c r="CS916"/>
      <c r="CT916"/>
      <c r="CU916"/>
      <c r="CV916"/>
      <c r="CW916"/>
      <c r="CX916"/>
      <c r="CY916"/>
      <c r="CZ916"/>
      <c r="DA916"/>
      <c r="DB916"/>
      <c r="DC916"/>
      <c r="DD916"/>
      <c r="DE916"/>
      <c r="DF916"/>
      <c r="DG916"/>
      <c r="DH916"/>
      <c r="DI916"/>
      <c r="DJ916"/>
      <c r="DK916"/>
      <c r="DL916"/>
      <c r="DM916"/>
      <c r="DN916"/>
      <c r="DO916"/>
      <c r="DP916"/>
      <c r="DQ916"/>
      <c r="DR916"/>
      <c r="DS916"/>
      <c r="DT916"/>
      <c r="DU916"/>
      <c r="DV916"/>
      <c r="DW916"/>
      <c r="DX916"/>
      <c r="DY916"/>
      <c r="DZ916"/>
      <c r="EA916"/>
      <c r="EB916"/>
      <c r="EC916"/>
      <c r="ED916"/>
      <c r="EE916"/>
      <c r="EF916"/>
      <c r="EG916"/>
      <c r="EH916"/>
      <c r="EI916"/>
      <c r="EJ916"/>
      <c r="EK916"/>
      <c r="EL916"/>
      <c r="EM916"/>
      <c r="EN916"/>
      <c r="EO916"/>
      <c r="EP916"/>
      <c r="EQ916"/>
      <c r="ER916"/>
      <c r="ES916"/>
      <c r="ET916"/>
      <c r="EU916"/>
      <c r="EV916"/>
      <c r="EW916"/>
      <c r="EX916"/>
      <c r="EY916"/>
      <c r="EZ916"/>
      <c r="FA916"/>
      <c r="FB916"/>
      <c r="FC916"/>
      <c r="FD916"/>
      <c r="FE916"/>
      <c r="FF916"/>
      <c r="FG916"/>
      <c r="FH916"/>
      <c r="FI916"/>
      <c r="FJ916"/>
      <c r="FK916"/>
      <c r="FL916"/>
      <c r="FM916"/>
      <c r="FN916"/>
      <c r="FO916"/>
      <c r="FP916"/>
      <c r="FQ916"/>
      <c r="FR916"/>
      <c r="FS916"/>
      <c r="FT916"/>
      <c r="FU916"/>
      <c r="FV916"/>
      <c r="FW916"/>
      <c r="FX916"/>
      <c r="FY916"/>
      <c r="FZ916"/>
      <c r="GA916"/>
      <c r="GB916"/>
      <c r="GC916"/>
      <c r="GD916"/>
      <c r="GE916"/>
      <c r="GF916"/>
      <c r="GG916"/>
      <c r="GH916"/>
      <c r="GI916"/>
      <c r="GJ916"/>
      <c r="GK916"/>
      <c r="GL916"/>
      <c r="GM916"/>
      <c r="GN916"/>
      <c r="GO916"/>
      <c r="GP916"/>
      <c r="GQ916"/>
      <c r="GR916"/>
      <c r="GS916"/>
      <c r="GT916"/>
      <c r="GU916"/>
      <c r="GV916"/>
      <c r="GW916"/>
      <c r="GX916"/>
      <c r="GY916"/>
      <c r="GZ916"/>
      <c r="HA916"/>
      <c r="HB916"/>
      <c r="HC916"/>
      <c r="HD916"/>
      <c r="HE916"/>
      <c r="HF916"/>
      <c r="HG916"/>
      <c r="HH916"/>
      <c r="HI916"/>
      <c r="HJ916"/>
      <c r="HK916"/>
      <c r="HL916"/>
    </row>
    <row r="917" spans="1:220" x14ac:dyDescent="0.25">
      <c r="A917"/>
      <c r="B917"/>
      <c r="C917"/>
      <c r="D917"/>
      <c r="E917"/>
      <c r="F917"/>
      <c r="G917"/>
      <c r="H917"/>
      <c r="I917"/>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c r="BY917"/>
      <c r="BZ917"/>
      <c r="CA917"/>
      <c r="CB917"/>
      <c r="CC917"/>
      <c r="CD917"/>
      <c r="CE917"/>
      <c r="CF917"/>
      <c r="CG917"/>
      <c r="CH917"/>
      <c r="CI917"/>
      <c r="CJ917"/>
      <c r="CK917"/>
      <c r="CL917"/>
      <c r="CM917"/>
      <c r="CN917"/>
      <c r="CO917"/>
      <c r="CP917"/>
      <c r="CQ917"/>
      <c r="CR917"/>
      <c r="CS917"/>
      <c r="CT917"/>
      <c r="CU917"/>
      <c r="CV917"/>
      <c r="CW917"/>
      <c r="CX917"/>
      <c r="CY917"/>
      <c r="CZ917"/>
      <c r="DA917"/>
      <c r="DB917"/>
      <c r="DC917"/>
      <c r="DD917"/>
      <c r="DE917"/>
      <c r="DF917"/>
      <c r="DG917"/>
      <c r="DH917"/>
      <c r="DI917"/>
      <c r="DJ917"/>
      <c r="DK917"/>
      <c r="DL917"/>
      <c r="DM917"/>
      <c r="DN917"/>
      <c r="DO917"/>
      <c r="DP917"/>
      <c r="DQ917"/>
      <c r="DR917"/>
      <c r="DS917"/>
      <c r="DT917"/>
      <c r="DU917"/>
      <c r="DV917"/>
      <c r="DW917"/>
      <c r="DX917"/>
      <c r="DY917"/>
      <c r="DZ917"/>
      <c r="EA917"/>
      <c r="EB917"/>
      <c r="EC917"/>
      <c r="ED917"/>
      <c r="EE917"/>
      <c r="EF917"/>
      <c r="EG917"/>
      <c r="EH917"/>
      <c r="EI917"/>
      <c r="EJ917"/>
      <c r="EK917"/>
      <c r="EL917"/>
      <c r="EM917"/>
      <c r="EN917"/>
      <c r="EO917"/>
      <c r="EP917"/>
      <c r="EQ917"/>
      <c r="ER917"/>
      <c r="ES917"/>
      <c r="ET917"/>
      <c r="EU917"/>
      <c r="EV917"/>
      <c r="EW917"/>
      <c r="EX917"/>
      <c r="EY917"/>
      <c r="EZ917"/>
      <c r="FA917"/>
      <c r="FB917"/>
      <c r="FC917"/>
      <c r="FD917"/>
      <c r="FE917"/>
      <c r="FF917"/>
      <c r="FG917"/>
      <c r="FH917"/>
      <c r="FI917"/>
      <c r="FJ917"/>
      <c r="FK917"/>
      <c r="FL917"/>
      <c r="FM917"/>
      <c r="FN917"/>
      <c r="FO917"/>
      <c r="FP917"/>
      <c r="FQ917"/>
      <c r="FR917"/>
      <c r="FS917"/>
      <c r="FT917"/>
      <c r="FU917"/>
      <c r="FV917"/>
      <c r="FW917"/>
      <c r="FX917"/>
      <c r="FY917"/>
      <c r="FZ917"/>
      <c r="GA917"/>
      <c r="GB917"/>
      <c r="GC917"/>
      <c r="GD917"/>
      <c r="GE917"/>
      <c r="GF917"/>
      <c r="GG917"/>
      <c r="GH917"/>
      <c r="GI917"/>
      <c r="GJ917"/>
      <c r="GK917"/>
      <c r="GL917"/>
      <c r="GM917"/>
      <c r="GN917"/>
      <c r="GO917"/>
      <c r="GP917"/>
      <c r="GQ917"/>
      <c r="GR917"/>
      <c r="GS917"/>
      <c r="GT917"/>
      <c r="GU917"/>
      <c r="GV917"/>
      <c r="GW917"/>
      <c r="GX917"/>
      <c r="GY917"/>
      <c r="GZ917"/>
      <c r="HA917"/>
      <c r="HB917"/>
      <c r="HC917"/>
      <c r="HD917"/>
      <c r="HE917"/>
      <c r="HF917"/>
      <c r="HG917"/>
      <c r="HH917"/>
      <c r="HI917"/>
      <c r="HJ917"/>
      <c r="HK917"/>
      <c r="HL917"/>
    </row>
    <row r="918" spans="1:220" x14ac:dyDescent="0.25">
      <c r="A918"/>
      <c r="B918"/>
      <c r="C918"/>
      <c r="D918"/>
      <c r="E918"/>
      <c r="F918"/>
      <c r="G918"/>
      <c r="H918"/>
      <c r="I918"/>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c r="BY918"/>
      <c r="BZ918"/>
      <c r="CA918"/>
      <c r="CB918"/>
      <c r="CC918"/>
      <c r="CD918"/>
      <c r="CE918"/>
      <c r="CF918"/>
      <c r="CG918"/>
      <c r="CH918"/>
      <c r="CI918"/>
      <c r="CJ918"/>
      <c r="CK918"/>
      <c r="CL918"/>
      <c r="CM918"/>
      <c r="CN918"/>
      <c r="CO918"/>
      <c r="CP918"/>
      <c r="CQ918"/>
      <c r="CR918"/>
      <c r="CS918"/>
      <c r="CT918"/>
      <c r="CU918"/>
      <c r="CV918"/>
      <c r="CW918"/>
      <c r="CX918"/>
      <c r="CY918"/>
      <c r="CZ918"/>
      <c r="DA918"/>
      <c r="DB918"/>
      <c r="DC918"/>
      <c r="DD918"/>
      <c r="DE918"/>
      <c r="DF918"/>
      <c r="DG918"/>
      <c r="DH918"/>
      <c r="DI918"/>
      <c r="DJ918"/>
      <c r="DK918"/>
      <c r="DL918"/>
      <c r="DM918"/>
      <c r="DN918"/>
      <c r="DO918"/>
      <c r="DP918"/>
      <c r="DQ918"/>
      <c r="DR918"/>
      <c r="DS918"/>
      <c r="DT918"/>
      <c r="DU918"/>
      <c r="DV918"/>
      <c r="DW918"/>
      <c r="DX918"/>
      <c r="DY918"/>
      <c r="DZ918"/>
      <c r="EA918"/>
      <c r="EB918"/>
      <c r="EC918"/>
      <c r="ED918"/>
      <c r="EE918"/>
      <c r="EF918"/>
      <c r="EG918"/>
      <c r="EH918"/>
      <c r="EI918"/>
      <c r="EJ918"/>
      <c r="EK918"/>
      <c r="EL918"/>
      <c r="EM918"/>
      <c r="EN918"/>
      <c r="EO918"/>
      <c r="EP918"/>
      <c r="EQ918"/>
      <c r="ER918"/>
      <c r="ES918"/>
      <c r="ET918"/>
      <c r="EU918"/>
      <c r="EV918"/>
      <c r="EW918"/>
      <c r="EX918"/>
      <c r="EY918"/>
      <c r="EZ918"/>
      <c r="FA918"/>
      <c r="FB918"/>
      <c r="FC918"/>
      <c r="FD918"/>
      <c r="FE918"/>
      <c r="FF918"/>
      <c r="FG918"/>
      <c r="FH918"/>
      <c r="FI918"/>
      <c r="FJ918"/>
      <c r="FK918"/>
      <c r="FL918"/>
      <c r="FM918"/>
      <c r="FN918"/>
      <c r="FO918"/>
      <c r="FP918"/>
      <c r="FQ918"/>
      <c r="FR918"/>
      <c r="FS918"/>
      <c r="FT918"/>
      <c r="FU918"/>
      <c r="FV918"/>
      <c r="FW918"/>
      <c r="FX918"/>
      <c r="FY918"/>
      <c r="FZ918"/>
      <c r="GA918"/>
      <c r="GB918"/>
      <c r="GC918"/>
      <c r="GD918"/>
      <c r="GE918"/>
      <c r="GF918"/>
      <c r="GG918"/>
      <c r="GH918"/>
      <c r="GI918"/>
      <c r="GJ918"/>
      <c r="GK918"/>
      <c r="GL918"/>
      <c r="GM918"/>
      <c r="GN918"/>
      <c r="GO918"/>
      <c r="GP918"/>
      <c r="GQ918"/>
      <c r="GR918"/>
      <c r="GS918"/>
      <c r="GT918"/>
      <c r="GU918"/>
      <c r="GV918"/>
      <c r="GW918"/>
      <c r="GX918"/>
      <c r="GY918"/>
      <c r="GZ918"/>
      <c r="HA918"/>
      <c r="HB918"/>
      <c r="HC918"/>
      <c r="HD918"/>
      <c r="HE918"/>
      <c r="HF918"/>
      <c r="HG918"/>
      <c r="HH918"/>
      <c r="HI918"/>
      <c r="HJ918"/>
      <c r="HK918"/>
      <c r="HL918"/>
    </row>
    <row r="919" spans="1:220" x14ac:dyDescent="0.25">
      <c r="A919"/>
      <c r="B919"/>
      <c r="C919"/>
      <c r="D919"/>
      <c r="E919"/>
      <c r="F919"/>
      <c r="G919"/>
      <c r="H919"/>
      <c r="I919"/>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c r="BY919"/>
      <c r="BZ919"/>
      <c r="CA919"/>
      <c r="CB919"/>
      <c r="CC919"/>
      <c r="CD919"/>
      <c r="CE919"/>
      <c r="CF919"/>
      <c r="CG919"/>
      <c r="CH919"/>
      <c r="CI919"/>
      <c r="CJ919"/>
      <c r="CK919"/>
      <c r="CL919"/>
      <c r="CM919"/>
      <c r="CN919"/>
      <c r="CO919"/>
      <c r="CP919"/>
      <c r="CQ919"/>
      <c r="CR919"/>
      <c r="CS919"/>
      <c r="CT919"/>
      <c r="CU919"/>
      <c r="CV919"/>
      <c r="CW919"/>
      <c r="CX919"/>
      <c r="CY919"/>
      <c r="CZ919"/>
      <c r="DA919"/>
      <c r="DB919"/>
      <c r="DC919"/>
      <c r="DD919"/>
      <c r="DE919"/>
      <c r="DF919"/>
      <c r="DG919"/>
      <c r="DH919"/>
      <c r="DI919"/>
      <c r="DJ919"/>
      <c r="DK919"/>
      <c r="DL919"/>
      <c r="DM919"/>
      <c r="DN919"/>
      <c r="DO919"/>
      <c r="DP919"/>
      <c r="DQ919"/>
      <c r="DR919"/>
      <c r="DS919"/>
      <c r="DT919"/>
      <c r="DU919"/>
      <c r="DV919"/>
      <c r="DW919"/>
      <c r="DX919"/>
      <c r="DY919"/>
      <c r="DZ919"/>
      <c r="EA919"/>
      <c r="EB919"/>
      <c r="EC919"/>
      <c r="ED919"/>
      <c r="EE919"/>
      <c r="EF919"/>
      <c r="EG919"/>
      <c r="EH919"/>
      <c r="EI919"/>
      <c r="EJ919"/>
      <c r="EK919"/>
      <c r="EL919"/>
      <c r="EM919"/>
      <c r="EN919"/>
      <c r="EO919"/>
      <c r="EP919"/>
      <c r="EQ919"/>
      <c r="ER919"/>
      <c r="ES919"/>
      <c r="ET919"/>
      <c r="EU919"/>
      <c r="EV919"/>
      <c r="EW919"/>
      <c r="EX919"/>
      <c r="EY919"/>
      <c r="EZ919"/>
      <c r="FA919"/>
      <c r="FB919"/>
      <c r="FC919"/>
      <c r="FD919"/>
      <c r="FE919"/>
      <c r="FF919"/>
      <c r="FG919"/>
      <c r="FH919"/>
      <c r="FI919"/>
      <c r="FJ919"/>
      <c r="FK919"/>
      <c r="FL919"/>
      <c r="FM919"/>
      <c r="FN919"/>
      <c r="FO919"/>
      <c r="FP919"/>
      <c r="FQ919"/>
      <c r="FR919"/>
      <c r="FS919"/>
      <c r="FT919"/>
      <c r="FU919"/>
      <c r="FV919"/>
      <c r="FW919"/>
      <c r="FX919"/>
      <c r="FY919"/>
      <c r="FZ919"/>
      <c r="GA919"/>
      <c r="GB919"/>
      <c r="GC919"/>
      <c r="GD919"/>
      <c r="GE919"/>
      <c r="GF919"/>
      <c r="GG919"/>
      <c r="GH919"/>
      <c r="GI919"/>
      <c r="GJ919"/>
      <c r="GK919"/>
      <c r="GL919"/>
      <c r="GM919"/>
      <c r="GN919"/>
      <c r="GO919"/>
      <c r="GP919"/>
      <c r="GQ919"/>
      <c r="GR919"/>
      <c r="GS919"/>
      <c r="GT919"/>
      <c r="GU919"/>
      <c r="GV919"/>
      <c r="GW919"/>
      <c r="GX919"/>
      <c r="GY919"/>
      <c r="GZ919"/>
      <c r="HA919"/>
      <c r="HB919"/>
      <c r="HC919"/>
      <c r="HD919"/>
      <c r="HE919"/>
      <c r="HF919"/>
      <c r="HG919"/>
      <c r="HH919"/>
      <c r="HI919"/>
      <c r="HJ919"/>
      <c r="HK919"/>
      <c r="HL919"/>
    </row>
    <row r="920" spans="1:220" x14ac:dyDescent="0.25">
      <c r="A920"/>
      <c r="B920"/>
      <c r="C920"/>
      <c r="D920"/>
      <c r="E920"/>
      <c r="F920"/>
      <c r="G920"/>
      <c r="H920"/>
      <c r="I920"/>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c r="BY920"/>
      <c r="BZ920"/>
      <c r="CA920"/>
      <c r="CB920"/>
      <c r="CC920"/>
      <c r="CD920"/>
      <c r="CE920"/>
      <c r="CF920"/>
      <c r="CG920"/>
      <c r="CH920"/>
      <c r="CI920"/>
      <c r="CJ920"/>
      <c r="CK920"/>
      <c r="CL920"/>
      <c r="CM920"/>
      <c r="CN920"/>
      <c r="CO920"/>
      <c r="CP920"/>
      <c r="CQ920"/>
      <c r="CR920"/>
      <c r="CS920"/>
      <c r="CT920"/>
      <c r="CU920"/>
      <c r="CV920"/>
      <c r="CW920"/>
      <c r="CX920"/>
      <c r="CY920"/>
      <c r="CZ920"/>
      <c r="DA920"/>
      <c r="DB920"/>
      <c r="DC920"/>
      <c r="DD920"/>
      <c r="DE920"/>
      <c r="DF920"/>
      <c r="DG920"/>
      <c r="DH920"/>
      <c r="DI920"/>
      <c r="DJ920"/>
      <c r="DK920"/>
      <c r="DL920"/>
      <c r="DM920"/>
      <c r="DN920"/>
      <c r="DO920"/>
      <c r="DP920"/>
      <c r="DQ920"/>
      <c r="DR920"/>
      <c r="DS920"/>
      <c r="DT920"/>
      <c r="DU920"/>
      <c r="DV920"/>
      <c r="DW920"/>
      <c r="DX920"/>
      <c r="DY920"/>
      <c r="DZ920"/>
      <c r="EA920"/>
      <c r="EB920"/>
      <c r="EC920"/>
      <c r="ED920"/>
      <c r="EE920"/>
      <c r="EF920"/>
      <c r="EG920"/>
      <c r="EH920"/>
      <c r="EI920"/>
      <c r="EJ920"/>
      <c r="EK920"/>
      <c r="EL920"/>
      <c r="EM920"/>
      <c r="EN920"/>
      <c r="EO920"/>
      <c r="EP920"/>
      <c r="EQ920"/>
      <c r="ER920"/>
      <c r="ES920"/>
      <c r="ET920"/>
      <c r="EU920"/>
      <c r="EV920"/>
      <c r="EW920"/>
      <c r="EX920"/>
      <c r="EY920"/>
      <c r="EZ920"/>
      <c r="FA920"/>
      <c r="FB920"/>
      <c r="FC920"/>
      <c r="FD920"/>
      <c r="FE920"/>
      <c r="FF920"/>
      <c r="FG920"/>
      <c r="FH920"/>
      <c r="FI920"/>
      <c r="FJ920"/>
      <c r="FK920"/>
      <c r="FL920"/>
      <c r="FM920"/>
      <c r="FN920"/>
      <c r="FO920"/>
      <c r="FP920"/>
      <c r="FQ920"/>
      <c r="FR920"/>
      <c r="FS920"/>
      <c r="FT920"/>
      <c r="FU920"/>
      <c r="FV920"/>
      <c r="FW920"/>
      <c r="FX920"/>
      <c r="FY920"/>
      <c r="FZ920"/>
      <c r="GA920"/>
      <c r="GB920"/>
      <c r="GC920"/>
      <c r="GD920"/>
      <c r="GE920"/>
      <c r="GF920"/>
      <c r="GG920"/>
      <c r="GH920"/>
      <c r="GI920"/>
      <c r="GJ920"/>
      <c r="GK920"/>
      <c r="GL920"/>
      <c r="GM920"/>
      <c r="GN920"/>
      <c r="GO920"/>
      <c r="GP920"/>
      <c r="GQ920"/>
      <c r="GR920"/>
      <c r="GS920"/>
      <c r="GT920"/>
      <c r="GU920"/>
      <c r="GV920"/>
      <c r="GW920"/>
      <c r="GX920"/>
      <c r="GY920"/>
      <c r="GZ920"/>
      <c r="HA920"/>
      <c r="HB920"/>
      <c r="HC920"/>
      <c r="HD920"/>
      <c r="HE920"/>
      <c r="HF920"/>
      <c r="HG920"/>
      <c r="HH920"/>
      <c r="HI920"/>
      <c r="HJ920"/>
      <c r="HK920"/>
      <c r="HL920"/>
    </row>
    <row r="921" spans="1:220" x14ac:dyDescent="0.25">
      <c r="A921"/>
      <c r="B921"/>
      <c r="C921"/>
      <c r="D921"/>
      <c r="E921"/>
      <c r="F921"/>
      <c r="G921"/>
      <c r="H921"/>
      <c r="I921"/>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c r="BY921"/>
      <c r="BZ921"/>
      <c r="CA921"/>
      <c r="CB921"/>
      <c r="CC921"/>
      <c r="CD921"/>
      <c r="CE921"/>
      <c r="CF921"/>
      <c r="CG921"/>
      <c r="CH921"/>
      <c r="CI921"/>
      <c r="CJ921"/>
      <c r="CK921"/>
      <c r="CL921"/>
      <c r="CM921"/>
      <c r="CN921"/>
      <c r="CO921"/>
      <c r="CP921"/>
      <c r="CQ921"/>
      <c r="CR921"/>
      <c r="CS921"/>
      <c r="CT921"/>
      <c r="CU921"/>
      <c r="CV921"/>
      <c r="CW921"/>
      <c r="CX921"/>
      <c r="CY921"/>
      <c r="CZ921"/>
      <c r="DA921"/>
      <c r="DB921"/>
      <c r="DC921"/>
      <c r="DD921"/>
      <c r="DE921"/>
      <c r="DF921"/>
      <c r="DG921"/>
      <c r="DH921"/>
      <c r="DI921"/>
      <c r="DJ921"/>
      <c r="DK921"/>
      <c r="DL921"/>
      <c r="DM921"/>
      <c r="DN921"/>
      <c r="DO921"/>
      <c r="DP921"/>
      <c r="DQ921"/>
      <c r="DR921"/>
      <c r="DS921"/>
      <c r="DT921"/>
      <c r="DU921"/>
      <c r="DV921"/>
      <c r="DW921"/>
      <c r="DX921"/>
      <c r="DY921"/>
      <c r="DZ921"/>
      <c r="EA921"/>
      <c r="EB921"/>
      <c r="EC921"/>
      <c r="ED921"/>
      <c r="EE921"/>
      <c r="EF921"/>
      <c r="EG921"/>
      <c r="EH921"/>
      <c r="EI921"/>
      <c r="EJ921"/>
      <c r="EK921"/>
      <c r="EL921"/>
      <c r="EM921"/>
      <c r="EN921"/>
      <c r="EO921"/>
      <c r="EP921"/>
      <c r="EQ921"/>
      <c r="ER921"/>
      <c r="ES921"/>
      <c r="ET921"/>
      <c r="EU921"/>
      <c r="EV921"/>
      <c r="EW921"/>
      <c r="EX921"/>
      <c r="EY921"/>
      <c r="EZ921"/>
      <c r="FA921"/>
      <c r="FB921"/>
      <c r="FC921"/>
      <c r="FD921"/>
      <c r="FE921"/>
      <c r="FF921"/>
      <c r="FG921"/>
      <c r="FH921"/>
      <c r="FI921"/>
      <c r="FJ921"/>
      <c r="FK921"/>
      <c r="FL921"/>
      <c r="FM921"/>
      <c r="FN921"/>
      <c r="FO921"/>
      <c r="FP921"/>
      <c r="FQ921"/>
      <c r="FR921"/>
      <c r="FS921"/>
      <c r="FT921"/>
      <c r="FU921"/>
      <c r="FV921"/>
      <c r="FW921"/>
      <c r="FX921"/>
      <c r="FY921"/>
      <c r="FZ921"/>
      <c r="GA921"/>
      <c r="GB921"/>
      <c r="GC921"/>
      <c r="GD921"/>
      <c r="GE921"/>
      <c r="GF921"/>
      <c r="GG921"/>
      <c r="GH921"/>
      <c r="GI921"/>
      <c r="GJ921"/>
      <c r="GK921"/>
      <c r="GL921"/>
      <c r="GM921"/>
      <c r="GN921"/>
      <c r="GO921"/>
      <c r="GP921"/>
      <c r="GQ921"/>
      <c r="GR921"/>
      <c r="GS921"/>
      <c r="GT921"/>
      <c r="GU921"/>
      <c r="GV921"/>
      <c r="GW921"/>
      <c r="GX921"/>
      <c r="GY921"/>
      <c r="GZ921"/>
      <c r="HA921"/>
      <c r="HB921"/>
      <c r="HC921"/>
      <c r="HD921"/>
      <c r="HE921"/>
      <c r="HF921"/>
      <c r="HG921"/>
      <c r="HH921"/>
      <c r="HI921"/>
      <c r="HJ921"/>
      <c r="HK921"/>
      <c r="HL921"/>
    </row>
    <row r="922" spans="1:220" x14ac:dyDescent="0.25">
      <c r="A922"/>
      <c r="B922"/>
      <c r="C922"/>
      <c r="D922"/>
      <c r="E922"/>
      <c r="F922"/>
      <c r="G922"/>
      <c r="H922"/>
      <c r="I922"/>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c r="BY922"/>
      <c r="BZ922"/>
      <c r="CA922"/>
      <c r="CB922"/>
      <c r="CC922"/>
      <c r="CD922"/>
      <c r="CE922"/>
      <c r="CF922"/>
      <c r="CG922"/>
      <c r="CH922"/>
      <c r="CI922"/>
      <c r="CJ922"/>
      <c r="CK922"/>
      <c r="CL922"/>
      <c r="CM922"/>
      <c r="CN922"/>
      <c r="CO922"/>
      <c r="CP922"/>
      <c r="CQ922"/>
      <c r="CR922"/>
      <c r="CS922"/>
      <c r="CT922"/>
      <c r="CU922"/>
      <c r="CV922"/>
      <c r="CW922"/>
      <c r="CX922"/>
      <c r="CY922"/>
      <c r="CZ922"/>
      <c r="DA922"/>
      <c r="DB922"/>
      <c r="DC922"/>
      <c r="DD922"/>
      <c r="DE922"/>
      <c r="DF922"/>
      <c r="DG922"/>
      <c r="DH922"/>
      <c r="DI922"/>
      <c r="DJ922"/>
      <c r="DK922"/>
      <c r="DL922"/>
      <c r="DM922"/>
      <c r="DN922"/>
      <c r="DO922"/>
      <c r="DP922"/>
      <c r="DQ922"/>
      <c r="DR922"/>
      <c r="DS922"/>
      <c r="DT922"/>
      <c r="DU922"/>
      <c r="DV922"/>
      <c r="DW922"/>
      <c r="DX922"/>
      <c r="DY922"/>
      <c r="DZ922"/>
      <c r="EA922"/>
      <c r="EB922"/>
      <c r="EC922"/>
      <c r="ED922"/>
      <c r="EE922"/>
      <c r="EF922"/>
      <c r="EG922"/>
      <c r="EH922"/>
      <c r="EI922"/>
      <c r="EJ922"/>
      <c r="EK922"/>
      <c r="EL922"/>
      <c r="EM922"/>
      <c r="EN922"/>
      <c r="EO922"/>
      <c r="EP922"/>
      <c r="EQ922"/>
      <c r="ER922"/>
      <c r="ES922"/>
      <c r="ET922"/>
      <c r="EU922"/>
      <c r="EV922"/>
      <c r="EW922"/>
      <c r="EX922"/>
      <c r="EY922"/>
      <c r="EZ922"/>
      <c r="FA922"/>
      <c r="FB922"/>
      <c r="FC922"/>
      <c r="FD922"/>
      <c r="FE922"/>
      <c r="FF922"/>
      <c r="FG922"/>
      <c r="FH922"/>
      <c r="FI922"/>
      <c r="FJ922"/>
      <c r="FK922"/>
      <c r="FL922"/>
      <c r="FM922"/>
      <c r="FN922"/>
      <c r="FO922"/>
      <c r="FP922"/>
      <c r="FQ922"/>
      <c r="FR922"/>
      <c r="FS922"/>
      <c r="FT922"/>
      <c r="FU922"/>
      <c r="FV922"/>
      <c r="FW922"/>
      <c r="FX922"/>
      <c r="FY922"/>
      <c r="FZ922"/>
      <c r="GA922"/>
      <c r="GB922"/>
      <c r="GC922"/>
      <c r="GD922"/>
      <c r="GE922"/>
      <c r="GF922"/>
      <c r="GG922"/>
      <c r="GH922"/>
      <c r="GI922"/>
      <c r="GJ922"/>
      <c r="GK922"/>
      <c r="GL922"/>
      <c r="GM922"/>
      <c r="GN922"/>
      <c r="GO922"/>
      <c r="GP922"/>
      <c r="GQ922"/>
      <c r="GR922"/>
      <c r="GS922"/>
      <c r="GT922"/>
      <c r="GU922"/>
      <c r="GV922"/>
      <c r="GW922"/>
      <c r="GX922"/>
      <c r="GY922"/>
      <c r="GZ922"/>
      <c r="HA922"/>
      <c r="HB922"/>
      <c r="HC922"/>
      <c r="HD922"/>
      <c r="HE922"/>
      <c r="HF922"/>
      <c r="HG922"/>
      <c r="HH922"/>
      <c r="HI922"/>
      <c r="HJ922"/>
      <c r="HK922"/>
      <c r="HL922"/>
    </row>
    <row r="923" spans="1:220" x14ac:dyDescent="0.25">
      <c r="A923"/>
      <c r="B923"/>
      <c r="C923"/>
      <c r="D923"/>
      <c r="E923"/>
      <c r="F923"/>
      <c r="G923"/>
      <c r="H923"/>
      <c r="I923"/>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c r="BY923"/>
      <c r="BZ923"/>
      <c r="CA923"/>
      <c r="CB923"/>
      <c r="CC923"/>
      <c r="CD923"/>
      <c r="CE923"/>
      <c r="CF923"/>
      <c r="CG923"/>
      <c r="CH923"/>
      <c r="CI923"/>
      <c r="CJ923"/>
      <c r="CK923"/>
      <c r="CL923"/>
      <c r="CM923"/>
      <c r="CN923"/>
      <c r="CO923"/>
      <c r="CP923"/>
      <c r="CQ923"/>
      <c r="CR923"/>
      <c r="CS923"/>
      <c r="CT923"/>
      <c r="CU923"/>
      <c r="CV923"/>
      <c r="CW923"/>
      <c r="CX923"/>
      <c r="CY923"/>
      <c r="CZ923"/>
      <c r="DA923"/>
      <c r="DB923"/>
      <c r="DC923"/>
      <c r="DD923"/>
      <c r="DE923"/>
      <c r="DF923"/>
      <c r="DG923"/>
      <c r="DH923"/>
      <c r="DI923"/>
      <c r="DJ923"/>
      <c r="DK923"/>
      <c r="DL923"/>
      <c r="DM923"/>
      <c r="DN923"/>
      <c r="DO923"/>
      <c r="DP923"/>
      <c r="DQ923"/>
      <c r="DR923"/>
      <c r="DS923"/>
      <c r="DT923"/>
      <c r="DU923"/>
      <c r="DV923"/>
      <c r="DW923"/>
      <c r="DX923"/>
      <c r="DY923"/>
      <c r="DZ923"/>
      <c r="EA923"/>
      <c r="EB923"/>
      <c r="EC923"/>
      <c r="ED923"/>
      <c r="EE923"/>
      <c r="EF923"/>
      <c r="EG923"/>
      <c r="EH923"/>
      <c r="EI923"/>
      <c r="EJ923"/>
      <c r="EK923"/>
      <c r="EL923"/>
      <c r="EM923"/>
      <c r="EN923"/>
      <c r="EO923"/>
      <c r="EP923"/>
      <c r="EQ923"/>
      <c r="ER923"/>
      <c r="ES923"/>
      <c r="ET923"/>
      <c r="EU923"/>
      <c r="EV923"/>
      <c r="EW923"/>
      <c r="EX923"/>
      <c r="EY923"/>
      <c r="EZ923"/>
      <c r="FA923"/>
      <c r="FB923"/>
      <c r="FC923"/>
      <c r="FD923"/>
      <c r="FE923"/>
      <c r="FF923"/>
      <c r="FG923"/>
      <c r="FH923"/>
      <c r="FI923"/>
      <c r="FJ923"/>
      <c r="FK923"/>
      <c r="FL923"/>
      <c r="FM923"/>
      <c r="FN923"/>
      <c r="FO923"/>
      <c r="FP923"/>
      <c r="FQ923"/>
      <c r="FR923"/>
      <c r="FS923"/>
      <c r="FT923"/>
      <c r="FU923"/>
      <c r="FV923"/>
      <c r="FW923"/>
      <c r="FX923"/>
      <c r="FY923"/>
      <c r="FZ923"/>
      <c r="GA923"/>
      <c r="GB923"/>
      <c r="GC923"/>
      <c r="GD923"/>
      <c r="GE923"/>
      <c r="GF923"/>
      <c r="GG923"/>
      <c r="GH923"/>
      <c r="GI923"/>
      <c r="GJ923"/>
      <c r="GK923"/>
      <c r="GL923"/>
      <c r="GM923"/>
      <c r="GN923"/>
      <c r="GO923"/>
      <c r="GP923"/>
      <c r="GQ923"/>
      <c r="GR923"/>
      <c r="GS923"/>
      <c r="GT923"/>
      <c r="GU923"/>
      <c r="GV923"/>
      <c r="GW923"/>
      <c r="GX923"/>
      <c r="GY923"/>
      <c r="GZ923"/>
      <c r="HA923"/>
      <c r="HB923"/>
      <c r="HC923"/>
      <c r="HD923"/>
      <c r="HE923"/>
      <c r="HF923"/>
      <c r="HG923"/>
      <c r="HH923"/>
      <c r="HI923"/>
      <c r="HJ923"/>
      <c r="HK923"/>
      <c r="HL923"/>
    </row>
    <row r="924" spans="1:220" x14ac:dyDescent="0.25">
      <c r="A924"/>
      <c r="B924"/>
      <c r="C924"/>
      <c r="D924"/>
      <c r="E924"/>
      <c r="F924"/>
      <c r="G924"/>
      <c r="H924"/>
      <c r="I924"/>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c r="BY924"/>
      <c r="BZ924"/>
      <c r="CA924"/>
      <c r="CB924"/>
      <c r="CC924"/>
      <c r="CD924"/>
      <c r="CE924"/>
      <c r="CF924"/>
      <c r="CG924"/>
      <c r="CH924"/>
      <c r="CI924"/>
      <c r="CJ924"/>
      <c r="CK924"/>
      <c r="CL924"/>
      <c r="CM924"/>
      <c r="CN924"/>
      <c r="CO924"/>
      <c r="CP924"/>
      <c r="CQ924"/>
      <c r="CR924"/>
      <c r="CS924"/>
      <c r="CT924"/>
      <c r="CU924"/>
      <c r="CV924"/>
      <c r="CW924"/>
      <c r="CX924"/>
      <c r="CY924"/>
      <c r="CZ924"/>
      <c r="DA924"/>
      <c r="DB924"/>
      <c r="DC924"/>
      <c r="DD924"/>
      <c r="DE924"/>
      <c r="DF924"/>
      <c r="DG924"/>
      <c r="DH924"/>
      <c r="DI924"/>
      <c r="DJ924"/>
      <c r="DK924"/>
      <c r="DL924"/>
      <c r="DM924"/>
      <c r="DN924"/>
      <c r="DO924"/>
      <c r="DP924"/>
      <c r="DQ924"/>
      <c r="DR924"/>
      <c r="DS924"/>
      <c r="DT924"/>
      <c r="DU924"/>
      <c r="DV924"/>
      <c r="DW924"/>
      <c r="DX924"/>
      <c r="DY924"/>
      <c r="DZ924"/>
      <c r="EA924"/>
      <c r="EB924"/>
      <c r="EC924"/>
      <c r="ED924"/>
      <c r="EE924"/>
      <c r="EF924"/>
      <c r="EG924"/>
      <c r="EH924"/>
      <c r="EI924"/>
      <c r="EJ924"/>
      <c r="EK924"/>
      <c r="EL924"/>
      <c r="EM924"/>
      <c r="EN924"/>
      <c r="EO924"/>
      <c r="EP924"/>
      <c r="EQ924"/>
      <c r="ER924"/>
      <c r="ES924"/>
      <c r="ET924"/>
      <c r="EU924"/>
      <c r="EV924"/>
      <c r="EW924"/>
      <c r="EX924"/>
      <c r="EY924"/>
      <c r="EZ924"/>
      <c r="FA924"/>
      <c r="FB924"/>
      <c r="FC924"/>
      <c r="FD924"/>
      <c r="FE924"/>
      <c r="FF924"/>
      <c r="FG924"/>
      <c r="FH924"/>
      <c r="FI924"/>
      <c r="FJ924"/>
      <c r="FK924"/>
      <c r="FL924"/>
      <c r="FM924"/>
      <c r="FN924"/>
      <c r="FO924"/>
      <c r="FP924"/>
      <c r="FQ924"/>
      <c r="FR924"/>
      <c r="FS924"/>
      <c r="FT924"/>
      <c r="FU924"/>
      <c r="FV924"/>
      <c r="FW924"/>
      <c r="FX924"/>
      <c r="FY924"/>
      <c r="FZ924"/>
      <c r="GA924"/>
      <c r="GB924"/>
      <c r="GC924"/>
      <c r="GD924"/>
      <c r="GE924"/>
      <c r="GF924"/>
      <c r="GG924"/>
      <c r="GH924"/>
      <c r="GI924"/>
      <c r="GJ924"/>
      <c r="GK924"/>
      <c r="GL924"/>
      <c r="GM924"/>
      <c r="GN924"/>
      <c r="GO924"/>
      <c r="GP924"/>
      <c r="GQ924"/>
      <c r="GR924"/>
      <c r="GS924"/>
      <c r="GT924"/>
      <c r="GU924"/>
      <c r="GV924"/>
      <c r="GW924"/>
      <c r="GX924"/>
      <c r="GY924"/>
      <c r="GZ924"/>
      <c r="HA924"/>
      <c r="HB924"/>
      <c r="HC924"/>
      <c r="HD924"/>
      <c r="HE924"/>
      <c r="HF924"/>
      <c r="HG924"/>
      <c r="HH924"/>
      <c r="HI924"/>
      <c r="HJ924"/>
      <c r="HK924"/>
      <c r="HL924"/>
    </row>
    <row r="925" spans="1:220" x14ac:dyDescent="0.25">
      <c r="A925"/>
      <c r="B925"/>
      <c r="C925"/>
      <c r="D925"/>
      <c r="E925"/>
      <c r="F925"/>
      <c r="G925"/>
      <c r="H925"/>
      <c r="I925"/>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c r="BY925"/>
      <c r="BZ925"/>
      <c r="CA925"/>
      <c r="CB925"/>
      <c r="CC925"/>
      <c r="CD925"/>
      <c r="CE925"/>
      <c r="CF925"/>
      <c r="CG925"/>
      <c r="CH925"/>
      <c r="CI925"/>
      <c r="CJ925"/>
      <c r="CK925"/>
      <c r="CL925"/>
      <c r="CM925"/>
      <c r="CN925"/>
      <c r="CO925"/>
      <c r="CP925"/>
      <c r="CQ925"/>
      <c r="CR925"/>
      <c r="CS925"/>
      <c r="CT925"/>
      <c r="CU925"/>
      <c r="CV925"/>
      <c r="CW925"/>
      <c r="CX925"/>
      <c r="CY925"/>
      <c r="CZ925"/>
      <c r="DA925"/>
      <c r="DB925"/>
      <c r="DC925"/>
      <c r="DD925"/>
      <c r="DE925"/>
      <c r="DF925"/>
      <c r="DG925"/>
      <c r="DH925"/>
      <c r="DI925"/>
      <c r="DJ925"/>
      <c r="DK925"/>
      <c r="DL925"/>
      <c r="DM925"/>
      <c r="DN925"/>
      <c r="DO925"/>
      <c r="DP925"/>
      <c r="DQ925"/>
      <c r="DR925"/>
      <c r="DS925"/>
      <c r="DT925"/>
      <c r="DU925"/>
      <c r="DV925"/>
      <c r="DW925"/>
      <c r="DX925"/>
      <c r="DY925"/>
      <c r="DZ925"/>
      <c r="EA925"/>
      <c r="EB925"/>
      <c r="EC925"/>
      <c r="ED925"/>
      <c r="EE925"/>
      <c r="EF925"/>
      <c r="EG925"/>
      <c r="EH925"/>
      <c r="EI925"/>
      <c r="EJ925"/>
      <c r="EK925"/>
      <c r="EL925"/>
      <c r="EM925"/>
      <c r="EN925"/>
      <c r="EO925"/>
      <c r="EP925"/>
      <c r="EQ925"/>
      <c r="ER925"/>
      <c r="ES925"/>
      <c r="ET925"/>
      <c r="EU925"/>
      <c r="EV925"/>
      <c r="EW925"/>
      <c r="EX925"/>
      <c r="EY925"/>
      <c r="EZ925"/>
      <c r="FA925"/>
      <c r="FB925"/>
      <c r="FC925"/>
      <c r="FD925"/>
      <c r="FE925"/>
      <c r="FF925"/>
      <c r="FG925"/>
      <c r="FH925"/>
      <c r="FI925"/>
      <c r="FJ925"/>
      <c r="FK925"/>
      <c r="FL925"/>
      <c r="FM925"/>
      <c r="FN925"/>
      <c r="FO925"/>
      <c r="FP925"/>
      <c r="FQ925"/>
      <c r="FR925"/>
      <c r="FS925"/>
      <c r="FT925"/>
      <c r="FU925"/>
      <c r="FV925"/>
      <c r="FW925"/>
      <c r="FX925"/>
      <c r="FY925"/>
      <c r="FZ925"/>
      <c r="GA925"/>
      <c r="GB925"/>
      <c r="GC925"/>
      <c r="GD925"/>
      <c r="GE925"/>
      <c r="GF925"/>
      <c r="GG925"/>
      <c r="GH925"/>
      <c r="GI925"/>
      <c r="GJ925"/>
      <c r="GK925"/>
      <c r="GL925"/>
      <c r="GM925"/>
      <c r="GN925"/>
      <c r="GO925"/>
      <c r="GP925"/>
      <c r="GQ925"/>
      <c r="GR925"/>
      <c r="GS925"/>
      <c r="GT925"/>
      <c r="GU925"/>
      <c r="GV925"/>
      <c r="GW925"/>
      <c r="GX925"/>
      <c r="GY925"/>
      <c r="GZ925"/>
      <c r="HA925"/>
      <c r="HB925"/>
      <c r="HC925"/>
      <c r="HD925"/>
      <c r="HE925"/>
      <c r="HF925"/>
      <c r="HG925"/>
      <c r="HH925"/>
      <c r="HI925"/>
      <c r="HJ925"/>
      <c r="HK925"/>
      <c r="HL925"/>
    </row>
    <row r="926" spans="1:220" x14ac:dyDescent="0.25">
      <c r="A926"/>
      <c r="B926"/>
      <c r="C926"/>
      <c r="D926"/>
      <c r="E926"/>
      <c r="F926"/>
      <c r="G926"/>
      <c r="H926"/>
      <c r="I92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c r="BY926"/>
      <c r="BZ926"/>
      <c r="CA926"/>
      <c r="CB926"/>
      <c r="CC926"/>
      <c r="CD926"/>
      <c r="CE926"/>
      <c r="CF926"/>
      <c r="CG926"/>
      <c r="CH926"/>
      <c r="CI926"/>
      <c r="CJ926"/>
      <c r="CK926"/>
      <c r="CL926"/>
      <c r="CM926"/>
      <c r="CN926"/>
      <c r="CO926"/>
      <c r="CP926"/>
      <c r="CQ926"/>
      <c r="CR926"/>
      <c r="CS926"/>
      <c r="CT926"/>
      <c r="CU926"/>
      <c r="CV926"/>
      <c r="CW926"/>
      <c r="CX926"/>
      <c r="CY926"/>
      <c r="CZ926"/>
      <c r="DA926"/>
      <c r="DB926"/>
      <c r="DC926"/>
      <c r="DD926"/>
      <c r="DE926"/>
      <c r="DF926"/>
      <c r="DG926"/>
      <c r="DH926"/>
      <c r="DI926"/>
      <c r="DJ926"/>
      <c r="DK926"/>
      <c r="DL926"/>
      <c r="DM926"/>
      <c r="DN926"/>
      <c r="DO926"/>
      <c r="DP926"/>
      <c r="DQ926"/>
      <c r="DR926"/>
      <c r="DS926"/>
      <c r="DT926"/>
      <c r="DU926"/>
      <c r="DV926"/>
      <c r="DW926"/>
      <c r="DX926"/>
      <c r="DY926"/>
      <c r="DZ926"/>
      <c r="EA926"/>
      <c r="EB926"/>
      <c r="EC926"/>
      <c r="ED926"/>
      <c r="EE926"/>
      <c r="EF926"/>
      <c r="EG926"/>
      <c r="EH926"/>
      <c r="EI926"/>
      <c r="EJ926"/>
      <c r="EK926"/>
      <c r="EL926"/>
      <c r="EM926"/>
      <c r="EN926"/>
      <c r="EO926"/>
      <c r="EP926"/>
      <c r="EQ926"/>
      <c r="ER926"/>
      <c r="ES926"/>
      <c r="ET926"/>
      <c r="EU926"/>
      <c r="EV926"/>
      <c r="EW926"/>
      <c r="EX926"/>
      <c r="EY926"/>
      <c r="EZ926"/>
      <c r="FA926"/>
      <c r="FB926"/>
      <c r="FC926"/>
      <c r="FD926"/>
      <c r="FE926"/>
      <c r="FF926"/>
      <c r="FG926"/>
      <c r="FH926"/>
      <c r="FI926"/>
      <c r="FJ926"/>
      <c r="FK926"/>
      <c r="FL926"/>
      <c r="FM926"/>
      <c r="FN926"/>
      <c r="FO926"/>
      <c r="FP926"/>
      <c r="FQ926"/>
      <c r="FR926"/>
      <c r="FS926"/>
      <c r="FT926"/>
      <c r="FU926"/>
      <c r="FV926"/>
      <c r="FW926"/>
      <c r="FX926"/>
      <c r="FY926"/>
      <c r="FZ926"/>
      <c r="GA926"/>
      <c r="GB926"/>
      <c r="GC926"/>
      <c r="GD926"/>
      <c r="GE926"/>
      <c r="GF926"/>
      <c r="GG926"/>
      <c r="GH926"/>
      <c r="GI926"/>
      <c r="GJ926"/>
      <c r="GK926"/>
      <c r="GL926"/>
      <c r="GM926"/>
      <c r="GN926"/>
      <c r="GO926"/>
      <c r="GP926"/>
      <c r="GQ926"/>
      <c r="GR926"/>
      <c r="GS926"/>
      <c r="GT926"/>
      <c r="GU926"/>
      <c r="GV926"/>
      <c r="GW926"/>
      <c r="GX926"/>
      <c r="GY926"/>
      <c r="GZ926"/>
      <c r="HA926"/>
      <c r="HB926"/>
      <c r="HC926"/>
      <c r="HD926"/>
      <c r="HE926"/>
      <c r="HF926"/>
      <c r="HG926"/>
      <c r="HH926"/>
      <c r="HI926"/>
      <c r="HJ926"/>
      <c r="HK926"/>
      <c r="HL926"/>
    </row>
    <row r="927" spans="1:220" x14ac:dyDescent="0.25">
      <c r="A927"/>
      <c r="B927"/>
      <c r="C927"/>
      <c r="D927"/>
      <c r="E927"/>
      <c r="F927"/>
      <c r="G927"/>
      <c r="H927"/>
      <c r="I927"/>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c r="BY927"/>
      <c r="BZ927"/>
      <c r="CA927"/>
      <c r="CB927"/>
      <c r="CC927"/>
      <c r="CD927"/>
      <c r="CE927"/>
      <c r="CF927"/>
      <c r="CG927"/>
      <c r="CH927"/>
      <c r="CI927"/>
      <c r="CJ927"/>
      <c r="CK927"/>
      <c r="CL927"/>
      <c r="CM927"/>
      <c r="CN927"/>
      <c r="CO927"/>
      <c r="CP927"/>
      <c r="CQ927"/>
      <c r="CR927"/>
      <c r="CS927"/>
      <c r="CT927"/>
      <c r="CU927"/>
      <c r="CV927"/>
      <c r="CW927"/>
      <c r="CX927"/>
      <c r="CY927"/>
      <c r="CZ927"/>
      <c r="DA927"/>
      <c r="DB927"/>
      <c r="DC927"/>
      <c r="DD927"/>
      <c r="DE927"/>
      <c r="DF927"/>
      <c r="DG927"/>
      <c r="DH927"/>
      <c r="DI927"/>
      <c r="DJ927"/>
      <c r="DK927"/>
      <c r="DL927"/>
      <c r="DM927"/>
      <c r="DN927"/>
      <c r="DO927"/>
      <c r="DP927"/>
      <c r="DQ927"/>
      <c r="DR927"/>
      <c r="DS927"/>
      <c r="DT927"/>
      <c r="DU927"/>
      <c r="DV927"/>
      <c r="DW927"/>
      <c r="DX927"/>
      <c r="DY927"/>
      <c r="DZ927"/>
      <c r="EA927"/>
      <c r="EB927"/>
      <c r="EC927"/>
      <c r="ED927"/>
      <c r="EE927"/>
      <c r="EF927"/>
      <c r="EG927"/>
      <c r="EH927"/>
      <c r="EI927"/>
      <c r="EJ927"/>
      <c r="EK927"/>
      <c r="EL927"/>
      <c r="EM927"/>
      <c r="EN927"/>
      <c r="EO927"/>
      <c r="EP927"/>
      <c r="EQ927"/>
      <c r="ER927"/>
      <c r="ES927"/>
      <c r="ET927"/>
      <c r="EU927"/>
      <c r="EV927"/>
      <c r="EW927"/>
      <c r="EX927"/>
      <c r="EY927"/>
      <c r="EZ927"/>
      <c r="FA927"/>
      <c r="FB927"/>
      <c r="FC927"/>
      <c r="FD927"/>
      <c r="FE927"/>
      <c r="FF927"/>
      <c r="FG927"/>
      <c r="FH927"/>
      <c r="FI927"/>
      <c r="FJ927"/>
      <c r="FK927"/>
      <c r="FL927"/>
      <c r="FM927"/>
      <c r="FN927"/>
      <c r="FO927"/>
      <c r="FP927"/>
      <c r="FQ927"/>
      <c r="FR927"/>
      <c r="FS927"/>
      <c r="FT927"/>
      <c r="FU927"/>
      <c r="FV927"/>
      <c r="FW927"/>
      <c r="FX927"/>
      <c r="FY927"/>
      <c r="FZ927"/>
      <c r="GA927"/>
      <c r="GB927"/>
      <c r="GC927"/>
      <c r="GD927"/>
      <c r="GE927"/>
      <c r="GF927"/>
      <c r="GG927"/>
      <c r="GH927"/>
      <c r="GI927"/>
      <c r="GJ927"/>
      <c r="GK927"/>
      <c r="GL927"/>
      <c r="GM927"/>
      <c r="GN927"/>
      <c r="GO927"/>
      <c r="GP927"/>
      <c r="GQ927"/>
      <c r="GR927"/>
      <c r="GS927"/>
      <c r="GT927"/>
      <c r="GU927"/>
      <c r="GV927"/>
      <c r="GW927"/>
      <c r="GX927"/>
      <c r="GY927"/>
      <c r="GZ927"/>
      <c r="HA927"/>
      <c r="HB927"/>
      <c r="HC927"/>
      <c r="HD927"/>
      <c r="HE927"/>
      <c r="HF927"/>
      <c r="HG927"/>
      <c r="HH927"/>
      <c r="HI927"/>
      <c r="HJ927"/>
      <c r="HK927"/>
      <c r="HL927"/>
    </row>
    <row r="928" spans="1:220" x14ac:dyDescent="0.25">
      <c r="A928"/>
      <c r="B928"/>
      <c r="C928"/>
      <c r="D928"/>
      <c r="E928"/>
      <c r="F928"/>
      <c r="G928"/>
      <c r="H928"/>
      <c r="I928"/>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c r="BY928"/>
      <c r="BZ928"/>
      <c r="CA928"/>
      <c r="CB928"/>
      <c r="CC928"/>
      <c r="CD928"/>
      <c r="CE928"/>
      <c r="CF928"/>
      <c r="CG928"/>
      <c r="CH928"/>
      <c r="CI928"/>
      <c r="CJ928"/>
      <c r="CK928"/>
      <c r="CL928"/>
      <c r="CM928"/>
      <c r="CN928"/>
      <c r="CO928"/>
      <c r="CP928"/>
      <c r="CQ928"/>
      <c r="CR928"/>
      <c r="CS928"/>
      <c r="CT928"/>
      <c r="CU928"/>
      <c r="CV928"/>
      <c r="CW928"/>
      <c r="CX928"/>
      <c r="CY928"/>
      <c r="CZ928"/>
      <c r="DA928"/>
      <c r="DB928"/>
      <c r="DC928"/>
      <c r="DD928"/>
      <c r="DE928"/>
      <c r="DF928"/>
      <c r="DG928"/>
      <c r="DH928"/>
      <c r="DI928"/>
      <c r="DJ928"/>
      <c r="DK928"/>
      <c r="DL928"/>
      <c r="DM928"/>
      <c r="DN928"/>
      <c r="DO928"/>
      <c r="DP928"/>
      <c r="DQ928"/>
      <c r="DR928"/>
      <c r="DS928"/>
      <c r="DT928"/>
      <c r="DU928"/>
      <c r="DV928"/>
      <c r="DW928"/>
      <c r="DX928"/>
      <c r="DY928"/>
      <c r="DZ928"/>
      <c r="EA928"/>
      <c r="EB928"/>
      <c r="EC928"/>
      <c r="ED928"/>
      <c r="EE928"/>
      <c r="EF928"/>
      <c r="EG928"/>
      <c r="EH928"/>
      <c r="EI928"/>
      <c r="EJ928"/>
      <c r="EK928"/>
      <c r="EL928"/>
      <c r="EM928"/>
      <c r="EN928"/>
      <c r="EO928"/>
      <c r="EP928"/>
      <c r="EQ928"/>
      <c r="ER928"/>
      <c r="ES928"/>
      <c r="ET928"/>
      <c r="EU928"/>
      <c r="EV928"/>
      <c r="EW928"/>
      <c r="EX928"/>
      <c r="EY928"/>
      <c r="EZ928"/>
      <c r="FA928"/>
      <c r="FB928"/>
      <c r="FC928"/>
      <c r="FD928"/>
      <c r="FE928"/>
      <c r="FF928"/>
      <c r="FG928"/>
      <c r="FH928"/>
      <c r="FI928"/>
      <c r="FJ928"/>
      <c r="FK928"/>
      <c r="FL928"/>
      <c r="FM928"/>
      <c r="FN928"/>
      <c r="FO928"/>
      <c r="FP928"/>
      <c r="FQ928"/>
      <c r="FR928"/>
      <c r="FS928"/>
      <c r="FT928"/>
      <c r="FU928"/>
      <c r="FV928"/>
      <c r="FW928"/>
      <c r="FX928"/>
      <c r="FY928"/>
      <c r="FZ928"/>
      <c r="GA928"/>
      <c r="GB928"/>
      <c r="GC928"/>
      <c r="GD928"/>
      <c r="GE928"/>
      <c r="GF928"/>
      <c r="GG928"/>
      <c r="GH928"/>
      <c r="GI928"/>
      <c r="GJ928"/>
      <c r="GK928"/>
      <c r="GL928"/>
      <c r="GM928"/>
      <c r="GN928"/>
      <c r="GO928"/>
      <c r="GP928"/>
      <c r="GQ928"/>
      <c r="GR928"/>
      <c r="GS928"/>
      <c r="GT928"/>
      <c r="GU928"/>
      <c r="GV928"/>
      <c r="GW928"/>
      <c r="GX928"/>
      <c r="GY928"/>
      <c r="GZ928"/>
      <c r="HA928"/>
      <c r="HB928"/>
      <c r="HC928"/>
      <c r="HD928"/>
      <c r="HE928"/>
      <c r="HF928"/>
      <c r="HG928"/>
      <c r="HH928"/>
      <c r="HI928"/>
      <c r="HJ928"/>
      <c r="HK928"/>
      <c r="HL928"/>
    </row>
    <row r="929" spans="1:220" x14ac:dyDescent="0.25">
      <c r="A929"/>
      <c r="B929"/>
      <c r="C929"/>
      <c r="D929"/>
      <c r="E929"/>
      <c r="F929"/>
      <c r="G929"/>
      <c r="H929"/>
      <c r="I929"/>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c r="BY929"/>
      <c r="BZ929"/>
      <c r="CA929"/>
      <c r="CB929"/>
      <c r="CC929"/>
      <c r="CD929"/>
      <c r="CE929"/>
      <c r="CF929"/>
      <c r="CG929"/>
      <c r="CH929"/>
      <c r="CI929"/>
      <c r="CJ929"/>
      <c r="CK929"/>
      <c r="CL929"/>
      <c r="CM929"/>
      <c r="CN929"/>
      <c r="CO929"/>
      <c r="CP929"/>
      <c r="CQ929"/>
      <c r="CR929"/>
      <c r="CS929"/>
      <c r="CT929"/>
      <c r="CU929"/>
      <c r="CV929"/>
      <c r="CW929"/>
      <c r="CX929"/>
      <c r="CY929"/>
      <c r="CZ929"/>
      <c r="DA929"/>
      <c r="DB929"/>
      <c r="DC929"/>
      <c r="DD929"/>
      <c r="DE929"/>
      <c r="DF929"/>
      <c r="DG929"/>
      <c r="DH929"/>
      <c r="DI929"/>
      <c r="DJ929"/>
      <c r="DK929"/>
      <c r="DL929"/>
      <c r="DM929"/>
      <c r="DN929"/>
      <c r="DO929"/>
      <c r="DP929"/>
      <c r="DQ929"/>
      <c r="DR929"/>
      <c r="DS929"/>
      <c r="DT929"/>
      <c r="DU929"/>
      <c r="DV929"/>
      <c r="DW929"/>
      <c r="DX929"/>
      <c r="DY929"/>
      <c r="DZ929"/>
      <c r="EA929"/>
      <c r="EB929"/>
      <c r="EC929"/>
      <c r="ED929"/>
      <c r="EE929"/>
      <c r="EF929"/>
      <c r="EG929"/>
      <c r="EH929"/>
      <c r="EI929"/>
      <c r="EJ929"/>
      <c r="EK929"/>
      <c r="EL929"/>
      <c r="EM929"/>
      <c r="EN929"/>
      <c r="EO929"/>
      <c r="EP929"/>
      <c r="EQ929"/>
      <c r="ER929"/>
      <c r="ES929"/>
      <c r="ET929"/>
      <c r="EU929"/>
      <c r="EV929"/>
      <c r="EW929"/>
      <c r="EX929"/>
      <c r="EY929"/>
      <c r="EZ929"/>
      <c r="FA929"/>
      <c r="FB929"/>
      <c r="FC929"/>
      <c r="FD929"/>
      <c r="FE929"/>
      <c r="FF929"/>
      <c r="FG929"/>
      <c r="FH929"/>
      <c r="FI929"/>
      <c r="FJ929"/>
      <c r="FK929"/>
      <c r="FL929"/>
      <c r="FM929"/>
      <c r="FN929"/>
      <c r="FO929"/>
      <c r="FP929"/>
      <c r="FQ929"/>
      <c r="FR929"/>
      <c r="FS929"/>
      <c r="FT929"/>
      <c r="FU929"/>
      <c r="FV929"/>
      <c r="FW929"/>
      <c r="FX929"/>
      <c r="FY929"/>
      <c r="FZ929"/>
      <c r="GA929"/>
      <c r="GB929"/>
      <c r="GC929"/>
      <c r="GD929"/>
      <c r="GE929"/>
      <c r="GF929"/>
      <c r="GG929"/>
      <c r="GH929"/>
      <c r="GI929"/>
      <c r="GJ929"/>
      <c r="GK929"/>
      <c r="GL929"/>
      <c r="GM929"/>
      <c r="GN929"/>
      <c r="GO929"/>
      <c r="GP929"/>
      <c r="GQ929"/>
      <c r="GR929"/>
      <c r="GS929"/>
      <c r="GT929"/>
      <c r="GU929"/>
      <c r="GV929"/>
      <c r="GW929"/>
      <c r="GX929"/>
      <c r="GY929"/>
      <c r="GZ929"/>
      <c r="HA929"/>
      <c r="HB929"/>
      <c r="HC929"/>
      <c r="HD929"/>
      <c r="HE929"/>
      <c r="HF929"/>
      <c r="HG929"/>
      <c r="HH929"/>
      <c r="HI929"/>
      <c r="HJ929"/>
      <c r="HK929"/>
      <c r="HL929"/>
    </row>
    <row r="930" spans="1:220" x14ac:dyDescent="0.25">
      <c r="A930"/>
      <c r="B930"/>
      <c r="C930"/>
      <c r="D930"/>
      <c r="E930"/>
      <c r="F930"/>
      <c r="G930"/>
      <c r="H930"/>
      <c r="I930"/>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c r="BY930"/>
      <c r="BZ930"/>
      <c r="CA930"/>
      <c r="CB930"/>
      <c r="CC930"/>
      <c r="CD930"/>
      <c r="CE930"/>
      <c r="CF930"/>
      <c r="CG930"/>
      <c r="CH930"/>
      <c r="CI930"/>
      <c r="CJ930"/>
      <c r="CK930"/>
      <c r="CL930"/>
      <c r="CM930"/>
      <c r="CN930"/>
      <c r="CO930"/>
      <c r="CP930"/>
      <c r="CQ930"/>
      <c r="CR930"/>
      <c r="CS930"/>
      <c r="CT930"/>
      <c r="CU930"/>
      <c r="CV930"/>
      <c r="CW930"/>
      <c r="CX930"/>
      <c r="CY930"/>
      <c r="CZ930"/>
      <c r="DA930"/>
      <c r="DB930"/>
      <c r="DC930"/>
      <c r="DD930"/>
      <c r="DE930"/>
      <c r="DF930"/>
      <c r="DG930"/>
      <c r="DH930"/>
      <c r="DI930"/>
      <c r="DJ930"/>
      <c r="DK930"/>
      <c r="DL930"/>
      <c r="DM930"/>
      <c r="DN930"/>
      <c r="DO930"/>
      <c r="DP930"/>
      <c r="DQ930"/>
      <c r="DR930"/>
      <c r="DS930"/>
      <c r="DT930"/>
      <c r="DU930"/>
      <c r="DV930"/>
      <c r="DW930"/>
      <c r="DX930"/>
      <c r="DY930"/>
      <c r="DZ930"/>
      <c r="EA930"/>
      <c r="EB930"/>
      <c r="EC930"/>
      <c r="ED930"/>
      <c r="EE930"/>
      <c r="EF930"/>
      <c r="EG930"/>
      <c r="EH930"/>
      <c r="EI930"/>
      <c r="EJ930"/>
      <c r="EK930"/>
      <c r="EL930"/>
      <c r="EM930"/>
      <c r="EN930"/>
      <c r="EO930"/>
      <c r="EP930"/>
      <c r="EQ930"/>
      <c r="ER930"/>
      <c r="ES930"/>
      <c r="ET930"/>
      <c r="EU930"/>
      <c r="EV930"/>
      <c r="EW930"/>
      <c r="EX930"/>
      <c r="EY930"/>
      <c r="EZ930"/>
      <c r="FA930"/>
      <c r="FB930"/>
      <c r="FC930"/>
      <c r="FD930"/>
      <c r="FE930"/>
      <c r="FF930"/>
      <c r="FG930"/>
      <c r="FH930"/>
      <c r="FI930"/>
      <c r="FJ930"/>
      <c r="FK930"/>
      <c r="FL930"/>
      <c r="FM930"/>
      <c r="FN930"/>
      <c r="FO930"/>
      <c r="FP930"/>
      <c r="FQ930"/>
      <c r="FR930"/>
      <c r="FS930"/>
      <c r="FT930"/>
      <c r="FU930"/>
      <c r="FV930"/>
      <c r="FW930"/>
      <c r="FX930"/>
      <c r="FY930"/>
      <c r="FZ930"/>
      <c r="GA930"/>
      <c r="GB930"/>
      <c r="GC930"/>
      <c r="GD930"/>
      <c r="GE930"/>
      <c r="GF930"/>
      <c r="GG930"/>
      <c r="GH930"/>
      <c r="GI930"/>
      <c r="GJ930"/>
      <c r="GK930"/>
      <c r="GL930"/>
      <c r="GM930"/>
      <c r="GN930"/>
      <c r="GO930"/>
      <c r="GP930"/>
      <c r="GQ930"/>
      <c r="GR930"/>
      <c r="GS930"/>
      <c r="GT930"/>
      <c r="GU930"/>
      <c r="GV930"/>
      <c r="GW930"/>
      <c r="GX930"/>
      <c r="GY930"/>
      <c r="GZ930"/>
      <c r="HA930"/>
      <c r="HB930"/>
      <c r="HC930"/>
      <c r="HD930"/>
      <c r="HE930"/>
      <c r="HF930"/>
      <c r="HG930"/>
      <c r="HH930"/>
      <c r="HI930"/>
      <c r="HJ930"/>
      <c r="HK930"/>
      <c r="HL930"/>
    </row>
    <row r="931" spans="1:220" x14ac:dyDescent="0.25">
      <c r="A931"/>
      <c r="B931"/>
      <c r="C931"/>
      <c r="D931"/>
      <c r="E931"/>
      <c r="F931"/>
      <c r="G931"/>
      <c r="H931"/>
      <c r="I931"/>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c r="BY931"/>
      <c r="BZ931"/>
      <c r="CA931"/>
      <c r="CB931"/>
      <c r="CC931"/>
      <c r="CD931"/>
      <c r="CE931"/>
      <c r="CF931"/>
      <c r="CG931"/>
      <c r="CH931"/>
      <c r="CI931"/>
      <c r="CJ931"/>
      <c r="CK931"/>
      <c r="CL931"/>
      <c r="CM931"/>
      <c r="CN931"/>
      <c r="CO931"/>
      <c r="CP931"/>
      <c r="CQ931"/>
      <c r="CR931"/>
      <c r="CS931"/>
      <c r="CT931"/>
      <c r="CU931"/>
      <c r="CV931"/>
      <c r="CW931"/>
      <c r="CX931"/>
      <c r="CY931"/>
      <c r="CZ931"/>
      <c r="DA931"/>
      <c r="DB931"/>
      <c r="DC931"/>
      <c r="DD931"/>
      <c r="DE931"/>
      <c r="DF931"/>
      <c r="DG931"/>
      <c r="DH931"/>
      <c r="DI931"/>
      <c r="DJ931"/>
      <c r="DK931"/>
      <c r="DL931"/>
      <c r="DM931"/>
      <c r="DN931"/>
      <c r="DO931"/>
      <c r="DP931"/>
      <c r="DQ931"/>
      <c r="DR931"/>
      <c r="DS931"/>
      <c r="DT931"/>
      <c r="DU931"/>
      <c r="DV931"/>
      <c r="DW931"/>
      <c r="DX931"/>
      <c r="DY931"/>
      <c r="DZ931"/>
      <c r="EA931"/>
      <c r="EB931"/>
      <c r="EC931"/>
      <c r="ED931"/>
      <c r="EE931"/>
      <c r="EF931"/>
      <c r="EG931"/>
      <c r="EH931"/>
      <c r="EI931"/>
      <c r="EJ931"/>
      <c r="EK931"/>
      <c r="EL931"/>
      <c r="EM931"/>
      <c r="EN931"/>
      <c r="EO931"/>
      <c r="EP931"/>
      <c r="EQ931"/>
      <c r="ER931"/>
      <c r="ES931"/>
      <c r="ET931"/>
      <c r="EU931"/>
      <c r="EV931"/>
      <c r="EW931"/>
      <c r="EX931"/>
      <c r="EY931"/>
      <c r="EZ931"/>
      <c r="FA931"/>
      <c r="FB931"/>
      <c r="FC931"/>
      <c r="FD931"/>
      <c r="FE931"/>
      <c r="FF931"/>
      <c r="FG931"/>
      <c r="FH931"/>
      <c r="FI931"/>
      <c r="FJ931"/>
      <c r="FK931"/>
      <c r="FL931"/>
      <c r="FM931"/>
      <c r="FN931"/>
      <c r="FO931"/>
      <c r="FP931"/>
      <c r="FQ931"/>
      <c r="FR931"/>
      <c r="FS931"/>
      <c r="FT931"/>
      <c r="FU931"/>
      <c r="FV931"/>
      <c r="FW931"/>
      <c r="FX931"/>
      <c r="FY931"/>
      <c r="FZ931"/>
      <c r="GA931"/>
      <c r="GB931"/>
      <c r="GC931"/>
      <c r="GD931"/>
      <c r="GE931"/>
      <c r="GF931"/>
      <c r="GG931"/>
      <c r="GH931"/>
      <c r="GI931"/>
      <c r="GJ931"/>
      <c r="GK931"/>
      <c r="GL931"/>
      <c r="GM931"/>
      <c r="GN931"/>
      <c r="GO931"/>
      <c r="GP931"/>
      <c r="GQ931"/>
      <c r="GR931"/>
      <c r="GS931"/>
      <c r="GT931"/>
      <c r="GU931"/>
      <c r="GV931"/>
      <c r="GW931"/>
      <c r="GX931"/>
      <c r="GY931"/>
      <c r="GZ931"/>
      <c r="HA931"/>
      <c r="HB931"/>
      <c r="HC931"/>
      <c r="HD931"/>
      <c r="HE931"/>
      <c r="HF931"/>
      <c r="HG931"/>
      <c r="HH931"/>
      <c r="HI931"/>
      <c r="HJ931"/>
      <c r="HK931"/>
      <c r="HL931"/>
    </row>
    <row r="932" spans="1:220" x14ac:dyDescent="0.25">
      <c r="A932"/>
      <c r="B932"/>
      <c r="C932"/>
      <c r="D932"/>
      <c r="E932"/>
      <c r="F932"/>
      <c r="G932"/>
      <c r="H932"/>
      <c r="I932"/>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c r="BY932"/>
      <c r="BZ932"/>
      <c r="CA932"/>
      <c r="CB932"/>
      <c r="CC932"/>
      <c r="CD932"/>
      <c r="CE932"/>
      <c r="CF932"/>
      <c r="CG932"/>
      <c r="CH932"/>
      <c r="CI932"/>
      <c r="CJ932"/>
      <c r="CK932"/>
      <c r="CL932"/>
      <c r="CM932"/>
      <c r="CN932"/>
      <c r="CO932"/>
      <c r="CP932"/>
      <c r="CQ932"/>
      <c r="CR932"/>
      <c r="CS932"/>
      <c r="CT932"/>
      <c r="CU932"/>
      <c r="CV932"/>
      <c r="CW932"/>
      <c r="CX932"/>
      <c r="CY932"/>
      <c r="CZ932"/>
      <c r="DA932"/>
      <c r="DB932"/>
      <c r="DC932"/>
      <c r="DD932"/>
      <c r="DE932"/>
      <c r="DF932"/>
      <c r="DG932"/>
      <c r="DH932"/>
      <c r="DI932"/>
      <c r="DJ932"/>
      <c r="DK932"/>
      <c r="DL932"/>
      <c r="DM932"/>
      <c r="DN932"/>
      <c r="DO932"/>
      <c r="DP932"/>
      <c r="DQ932"/>
      <c r="DR932"/>
      <c r="DS932"/>
      <c r="DT932"/>
      <c r="DU932"/>
      <c r="DV932"/>
      <c r="DW932"/>
      <c r="DX932"/>
      <c r="DY932"/>
      <c r="DZ932"/>
      <c r="EA932"/>
      <c r="EB932"/>
      <c r="EC932"/>
      <c r="ED932"/>
      <c r="EE932"/>
      <c r="EF932"/>
      <c r="EG932"/>
      <c r="EH932"/>
      <c r="EI932"/>
      <c r="EJ932"/>
      <c r="EK932"/>
      <c r="EL932"/>
      <c r="EM932"/>
      <c r="EN932"/>
      <c r="EO932"/>
      <c r="EP932"/>
      <c r="EQ932"/>
      <c r="ER932"/>
      <c r="ES932"/>
      <c r="ET932"/>
      <c r="EU932"/>
      <c r="EV932"/>
      <c r="EW932"/>
      <c r="EX932"/>
      <c r="EY932"/>
      <c r="EZ932"/>
      <c r="FA932"/>
      <c r="FB932"/>
      <c r="FC932"/>
      <c r="FD932"/>
      <c r="FE932"/>
      <c r="FF932"/>
      <c r="FG932"/>
      <c r="FH932"/>
      <c r="FI932"/>
      <c r="FJ932"/>
      <c r="FK932"/>
      <c r="FL932"/>
      <c r="FM932"/>
      <c r="FN932"/>
      <c r="FO932"/>
      <c r="FP932"/>
      <c r="FQ932"/>
      <c r="FR932"/>
      <c r="FS932"/>
      <c r="FT932"/>
      <c r="FU932"/>
      <c r="FV932"/>
      <c r="FW932"/>
      <c r="FX932"/>
      <c r="FY932"/>
      <c r="FZ932"/>
      <c r="GA932"/>
      <c r="GB932"/>
      <c r="GC932"/>
      <c r="GD932"/>
      <c r="GE932"/>
      <c r="GF932"/>
      <c r="GG932"/>
      <c r="GH932"/>
      <c r="GI932"/>
      <c r="GJ932"/>
      <c r="GK932"/>
      <c r="GL932"/>
      <c r="GM932"/>
      <c r="GN932"/>
      <c r="GO932"/>
      <c r="GP932"/>
      <c r="GQ932"/>
      <c r="GR932"/>
      <c r="GS932"/>
      <c r="GT932"/>
      <c r="GU932"/>
      <c r="GV932"/>
      <c r="GW932"/>
      <c r="GX932"/>
      <c r="GY932"/>
      <c r="GZ932"/>
      <c r="HA932"/>
      <c r="HB932"/>
      <c r="HC932"/>
      <c r="HD932"/>
      <c r="HE932"/>
      <c r="HF932"/>
      <c r="HG932"/>
      <c r="HH932"/>
      <c r="HI932"/>
      <c r="HJ932"/>
      <c r="HK932"/>
      <c r="HL932"/>
    </row>
    <row r="933" spans="1:220" x14ac:dyDescent="0.25">
      <c r="A933"/>
      <c r="B933"/>
      <c r="C933"/>
      <c r="D933"/>
      <c r="E933"/>
      <c r="F933"/>
      <c r="G933"/>
      <c r="H933"/>
      <c r="I933"/>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c r="BY933"/>
      <c r="BZ933"/>
      <c r="CA933"/>
      <c r="CB933"/>
      <c r="CC933"/>
      <c r="CD933"/>
      <c r="CE933"/>
      <c r="CF933"/>
      <c r="CG933"/>
      <c r="CH933"/>
      <c r="CI933"/>
      <c r="CJ933"/>
      <c r="CK933"/>
      <c r="CL933"/>
      <c r="CM933"/>
      <c r="CN933"/>
      <c r="CO933"/>
      <c r="CP933"/>
      <c r="CQ933"/>
      <c r="CR933"/>
      <c r="CS933"/>
      <c r="CT933"/>
      <c r="CU933"/>
      <c r="CV933"/>
      <c r="CW933"/>
      <c r="CX933"/>
      <c r="CY933"/>
      <c r="CZ933"/>
      <c r="DA933"/>
      <c r="DB933"/>
      <c r="DC933"/>
      <c r="DD933"/>
      <c r="DE933"/>
      <c r="DF933"/>
      <c r="DG933"/>
      <c r="DH933"/>
      <c r="DI933"/>
      <c r="DJ933"/>
      <c r="DK933"/>
      <c r="DL933"/>
      <c r="DM933"/>
      <c r="DN933"/>
      <c r="DO933"/>
      <c r="DP933"/>
      <c r="DQ933"/>
      <c r="DR933"/>
      <c r="DS933"/>
      <c r="DT933"/>
      <c r="DU933"/>
      <c r="DV933"/>
      <c r="DW933"/>
      <c r="DX933"/>
      <c r="DY933"/>
      <c r="DZ933"/>
      <c r="EA933"/>
      <c r="EB933"/>
      <c r="EC933"/>
      <c r="ED933"/>
      <c r="EE933"/>
      <c r="EF933"/>
      <c r="EG933"/>
      <c r="EH933"/>
      <c r="EI933"/>
      <c r="EJ933"/>
      <c r="EK933"/>
      <c r="EL933"/>
      <c r="EM933"/>
      <c r="EN933"/>
      <c r="EO933"/>
      <c r="EP933"/>
      <c r="EQ933"/>
      <c r="ER933"/>
      <c r="ES933"/>
      <c r="ET933"/>
      <c r="EU933"/>
      <c r="EV933"/>
      <c r="EW933"/>
      <c r="EX933"/>
      <c r="EY933"/>
      <c r="EZ933"/>
      <c r="FA933"/>
      <c r="FB933"/>
      <c r="FC933"/>
      <c r="FD933"/>
      <c r="FE933"/>
      <c r="FF933"/>
      <c r="FG933"/>
      <c r="FH933"/>
      <c r="FI933"/>
      <c r="FJ933"/>
      <c r="FK933"/>
      <c r="FL933"/>
      <c r="FM933"/>
      <c r="FN933"/>
      <c r="FO933"/>
      <c r="FP933"/>
      <c r="FQ933"/>
      <c r="FR933"/>
      <c r="FS933"/>
      <c r="FT933"/>
      <c r="FU933"/>
      <c r="FV933"/>
      <c r="FW933"/>
      <c r="FX933"/>
      <c r="FY933"/>
      <c r="FZ933"/>
      <c r="GA933"/>
      <c r="GB933"/>
      <c r="GC933"/>
      <c r="GD933"/>
      <c r="GE933"/>
      <c r="GF933"/>
      <c r="GG933"/>
      <c r="GH933"/>
      <c r="GI933"/>
      <c r="GJ933"/>
      <c r="GK933"/>
      <c r="GL933"/>
      <c r="GM933"/>
      <c r="GN933"/>
      <c r="GO933"/>
      <c r="GP933"/>
      <c r="GQ933"/>
      <c r="GR933"/>
      <c r="GS933"/>
      <c r="GT933"/>
      <c r="GU933"/>
      <c r="GV933"/>
      <c r="GW933"/>
      <c r="GX933"/>
      <c r="GY933"/>
      <c r="GZ933"/>
      <c r="HA933"/>
      <c r="HB933"/>
      <c r="HC933"/>
      <c r="HD933"/>
      <c r="HE933"/>
      <c r="HF933"/>
      <c r="HG933"/>
      <c r="HH933"/>
      <c r="HI933"/>
      <c r="HJ933"/>
      <c r="HK933"/>
      <c r="HL933"/>
    </row>
    <row r="934" spans="1:220" x14ac:dyDescent="0.25">
      <c r="A934"/>
      <c r="B934"/>
      <c r="C934"/>
      <c r="D934"/>
      <c r="E934"/>
      <c r="F934"/>
      <c r="G934"/>
      <c r="H934"/>
      <c r="I934"/>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c r="BY934"/>
      <c r="BZ934"/>
      <c r="CA934"/>
      <c r="CB934"/>
      <c r="CC934"/>
      <c r="CD934"/>
      <c r="CE934"/>
      <c r="CF934"/>
      <c r="CG934"/>
      <c r="CH934"/>
      <c r="CI934"/>
      <c r="CJ934"/>
      <c r="CK934"/>
      <c r="CL934"/>
      <c r="CM934"/>
      <c r="CN934"/>
      <c r="CO934"/>
      <c r="CP934"/>
      <c r="CQ934"/>
      <c r="CR934"/>
      <c r="CS934"/>
      <c r="CT934"/>
      <c r="CU934"/>
      <c r="CV934"/>
      <c r="CW934"/>
      <c r="CX934"/>
      <c r="CY934"/>
      <c r="CZ934"/>
      <c r="DA934"/>
      <c r="DB934"/>
      <c r="DC934"/>
      <c r="DD934"/>
      <c r="DE934"/>
      <c r="DF934"/>
      <c r="DG934"/>
      <c r="DH934"/>
      <c r="DI934"/>
      <c r="DJ934"/>
      <c r="DK934"/>
      <c r="DL934"/>
      <c r="DM934"/>
      <c r="DN934"/>
      <c r="DO934"/>
      <c r="DP934"/>
      <c r="DQ934"/>
      <c r="DR934"/>
      <c r="DS934"/>
      <c r="DT934"/>
      <c r="DU934"/>
      <c r="DV934"/>
      <c r="DW934"/>
      <c r="DX934"/>
      <c r="DY934"/>
      <c r="DZ934"/>
      <c r="EA934"/>
      <c r="EB934"/>
      <c r="EC934"/>
      <c r="ED934"/>
      <c r="EE934"/>
      <c r="EF934"/>
      <c r="EG934"/>
      <c r="EH934"/>
      <c r="EI934"/>
      <c r="EJ934"/>
      <c r="EK934"/>
      <c r="EL934"/>
      <c r="EM934"/>
      <c r="EN934"/>
      <c r="EO934"/>
      <c r="EP934"/>
      <c r="EQ934"/>
      <c r="ER934"/>
      <c r="ES934"/>
      <c r="ET934"/>
      <c r="EU934"/>
      <c r="EV934"/>
      <c r="EW934"/>
      <c r="EX934"/>
      <c r="EY934"/>
      <c r="EZ934"/>
      <c r="FA934"/>
      <c r="FB934"/>
      <c r="FC934"/>
      <c r="FD934"/>
      <c r="FE934"/>
      <c r="FF934"/>
      <c r="FG934"/>
      <c r="FH934"/>
      <c r="FI934"/>
      <c r="FJ934"/>
      <c r="FK934"/>
      <c r="FL934"/>
      <c r="FM934"/>
      <c r="FN934"/>
      <c r="FO934"/>
      <c r="FP934"/>
      <c r="FQ934"/>
      <c r="FR934"/>
      <c r="FS934"/>
      <c r="FT934"/>
      <c r="FU934"/>
      <c r="FV934"/>
      <c r="FW934"/>
      <c r="FX934"/>
      <c r="FY934"/>
      <c r="FZ934"/>
      <c r="GA934"/>
      <c r="GB934"/>
      <c r="GC934"/>
      <c r="GD934"/>
      <c r="GE934"/>
      <c r="GF934"/>
      <c r="GG934"/>
      <c r="GH934"/>
      <c r="GI934"/>
      <c r="GJ934"/>
      <c r="GK934"/>
      <c r="GL934"/>
      <c r="GM934"/>
      <c r="GN934"/>
      <c r="GO934"/>
      <c r="GP934"/>
      <c r="GQ934"/>
      <c r="GR934"/>
      <c r="GS934"/>
      <c r="GT934"/>
      <c r="GU934"/>
      <c r="GV934"/>
      <c r="GW934"/>
      <c r="GX934"/>
      <c r="GY934"/>
      <c r="GZ934"/>
      <c r="HA934"/>
      <c r="HB934"/>
      <c r="HC934"/>
      <c r="HD934"/>
      <c r="HE934"/>
      <c r="HF934"/>
      <c r="HG934"/>
      <c r="HH934"/>
      <c r="HI934"/>
      <c r="HJ934"/>
      <c r="HK934"/>
      <c r="HL934"/>
    </row>
    <row r="935" spans="1:220" x14ac:dyDescent="0.25">
      <c r="A935"/>
      <c r="B935"/>
      <c r="C935"/>
      <c r="D935"/>
      <c r="E935"/>
      <c r="F935"/>
      <c r="G935"/>
      <c r="H935"/>
      <c r="I935"/>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c r="BY935"/>
      <c r="BZ935"/>
      <c r="CA935"/>
      <c r="CB935"/>
      <c r="CC935"/>
      <c r="CD935"/>
      <c r="CE935"/>
      <c r="CF935"/>
      <c r="CG935"/>
      <c r="CH935"/>
      <c r="CI935"/>
      <c r="CJ935"/>
      <c r="CK935"/>
      <c r="CL935"/>
      <c r="CM935"/>
      <c r="CN935"/>
      <c r="CO935"/>
      <c r="CP935"/>
      <c r="CQ935"/>
      <c r="CR935"/>
      <c r="CS935"/>
      <c r="CT935"/>
      <c r="CU935"/>
      <c r="CV935"/>
      <c r="CW935"/>
      <c r="CX935"/>
      <c r="CY935"/>
      <c r="CZ935"/>
      <c r="DA935"/>
      <c r="DB935"/>
      <c r="DC935"/>
      <c r="DD935"/>
      <c r="DE935"/>
      <c r="DF935"/>
      <c r="DG935"/>
      <c r="DH935"/>
      <c r="DI935"/>
      <c r="DJ935"/>
      <c r="DK935"/>
      <c r="DL935"/>
      <c r="DM935"/>
      <c r="DN935"/>
      <c r="DO935"/>
      <c r="DP935"/>
      <c r="DQ935"/>
      <c r="DR935"/>
      <c r="DS935"/>
      <c r="DT935"/>
      <c r="DU935"/>
      <c r="DV935"/>
      <c r="DW935"/>
      <c r="DX935"/>
      <c r="DY935"/>
      <c r="DZ935"/>
      <c r="EA935"/>
      <c r="EB935"/>
      <c r="EC935"/>
      <c r="ED935"/>
      <c r="EE935"/>
      <c r="EF935"/>
      <c r="EG935"/>
      <c r="EH935"/>
      <c r="EI935"/>
      <c r="EJ935"/>
      <c r="EK935"/>
      <c r="EL935"/>
      <c r="EM935"/>
      <c r="EN935"/>
      <c r="EO935"/>
      <c r="EP935"/>
      <c r="EQ935"/>
      <c r="ER935"/>
      <c r="ES935"/>
      <c r="ET935"/>
      <c r="EU935"/>
      <c r="EV935"/>
      <c r="EW935"/>
      <c r="EX935"/>
      <c r="EY935"/>
      <c r="EZ935"/>
      <c r="FA935"/>
      <c r="FB935"/>
      <c r="FC935"/>
      <c r="FD935"/>
      <c r="FE935"/>
      <c r="FF935"/>
      <c r="FG935"/>
      <c r="FH935"/>
      <c r="FI935"/>
      <c r="FJ935"/>
      <c r="FK935"/>
      <c r="FL935"/>
      <c r="FM935"/>
      <c r="FN935"/>
      <c r="FO935"/>
      <c r="FP935"/>
      <c r="FQ935"/>
      <c r="FR935"/>
      <c r="FS935"/>
      <c r="FT935"/>
      <c r="FU935"/>
      <c r="FV935"/>
      <c r="FW935"/>
      <c r="FX935"/>
      <c r="FY935"/>
      <c r="FZ935"/>
      <c r="GA935"/>
      <c r="GB935"/>
      <c r="GC935"/>
      <c r="GD935"/>
      <c r="GE935"/>
      <c r="GF935"/>
      <c r="GG935"/>
      <c r="GH935"/>
      <c r="GI935"/>
      <c r="GJ935"/>
      <c r="GK935"/>
      <c r="GL935"/>
      <c r="GM935"/>
      <c r="GN935"/>
      <c r="GO935"/>
      <c r="GP935"/>
      <c r="GQ935"/>
      <c r="GR935"/>
      <c r="GS935"/>
      <c r="GT935"/>
      <c r="GU935"/>
      <c r="GV935"/>
      <c r="GW935"/>
      <c r="GX935"/>
      <c r="GY935"/>
      <c r="GZ935"/>
      <c r="HA935"/>
      <c r="HB935"/>
      <c r="HC935"/>
      <c r="HD935"/>
      <c r="HE935"/>
      <c r="HF935"/>
      <c r="HG935"/>
      <c r="HH935"/>
      <c r="HI935"/>
      <c r="HJ935"/>
      <c r="HK935"/>
      <c r="HL935"/>
    </row>
    <row r="936" spans="1:220" x14ac:dyDescent="0.25">
      <c r="A936"/>
      <c r="B936"/>
      <c r="C936"/>
      <c r="D936"/>
      <c r="E936"/>
      <c r="F936"/>
      <c r="G936"/>
      <c r="H936"/>
      <c r="I93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c r="BY936"/>
      <c r="BZ936"/>
      <c r="CA936"/>
      <c r="CB936"/>
      <c r="CC936"/>
      <c r="CD936"/>
      <c r="CE936"/>
      <c r="CF936"/>
      <c r="CG936"/>
      <c r="CH936"/>
      <c r="CI936"/>
      <c r="CJ936"/>
      <c r="CK936"/>
      <c r="CL936"/>
      <c r="CM936"/>
      <c r="CN936"/>
      <c r="CO936"/>
      <c r="CP936"/>
      <c r="CQ936"/>
      <c r="CR936"/>
      <c r="CS936"/>
      <c r="CT936"/>
      <c r="CU936"/>
      <c r="CV936"/>
      <c r="CW936"/>
      <c r="CX936"/>
      <c r="CY936"/>
      <c r="CZ936"/>
      <c r="DA936"/>
      <c r="DB936"/>
      <c r="DC936"/>
      <c r="DD936"/>
      <c r="DE936"/>
      <c r="DF936"/>
      <c r="DG936"/>
      <c r="DH936"/>
      <c r="DI936"/>
      <c r="DJ936"/>
      <c r="DK936"/>
      <c r="DL936"/>
      <c r="DM936"/>
      <c r="DN936"/>
      <c r="DO936"/>
      <c r="DP936"/>
      <c r="DQ936"/>
      <c r="DR936"/>
      <c r="DS936"/>
      <c r="DT936"/>
      <c r="DU936"/>
      <c r="DV936"/>
      <c r="DW936"/>
      <c r="DX936"/>
      <c r="DY936"/>
      <c r="DZ936"/>
      <c r="EA936"/>
      <c r="EB936"/>
      <c r="EC936"/>
      <c r="ED936"/>
      <c r="EE936"/>
      <c r="EF936"/>
      <c r="EG936"/>
      <c r="EH936"/>
      <c r="EI936"/>
      <c r="EJ936"/>
      <c r="EK936"/>
      <c r="EL936"/>
      <c r="EM936"/>
      <c r="EN936"/>
      <c r="EO936"/>
      <c r="EP936"/>
      <c r="EQ936"/>
      <c r="ER936"/>
      <c r="ES936"/>
      <c r="ET936"/>
      <c r="EU936"/>
      <c r="EV936"/>
      <c r="EW936"/>
      <c r="EX936"/>
      <c r="EY936"/>
      <c r="EZ936"/>
      <c r="FA936"/>
      <c r="FB936"/>
      <c r="FC936"/>
      <c r="FD936"/>
      <c r="FE936"/>
      <c r="FF936"/>
      <c r="FG936"/>
      <c r="FH936"/>
      <c r="FI936"/>
      <c r="FJ936"/>
      <c r="FK936"/>
      <c r="FL936"/>
      <c r="FM936"/>
      <c r="FN936"/>
      <c r="FO936"/>
      <c r="FP936"/>
      <c r="FQ936"/>
      <c r="FR936"/>
      <c r="FS936"/>
      <c r="FT936"/>
      <c r="FU936"/>
      <c r="FV936"/>
      <c r="FW936"/>
      <c r="FX936"/>
      <c r="FY936"/>
      <c r="FZ936"/>
      <c r="GA936"/>
      <c r="GB936"/>
      <c r="GC936"/>
      <c r="GD936"/>
      <c r="GE936"/>
      <c r="GF936"/>
      <c r="GG936"/>
      <c r="GH936"/>
      <c r="GI936"/>
      <c r="GJ936"/>
      <c r="GK936"/>
      <c r="GL936"/>
      <c r="GM936"/>
      <c r="GN936"/>
      <c r="GO936"/>
      <c r="GP936"/>
      <c r="GQ936"/>
      <c r="GR936"/>
      <c r="GS936"/>
      <c r="GT936"/>
      <c r="GU936"/>
      <c r="GV936"/>
      <c r="GW936"/>
      <c r="GX936"/>
      <c r="GY936"/>
      <c r="GZ936"/>
      <c r="HA936"/>
      <c r="HB936"/>
      <c r="HC936"/>
      <c r="HD936"/>
      <c r="HE936"/>
      <c r="HF936"/>
      <c r="HG936"/>
      <c r="HH936"/>
      <c r="HI936"/>
      <c r="HJ936"/>
      <c r="HK936"/>
      <c r="HL936"/>
    </row>
    <row r="937" spans="1:220" x14ac:dyDescent="0.25">
      <c r="A937"/>
      <c r="B937"/>
      <c r="C937"/>
      <c r="D937"/>
      <c r="E937"/>
      <c r="F937"/>
      <c r="G937"/>
      <c r="H937"/>
      <c r="I937"/>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c r="BY937"/>
      <c r="BZ937"/>
      <c r="CA937"/>
      <c r="CB937"/>
      <c r="CC937"/>
      <c r="CD937"/>
      <c r="CE937"/>
      <c r="CF937"/>
      <c r="CG937"/>
      <c r="CH937"/>
      <c r="CI937"/>
      <c r="CJ937"/>
      <c r="CK937"/>
      <c r="CL937"/>
      <c r="CM937"/>
      <c r="CN937"/>
      <c r="CO937"/>
      <c r="CP937"/>
      <c r="CQ937"/>
      <c r="CR937"/>
      <c r="CS937"/>
      <c r="CT937"/>
      <c r="CU937"/>
      <c r="CV937"/>
      <c r="CW937"/>
      <c r="CX937"/>
      <c r="CY937"/>
      <c r="CZ937"/>
      <c r="DA937"/>
      <c r="DB937"/>
      <c r="DC937"/>
      <c r="DD937"/>
      <c r="DE937"/>
      <c r="DF937"/>
      <c r="DG937"/>
      <c r="DH937"/>
      <c r="DI937"/>
      <c r="DJ937"/>
      <c r="DK937"/>
      <c r="DL937"/>
      <c r="DM937"/>
      <c r="DN937"/>
      <c r="DO937"/>
      <c r="DP937"/>
      <c r="DQ937"/>
      <c r="DR937"/>
      <c r="DS937"/>
      <c r="DT937"/>
      <c r="DU937"/>
      <c r="DV937"/>
      <c r="DW937"/>
      <c r="DX937"/>
      <c r="DY937"/>
      <c r="DZ937"/>
      <c r="EA937"/>
      <c r="EB937"/>
      <c r="EC937"/>
      <c r="ED937"/>
      <c r="EE937"/>
      <c r="EF937"/>
      <c r="EG937"/>
      <c r="EH937"/>
      <c r="EI937"/>
      <c r="EJ937"/>
      <c r="EK937"/>
      <c r="EL937"/>
      <c r="EM937"/>
      <c r="EN937"/>
      <c r="EO937"/>
      <c r="EP937"/>
      <c r="EQ937"/>
      <c r="ER937"/>
      <c r="ES937"/>
      <c r="ET937"/>
      <c r="EU937"/>
      <c r="EV937"/>
      <c r="EW937"/>
      <c r="EX937"/>
      <c r="EY937"/>
      <c r="EZ937"/>
      <c r="FA937"/>
      <c r="FB937"/>
      <c r="FC937"/>
      <c r="FD937"/>
      <c r="FE937"/>
      <c r="FF937"/>
      <c r="FG937"/>
      <c r="FH937"/>
      <c r="FI937"/>
      <c r="FJ937"/>
      <c r="FK937"/>
      <c r="FL937"/>
      <c r="FM937"/>
      <c r="FN937"/>
      <c r="FO937"/>
      <c r="FP937"/>
      <c r="FQ937"/>
      <c r="FR937"/>
      <c r="FS937"/>
      <c r="FT937"/>
      <c r="FU937"/>
      <c r="FV937"/>
      <c r="FW937"/>
      <c r="FX937"/>
      <c r="FY937"/>
      <c r="FZ937"/>
      <c r="GA937"/>
      <c r="GB937"/>
      <c r="GC937"/>
      <c r="GD937"/>
      <c r="GE937"/>
      <c r="GF937"/>
      <c r="GG937"/>
      <c r="GH937"/>
      <c r="GI937"/>
      <c r="GJ937"/>
      <c r="GK937"/>
      <c r="GL937"/>
      <c r="GM937"/>
      <c r="GN937"/>
      <c r="GO937"/>
      <c r="GP937"/>
      <c r="GQ937"/>
      <c r="GR937"/>
      <c r="GS937"/>
      <c r="GT937"/>
      <c r="GU937"/>
      <c r="GV937"/>
      <c r="GW937"/>
      <c r="GX937"/>
      <c r="GY937"/>
      <c r="GZ937"/>
      <c r="HA937"/>
      <c r="HB937"/>
      <c r="HC937"/>
      <c r="HD937"/>
      <c r="HE937"/>
      <c r="HF937"/>
      <c r="HG937"/>
      <c r="HH937"/>
      <c r="HI937"/>
      <c r="HJ937"/>
      <c r="HK937"/>
      <c r="HL937"/>
    </row>
    <row r="938" spans="1:220" x14ac:dyDescent="0.25">
      <c r="A938"/>
      <c r="B938"/>
      <c r="C938"/>
      <c r="D938"/>
      <c r="E938"/>
      <c r="F938"/>
      <c r="G938"/>
      <c r="H938"/>
      <c r="I938"/>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c r="BY938"/>
      <c r="BZ938"/>
      <c r="CA938"/>
      <c r="CB938"/>
      <c r="CC938"/>
      <c r="CD938"/>
      <c r="CE938"/>
      <c r="CF938"/>
      <c r="CG938"/>
      <c r="CH938"/>
      <c r="CI938"/>
      <c r="CJ938"/>
      <c r="CK938"/>
      <c r="CL938"/>
      <c r="CM938"/>
      <c r="CN938"/>
      <c r="CO938"/>
      <c r="CP938"/>
      <c r="CQ938"/>
      <c r="CR938"/>
      <c r="CS938"/>
      <c r="CT938"/>
      <c r="CU938"/>
      <c r="CV938"/>
      <c r="CW938"/>
      <c r="CX938"/>
      <c r="CY938"/>
      <c r="CZ938"/>
      <c r="DA938"/>
      <c r="DB938"/>
      <c r="DC938"/>
      <c r="DD938"/>
      <c r="DE938"/>
      <c r="DF938"/>
      <c r="DG938"/>
      <c r="DH938"/>
      <c r="DI938"/>
      <c r="DJ938"/>
      <c r="DK938"/>
      <c r="DL938"/>
      <c r="DM938"/>
      <c r="DN938"/>
      <c r="DO938"/>
      <c r="DP938"/>
      <c r="DQ938"/>
      <c r="DR938"/>
      <c r="DS938"/>
      <c r="DT938"/>
      <c r="DU938"/>
      <c r="DV938"/>
      <c r="DW938"/>
      <c r="DX938"/>
      <c r="DY938"/>
      <c r="DZ938"/>
      <c r="EA938"/>
      <c r="EB938"/>
      <c r="EC938"/>
      <c r="ED938"/>
      <c r="EE938"/>
      <c r="EF938"/>
      <c r="EG938"/>
      <c r="EH938"/>
      <c r="EI938"/>
      <c r="EJ938"/>
      <c r="EK938"/>
      <c r="EL938"/>
      <c r="EM938"/>
      <c r="EN938"/>
      <c r="EO938"/>
      <c r="EP938"/>
      <c r="EQ938"/>
      <c r="ER938"/>
      <c r="ES938"/>
      <c r="ET938"/>
      <c r="EU938"/>
      <c r="EV938"/>
      <c r="EW938"/>
      <c r="EX938"/>
      <c r="EY938"/>
      <c r="EZ938"/>
      <c r="FA938"/>
      <c r="FB938"/>
      <c r="FC938"/>
      <c r="FD938"/>
      <c r="FE938"/>
      <c r="FF938"/>
      <c r="FG938"/>
      <c r="FH938"/>
      <c r="FI938"/>
      <c r="FJ938"/>
      <c r="FK938"/>
      <c r="FL938"/>
      <c r="FM938"/>
      <c r="FN938"/>
      <c r="FO938"/>
      <c r="FP938"/>
      <c r="FQ938"/>
      <c r="FR938"/>
      <c r="FS938"/>
      <c r="FT938"/>
      <c r="FU938"/>
      <c r="FV938"/>
      <c r="FW938"/>
      <c r="FX938"/>
      <c r="FY938"/>
      <c r="FZ938"/>
      <c r="GA938"/>
      <c r="GB938"/>
      <c r="GC938"/>
      <c r="GD938"/>
      <c r="GE938"/>
      <c r="GF938"/>
      <c r="GG938"/>
      <c r="GH938"/>
      <c r="GI938"/>
      <c r="GJ938"/>
      <c r="GK938"/>
      <c r="GL938"/>
      <c r="GM938"/>
      <c r="GN938"/>
      <c r="GO938"/>
      <c r="GP938"/>
      <c r="GQ938"/>
      <c r="GR938"/>
      <c r="GS938"/>
      <c r="GT938"/>
      <c r="GU938"/>
      <c r="GV938"/>
      <c r="GW938"/>
      <c r="GX938"/>
      <c r="GY938"/>
      <c r="GZ938"/>
      <c r="HA938"/>
      <c r="HB938"/>
      <c r="HC938"/>
      <c r="HD938"/>
      <c r="HE938"/>
      <c r="HF938"/>
      <c r="HG938"/>
      <c r="HH938"/>
      <c r="HI938"/>
      <c r="HJ938"/>
      <c r="HK938"/>
      <c r="HL938"/>
    </row>
    <row r="939" spans="1:220" x14ac:dyDescent="0.25">
      <c r="A939"/>
      <c r="B939"/>
      <c r="C939"/>
      <c r="D939"/>
      <c r="E939"/>
      <c r="F939"/>
      <c r="G939"/>
      <c r="H939"/>
      <c r="I939"/>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c r="BY939"/>
      <c r="BZ939"/>
      <c r="CA939"/>
      <c r="CB939"/>
      <c r="CC939"/>
      <c r="CD939"/>
      <c r="CE939"/>
      <c r="CF939"/>
      <c r="CG939"/>
      <c r="CH939"/>
      <c r="CI939"/>
      <c r="CJ939"/>
      <c r="CK939"/>
      <c r="CL939"/>
      <c r="CM939"/>
      <c r="CN939"/>
      <c r="CO939"/>
      <c r="CP939"/>
      <c r="CQ939"/>
      <c r="CR939"/>
      <c r="CS939"/>
      <c r="CT939"/>
      <c r="CU939"/>
      <c r="CV939"/>
      <c r="CW939"/>
      <c r="CX939"/>
      <c r="CY939"/>
      <c r="CZ939"/>
      <c r="DA939"/>
      <c r="DB939"/>
      <c r="DC939"/>
      <c r="DD939"/>
      <c r="DE939"/>
      <c r="DF939"/>
      <c r="DG939"/>
      <c r="DH939"/>
      <c r="DI939"/>
      <c r="DJ939"/>
      <c r="DK939"/>
      <c r="DL939"/>
      <c r="DM939"/>
      <c r="DN939"/>
      <c r="DO939"/>
      <c r="DP939"/>
      <c r="DQ939"/>
      <c r="DR939"/>
      <c r="DS939"/>
      <c r="DT939"/>
      <c r="DU939"/>
      <c r="DV939"/>
      <c r="DW939"/>
      <c r="DX939"/>
      <c r="DY939"/>
      <c r="DZ939"/>
      <c r="EA939"/>
      <c r="EB939"/>
      <c r="EC939"/>
      <c r="ED939"/>
      <c r="EE939"/>
      <c r="EF939"/>
      <c r="EG939"/>
      <c r="EH939"/>
      <c r="EI939"/>
      <c r="EJ939"/>
      <c r="EK939"/>
      <c r="EL939"/>
      <c r="EM939"/>
      <c r="EN939"/>
      <c r="EO939"/>
      <c r="EP939"/>
      <c r="EQ939"/>
      <c r="ER939"/>
      <c r="ES939"/>
      <c r="ET939"/>
      <c r="EU939"/>
      <c r="EV939"/>
      <c r="EW939"/>
      <c r="EX939"/>
      <c r="EY939"/>
      <c r="EZ939"/>
      <c r="FA939"/>
      <c r="FB939"/>
      <c r="FC939"/>
      <c r="FD939"/>
      <c r="FE939"/>
      <c r="FF939"/>
      <c r="FG939"/>
      <c r="FH939"/>
      <c r="FI939"/>
      <c r="FJ939"/>
      <c r="FK939"/>
      <c r="FL939"/>
      <c r="FM939"/>
      <c r="FN939"/>
      <c r="FO939"/>
      <c r="FP939"/>
      <c r="FQ939"/>
      <c r="FR939"/>
      <c r="FS939"/>
      <c r="FT939"/>
      <c r="FU939"/>
      <c r="FV939"/>
      <c r="FW939"/>
      <c r="FX939"/>
      <c r="FY939"/>
      <c r="FZ939"/>
      <c r="GA939"/>
      <c r="GB939"/>
      <c r="GC939"/>
      <c r="GD939"/>
      <c r="GE939"/>
      <c r="GF939"/>
      <c r="GG939"/>
      <c r="GH939"/>
      <c r="GI939"/>
      <c r="GJ939"/>
      <c r="GK939"/>
      <c r="GL939"/>
      <c r="GM939"/>
      <c r="GN939"/>
      <c r="GO939"/>
      <c r="GP939"/>
      <c r="GQ939"/>
      <c r="GR939"/>
      <c r="GS939"/>
      <c r="GT939"/>
      <c r="GU939"/>
      <c r="GV939"/>
      <c r="GW939"/>
      <c r="GX939"/>
      <c r="GY939"/>
      <c r="GZ939"/>
      <c r="HA939"/>
      <c r="HB939"/>
      <c r="HC939"/>
      <c r="HD939"/>
      <c r="HE939"/>
      <c r="HF939"/>
      <c r="HG939"/>
      <c r="HH939"/>
      <c r="HI939"/>
      <c r="HJ939"/>
      <c r="HK939"/>
      <c r="HL939"/>
    </row>
    <row r="940" spans="1:220" x14ac:dyDescent="0.25">
      <c r="A940"/>
      <c r="B940"/>
      <c r="C940"/>
      <c r="D940"/>
      <c r="E940"/>
      <c r="F940"/>
      <c r="G940"/>
      <c r="H940"/>
      <c r="I940"/>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c r="BY940"/>
      <c r="BZ940"/>
      <c r="CA940"/>
      <c r="CB940"/>
      <c r="CC940"/>
      <c r="CD940"/>
      <c r="CE940"/>
      <c r="CF940"/>
      <c r="CG940"/>
      <c r="CH940"/>
      <c r="CI940"/>
      <c r="CJ940"/>
      <c r="CK940"/>
      <c r="CL940"/>
      <c r="CM940"/>
      <c r="CN940"/>
      <c r="CO940"/>
      <c r="CP940"/>
      <c r="CQ940"/>
      <c r="CR940"/>
      <c r="CS940"/>
      <c r="CT940"/>
      <c r="CU940"/>
      <c r="CV940"/>
      <c r="CW940"/>
      <c r="CX940"/>
      <c r="CY940"/>
      <c r="CZ940"/>
      <c r="DA940"/>
      <c r="DB940"/>
      <c r="DC940"/>
      <c r="DD940"/>
      <c r="DE940"/>
      <c r="DF940"/>
      <c r="DG940"/>
      <c r="DH940"/>
      <c r="DI940"/>
      <c r="DJ940"/>
      <c r="DK940"/>
      <c r="DL940"/>
      <c r="DM940"/>
      <c r="DN940"/>
      <c r="DO940"/>
      <c r="DP940"/>
      <c r="DQ940"/>
      <c r="DR940"/>
      <c r="DS940"/>
      <c r="DT940"/>
      <c r="DU940"/>
      <c r="DV940"/>
      <c r="DW940"/>
      <c r="DX940"/>
      <c r="DY940"/>
      <c r="DZ940"/>
      <c r="EA940"/>
      <c r="EB940"/>
      <c r="EC940"/>
      <c r="ED940"/>
      <c r="EE940"/>
      <c r="EF940"/>
      <c r="EG940"/>
      <c r="EH940"/>
      <c r="EI940"/>
      <c r="EJ940"/>
      <c r="EK940"/>
      <c r="EL940"/>
      <c r="EM940"/>
      <c r="EN940"/>
      <c r="EO940"/>
      <c r="EP940"/>
      <c r="EQ940"/>
      <c r="ER940"/>
      <c r="ES940"/>
      <c r="ET940"/>
      <c r="EU940"/>
      <c r="EV940"/>
      <c r="EW940"/>
      <c r="EX940"/>
      <c r="EY940"/>
      <c r="EZ940"/>
      <c r="FA940"/>
      <c r="FB940"/>
      <c r="FC940"/>
      <c r="FD940"/>
      <c r="FE940"/>
      <c r="FF940"/>
      <c r="FG940"/>
      <c r="FH940"/>
      <c r="FI940"/>
      <c r="FJ940"/>
      <c r="FK940"/>
      <c r="FL940"/>
      <c r="FM940"/>
      <c r="FN940"/>
      <c r="FO940"/>
      <c r="FP940"/>
      <c r="FQ940"/>
      <c r="FR940"/>
      <c r="FS940"/>
      <c r="FT940"/>
      <c r="FU940"/>
      <c r="FV940"/>
      <c r="FW940"/>
      <c r="FX940"/>
      <c r="FY940"/>
      <c r="FZ940"/>
      <c r="GA940"/>
      <c r="GB940"/>
      <c r="GC940"/>
      <c r="GD940"/>
      <c r="GE940"/>
      <c r="GF940"/>
      <c r="GG940"/>
      <c r="GH940"/>
      <c r="GI940"/>
      <c r="GJ940"/>
      <c r="GK940"/>
      <c r="GL940"/>
      <c r="GM940"/>
      <c r="GN940"/>
      <c r="GO940"/>
      <c r="GP940"/>
      <c r="GQ940"/>
      <c r="GR940"/>
      <c r="GS940"/>
      <c r="GT940"/>
      <c r="GU940"/>
      <c r="GV940"/>
      <c r="GW940"/>
      <c r="GX940"/>
      <c r="GY940"/>
      <c r="GZ940"/>
      <c r="HA940"/>
      <c r="HB940"/>
      <c r="HC940"/>
      <c r="HD940"/>
      <c r="HE940"/>
      <c r="HF940"/>
      <c r="HG940"/>
      <c r="HH940"/>
      <c r="HI940"/>
      <c r="HJ940"/>
      <c r="HK940"/>
      <c r="HL940"/>
    </row>
    <row r="941" spans="1:220" x14ac:dyDescent="0.25">
      <c r="A941"/>
      <c r="B941"/>
      <c r="C941"/>
      <c r="D941"/>
      <c r="E941"/>
      <c r="F941"/>
      <c r="G941"/>
      <c r="H941"/>
      <c r="I941"/>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c r="BY941"/>
      <c r="BZ941"/>
      <c r="CA941"/>
      <c r="CB941"/>
      <c r="CC941"/>
      <c r="CD941"/>
      <c r="CE941"/>
      <c r="CF941"/>
      <c r="CG941"/>
      <c r="CH941"/>
      <c r="CI941"/>
      <c r="CJ941"/>
      <c r="CK941"/>
      <c r="CL941"/>
      <c r="CM941"/>
      <c r="CN941"/>
      <c r="CO941"/>
      <c r="CP941"/>
      <c r="CQ941"/>
      <c r="CR941"/>
      <c r="CS941"/>
      <c r="CT941"/>
      <c r="CU941"/>
      <c r="CV941"/>
      <c r="CW941"/>
      <c r="CX941"/>
      <c r="CY941"/>
      <c r="CZ941"/>
      <c r="DA941"/>
      <c r="DB941"/>
      <c r="DC941"/>
      <c r="DD941"/>
      <c r="DE941"/>
      <c r="DF941"/>
      <c r="DG941"/>
      <c r="DH941"/>
      <c r="DI941"/>
      <c r="DJ941"/>
      <c r="DK941"/>
      <c r="DL941"/>
      <c r="DM941"/>
      <c r="DN941"/>
      <c r="DO941"/>
      <c r="DP941"/>
      <c r="DQ941"/>
      <c r="DR941"/>
      <c r="DS941"/>
      <c r="DT941"/>
      <c r="DU941"/>
      <c r="DV941"/>
      <c r="DW941"/>
      <c r="DX941"/>
      <c r="DY941"/>
      <c r="DZ941"/>
      <c r="EA941"/>
      <c r="EB941"/>
      <c r="EC941"/>
      <c r="ED941"/>
      <c r="EE941"/>
      <c r="EF941"/>
      <c r="EG941"/>
      <c r="EH941"/>
      <c r="EI941"/>
      <c r="EJ941"/>
      <c r="EK941"/>
      <c r="EL941"/>
      <c r="EM941"/>
      <c r="EN941"/>
      <c r="EO941"/>
      <c r="EP941"/>
      <c r="EQ941"/>
      <c r="ER941"/>
      <c r="ES941"/>
      <c r="ET941"/>
      <c r="EU941"/>
      <c r="EV941"/>
      <c r="EW941"/>
      <c r="EX941"/>
      <c r="EY941"/>
      <c r="EZ941"/>
      <c r="FA941"/>
      <c r="FB941"/>
      <c r="FC941"/>
      <c r="FD941"/>
      <c r="FE941"/>
      <c r="FF941"/>
      <c r="FG941"/>
      <c r="FH941"/>
      <c r="FI941"/>
      <c r="FJ941"/>
      <c r="FK941"/>
      <c r="FL941"/>
      <c r="FM941"/>
      <c r="FN941"/>
      <c r="FO941"/>
      <c r="FP941"/>
      <c r="FQ941"/>
      <c r="FR941"/>
      <c r="FS941"/>
      <c r="FT941"/>
      <c r="FU941"/>
      <c r="FV941"/>
      <c r="FW941"/>
      <c r="FX941"/>
      <c r="FY941"/>
      <c r="FZ941"/>
      <c r="GA941"/>
      <c r="GB941"/>
      <c r="GC941"/>
      <c r="GD941"/>
      <c r="GE941"/>
      <c r="GF941"/>
      <c r="GG941"/>
      <c r="GH941"/>
      <c r="GI941"/>
      <c r="GJ941"/>
      <c r="GK941"/>
      <c r="GL941"/>
      <c r="GM941"/>
      <c r="GN941"/>
      <c r="GO941"/>
      <c r="GP941"/>
      <c r="GQ941"/>
      <c r="GR941"/>
      <c r="GS941"/>
      <c r="GT941"/>
      <c r="GU941"/>
      <c r="GV941"/>
      <c r="GW941"/>
      <c r="GX941"/>
      <c r="GY941"/>
      <c r="GZ941"/>
      <c r="HA941"/>
      <c r="HB941"/>
      <c r="HC941"/>
      <c r="HD941"/>
      <c r="HE941"/>
      <c r="HF941"/>
      <c r="HG941"/>
      <c r="HH941"/>
      <c r="HI941"/>
      <c r="HJ941"/>
      <c r="HK941"/>
      <c r="HL941"/>
    </row>
    <row r="942" spans="1:220" x14ac:dyDescent="0.25">
      <c r="A942"/>
      <c r="B942"/>
      <c r="C942"/>
      <c r="D942"/>
      <c r="E942"/>
      <c r="F942"/>
      <c r="G942"/>
      <c r="H942"/>
      <c r="I942"/>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c r="BY942"/>
      <c r="BZ942"/>
      <c r="CA942"/>
      <c r="CB942"/>
      <c r="CC942"/>
      <c r="CD942"/>
      <c r="CE942"/>
      <c r="CF942"/>
      <c r="CG942"/>
      <c r="CH942"/>
      <c r="CI942"/>
      <c r="CJ942"/>
      <c r="CK942"/>
      <c r="CL942"/>
      <c r="CM942"/>
      <c r="CN942"/>
      <c r="CO942"/>
      <c r="CP942"/>
      <c r="CQ942"/>
      <c r="CR942"/>
      <c r="CS942"/>
      <c r="CT942"/>
      <c r="CU942"/>
      <c r="CV942"/>
      <c r="CW942"/>
      <c r="CX942"/>
      <c r="CY942"/>
      <c r="CZ942"/>
      <c r="DA942"/>
      <c r="DB942"/>
      <c r="DC942"/>
      <c r="DD942"/>
      <c r="DE942"/>
      <c r="DF942"/>
      <c r="DG942"/>
      <c r="DH942"/>
      <c r="DI942"/>
      <c r="DJ942"/>
      <c r="DK942"/>
      <c r="DL942"/>
      <c r="DM942"/>
      <c r="DN942"/>
      <c r="DO942"/>
      <c r="DP942"/>
      <c r="DQ942"/>
      <c r="DR942"/>
      <c r="DS942"/>
      <c r="DT942"/>
      <c r="DU942"/>
      <c r="DV942"/>
      <c r="DW942"/>
      <c r="DX942"/>
      <c r="DY942"/>
      <c r="DZ942"/>
      <c r="EA942"/>
      <c r="EB942"/>
      <c r="EC942"/>
      <c r="ED942"/>
      <c r="EE942"/>
      <c r="EF942"/>
      <c r="EG942"/>
      <c r="EH942"/>
      <c r="EI942"/>
      <c r="EJ942"/>
      <c r="EK942"/>
      <c r="EL942"/>
      <c r="EM942"/>
      <c r="EN942"/>
      <c r="EO942"/>
      <c r="EP942"/>
      <c r="EQ942"/>
      <c r="ER942"/>
      <c r="ES942"/>
      <c r="ET942"/>
      <c r="EU942"/>
      <c r="EV942"/>
      <c r="EW942"/>
      <c r="EX942"/>
      <c r="EY942"/>
      <c r="EZ942"/>
      <c r="FA942"/>
      <c r="FB942"/>
      <c r="FC942"/>
      <c r="FD942"/>
      <c r="FE942"/>
      <c r="FF942"/>
      <c r="FG942"/>
      <c r="FH942"/>
      <c r="FI942"/>
      <c r="FJ942"/>
      <c r="FK942"/>
      <c r="FL942"/>
      <c r="FM942"/>
      <c r="FN942"/>
      <c r="FO942"/>
      <c r="FP942"/>
      <c r="FQ942"/>
      <c r="FR942"/>
      <c r="FS942"/>
      <c r="FT942"/>
      <c r="FU942"/>
      <c r="FV942"/>
      <c r="FW942"/>
      <c r="FX942"/>
      <c r="FY942"/>
      <c r="FZ942"/>
      <c r="GA942"/>
      <c r="GB942"/>
      <c r="GC942"/>
      <c r="GD942"/>
      <c r="GE942"/>
      <c r="GF942"/>
      <c r="GG942"/>
      <c r="GH942"/>
      <c r="GI942"/>
      <c r="GJ942"/>
      <c r="GK942"/>
      <c r="GL942"/>
      <c r="GM942"/>
      <c r="GN942"/>
      <c r="GO942"/>
      <c r="GP942"/>
      <c r="GQ942"/>
      <c r="GR942"/>
      <c r="GS942"/>
      <c r="GT942"/>
      <c r="GU942"/>
      <c r="GV942"/>
      <c r="GW942"/>
      <c r="GX942"/>
      <c r="GY942"/>
      <c r="GZ942"/>
      <c r="HA942"/>
      <c r="HB942"/>
      <c r="HC942"/>
      <c r="HD942"/>
      <c r="HE942"/>
      <c r="HF942"/>
      <c r="HG942"/>
      <c r="HH942"/>
      <c r="HI942"/>
      <c r="HJ942"/>
      <c r="HK942"/>
      <c r="HL942"/>
    </row>
    <row r="943" spans="1:220" x14ac:dyDescent="0.25">
      <c r="A943"/>
      <c r="B943"/>
      <c r="C943"/>
      <c r="D943"/>
      <c r="E943"/>
      <c r="F943"/>
      <c r="G943"/>
      <c r="H943"/>
      <c r="I943"/>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c r="BY943"/>
      <c r="BZ943"/>
      <c r="CA943"/>
      <c r="CB943"/>
      <c r="CC943"/>
      <c r="CD943"/>
      <c r="CE943"/>
      <c r="CF943"/>
      <c r="CG943"/>
      <c r="CH943"/>
      <c r="CI943"/>
      <c r="CJ943"/>
      <c r="CK943"/>
      <c r="CL943"/>
      <c r="CM943"/>
      <c r="CN943"/>
      <c r="CO943"/>
      <c r="CP943"/>
      <c r="CQ943"/>
      <c r="CR943"/>
      <c r="CS943"/>
      <c r="CT943"/>
      <c r="CU943"/>
      <c r="CV943"/>
      <c r="CW943"/>
      <c r="CX943"/>
      <c r="CY943"/>
      <c r="CZ943"/>
      <c r="DA943"/>
      <c r="DB943"/>
      <c r="DC943"/>
      <c r="DD943"/>
      <c r="DE943"/>
      <c r="DF943"/>
      <c r="DG943"/>
      <c r="DH943"/>
      <c r="DI943"/>
      <c r="DJ943"/>
      <c r="DK943"/>
      <c r="DL943"/>
      <c r="DM943"/>
      <c r="DN943"/>
      <c r="DO943"/>
      <c r="DP943"/>
      <c r="DQ943"/>
      <c r="DR943"/>
      <c r="DS943"/>
      <c r="DT943"/>
      <c r="DU943"/>
      <c r="DV943"/>
      <c r="DW943"/>
      <c r="DX943"/>
      <c r="DY943"/>
      <c r="DZ943"/>
      <c r="EA943"/>
      <c r="EB943"/>
      <c r="EC943"/>
      <c r="ED943"/>
      <c r="EE943"/>
      <c r="EF943"/>
      <c r="EG943"/>
      <c r="EH943"/>
      <c r="EI943"/>
      <c r="EJ943"/>
      <c r="EK943"/>
      <c r="EL943"/>
      <c r="EM943"/>
      <c r="EN943"/>
      <c r="EO943"/>
      <c r="EP943"/>
      <c r="EQ943"/>
      <c r="ER943"/>
      <c r="ES943"/>
      <c r="ET943"/>
      <c r="EU943"/>
      <c r="EV943"/>
      <c r="EW943"/>
      <c r="EX943"/>
      <c r="EY943"/>
      <c r="EZ943"/>
      <c r="FA943"/>
      <c r="FB943"/>
      <c r="FC943"/>
      <c r="FD943"/>
      <c r="FE943"/>
      <c r="FF943"/>
      <c r="FG943"/>
      <c r="FH943"/>
      <c r="FI943"/>
      <c r="FJ943"/>
      <c r="FK943"/>
      <c r="FL943"/>
      <c r="FM943"/>
      <c r="FN943"/>
      <c r="FO943"/>
      <c r="FP943"/>
      <c r="FQ943"/>
      <c r="FR943"/>
      <c r="FS943"/>
      <c r="FT943"/>
      <c r="FU943"/>
      <c r="FV943"/>
      <c r="FW943"/>
      <c r="FX943"/>
      <c r="FY943"/>
      <c r="FZ943"/>
      <c r="GA943"/>
      <c r="GB943"/>
      <c r="GC943"/>
      <c r="GD943"/>
      <c r="GE943"/>
      <c r="GF943"/>
      <c r="GG943"/>
      <c r="GH943"/>
      <c r="GI943"/>
      <c r="GJ943"/>
      <c r="GK943"/>
      <c r="GL943"/>
      <c r="GM943"/>
      <c r="GN943"/>
      <c r="GO943"/>
      <c r="GP943"/>
      <c r="GQ943"/>
      <c r="GR943"/>
      <c r="GS943"/>
      <c r="GT943"/>
      <c r="GU943"/>
      <c r="GV943"/>
      <c r="GW943"/>
      <c r="GX943"/>
      <c r="GY943"/>
      <c r="GZ943"/>
      <c r="HA943"/>
      <c r="HB943"/>
      <c r="HC943"/>
      <c r="HD943"/>
      <c r="HE943"/>
      <c r="HF943"/>
      <c r="HG943"/>
      <c r="HH943"/>
      <c r="HI943"/>
      <c r="HJ943"/>
      <c r="HK943"/>
      <c r="HL943"/>
    </row>
    <row r="944" spans="1:220" x14ac:dyDescent="0.25">
      <c r="A944"/>
      <c r="B944"/>
      <c r="C944"/>
      <c r="D944"/>
      <c r="E944"/>
      <c r="F944"/>
      <c r="G944"/>
      <c r="H944"/>
      <c r="I944"/>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c r="BY944"/>
      <c r="BZ944"/>
      <c r="CA944"/>
      <c r="CB944"/>
      <c r="CC944"/>
      <c r="CD944"/>
      <c r="CE944"/>
      <c r="CF944"/>
      <c r="CG944"/>
      <c r="CH944"/>
      <c r="CI944"/>
      <c r="CJ944"/>
      <c r="CK944"/>
      <c r="CL944"/>
      <c r="CM944"/>
      <c r="CN944"/>
      <c r="CO944"/>
      <c r="CP944"/>
      <c r="CQ944"/>
      <c r="CR944"/>
      <c r="CS944"/>
      <c r="CT944"/>
      <c r="CU944"/>
      <c r="CV944"/>
      <c r="CW944"/>
      <c r="CX944"/>
      <c r="CY944"/>
      <c r="CZ944"/>
      <c r="DA944"/>
      <c r="DB944"/>
      <c r="DC944"/>
      <c r="DD944"/>
      <c r="DE944"/>
      <c r="DF944"/>
      <c r="DG944"/>
      <c r="DH944"/>
      <c r="DI944"/>
      <c r="DJ944"/>
      <c r="DK944"/>
      <c r="DL944"/>
      <c r="DM944"/>
      <c r="DN944"/>
      <c r="DO944"/>
      <c r="DP944"/>
      <c r="DQ944"/>
      <c r="DR944"/>
      <c r="DS944"/>
      <c r="DT944"/>
      <c r="DU944"/>
      <c r="DV944"/>
      <c r="DW944"/>
      <c r="DX944"/>
      <c r="DY944"/>
      <c r="DZ944"/>
      <c r="EA944"/>
      <c r="EB944"/>
      <c r="EC944"/>
      <c r="ED944"/>
      <c r="EE944"/>
      <c r="EF944"/>
      <c r="EG944"/>
      <c r="EH944"/>
      <c r="EI944"/>
      <c r="EJ944"/>
      <c r="EK944"/>
      <c r="EL944"/>
      <c r="EM944"/>
      <c r="EN944"/>
      <c r="EO944"/>
      <c r="EP944"/>
      <c r="EQ944"/>
      <c r="ER944"/>
      <c r="ES944"/>
      <c r="ET944"/>
      <c r="EU944"/>
      <c r="EV944"/>
      <c r="EW944"/>
      <c r="EX944"/>
      <c r="EY944"/>
      <c r="EZ944"/>
      <c r="FA944"/>
      <c r="FB944"/>
      <c r="FC944"/>
      <c r="FD944"/>
      <c r="FE944"/>
      <c r="FF944"/>
      <c r="FG944"/>
      <c r="FH944"/>
      <c r="FI944"/>
      <c r="FJ944"/>
      <c r="FK944"/>
      <c r="FL944"/>
      <c r="FM944"/>
      <c r="FN944"/>
      <c r="FO944"/>
      <c r="FP944"/>
      <c r="FQ944"/>
      <c r="FR944"/>
      <c r="FS944"/>
      <c r="FT944"/>
      <c r="FU944"/>
      <c r="FV944"/>
      <c r="FW944"/>
      <c r="FX944"/>
      <c r="FY944"/>
      <c r="FZ944"/>
      <c r="GA944"/>
      <c r="GB944"/>
      <c r="GC944"/>
      <c r="GD944"/>
      <c r="GE944"/>
      <c r="GF944"/>
      <c r="GG944"/>
      <c r="GH944"/>
      <c r="GI944"/>
      <c r="GJ944"/>
      <c r="GK944"/>
      <c r="GL944"/>
      <c r="GM944"/>
      <c r="GN944"/>
      <c r="GO944"/>
      <c r="GP944"/>
      <c r="GQ944"/>
      <c r="GR944"/>
      <c r="GS944"/>
      <c r="GT944"/>
      <c r="GU944"/>
      <c r="GV944"/>
      <c r="GW944"/>
      <c r="GX944"/>
      <c r="GY944"/>
      <c r="GZ944"/>
      <c r="HA944"/>
      <c r="HB944"/>
      <c r="HC944"/>
      <c r="HD944"/>
      <c r="HE944"/>
      <c r="HF944"/>
      <c r="HG944"/>
      <c r="HH944"/>
      <c r="HI944"/>
      <c r="HJ944"/>
      <c r="HK944"/>
      <c r="HL944"/>
    </row>
    <row r="945" spans="1:220" x14ac:dyDescent="0.25">
      <c r="A945"/>
      <c r="B945"/>
      <c r="C945"/>
      <c r="D945"/>
      <c r="E945"/>
      <c r="F945"/>
      <c r="G945"/>
      <c r="H945"/>
      <c r="I945"/>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c r="BY945"/>
      <c r="BZ945"/>
      <c r="CA945"/>
      <c r="CB945"/>
      <c r="CC945"/>
      <c r="CD945"/>
      <c r="CE945"/>
      <c r="CF945"/>
      <c r="CG945"/>
      <c r="CH945"/>
      <c r="CI945"/>
      <c r="CJ945"/>
      <c r="CK945"/>
      <c r="CL945"/>
      <c r="CM945"/>
      <c r="CN945"/>
      <c r="CO945"/>
      <c r="CP945"/>
      <c r="CQ945"/>
      <c r="CR945"/>
      <c r="CS945"/>
      <c r="CT945"/>
      <c r="CU945"/>
      <c r="CV945"/>
      <c r="CW945"/>
      <c r="CX945"/>
      <c r="CY945"/>
      <c r="CZ945"/>
      <c r="DA945"/>
      <c r="DB945"/>
      <c r="DC945"/>
      <c r="DD945"/>
      <c r="DE945"/>
      <c r="DF945"/>
      <c r="DG945"/>
      <c r="DH945"/>
      <c r="DI945"/>
      <c r="DJ945"/>
      <c r="DK945"/>
      <c r="DL945"/>
      <c r="DM945"/>
      <c r="DN945"/>
      <c r="DO945"/>
      <c r="DP945"/>
      <c r="DQ945"/>
      <c r="DR945"/>
      <c r="DS945"/>
      <c r="DT945"/>
      <c r="DU945"/>
      <c r="DV945"/>
      <c r="DW945"/>
      <c r="DX945"/>
      <c r="DY945"/>
      <c r="DZ945"/>
      <c r="EA945"/>
      <c r="EB945"/>
      <c r="EC945"/>
      <c r="ED945"/>
      <c r="EE945"/>
      <c r="EF945"/>
      <c r="EG945"/>
      <c r="EH945"/>
      <c r="EI945"/>
      <c r="EJ945"/>
      <c r="EK945"/>
      <c r="EL945"/>
      <c r="EM945"/>
      <c r="EN945"/>
      <c r="EO945"/>
      <c r="EP945"/>
      <c r="EQ945"/>
      <c r="ER945"/>
      <c r="ES945"/>
      <c r="ET945"/>
      <c r="EU945"/>
      <c r="EV945"/>
      <c r="EW945"/>
      <c r="EX945"/>
      <c r="EY945"/>
      <c r="EZ945"/>
      <c r="FA945"/>
      <c r="FB945"/>
      <c r="FC945"/>
      <c r="FD945"/>
      <c r="FE945"/>
      <c r="FF945"/>
      <c r="FG945"/>
      <c r="FH945"/>
      <c r="FI945"/>
      <c r="FJ945"/>
      <c r="FK945"/>
      <c r="FL945"/>
      <c r="FM945"/>
      <c r="FN945"/>
      <c r="FO945"/>
      <c r="FP945"/>
      <c r="FQ945"/>
      <c r="FR945"/>
      <c r="FS945"/>
      <c r="FT945"/>
      <c r="FU945"/>
      <c r="FV945"/>
      <c r="FW945"/>
      <c r="FX945"/>
      <c r="FY945"/>
      <c r="FZ945"/>
      <c r="GA945"/>
      <c r="GB945"/>
      <c r="GC945"/>
      <c r="GD945"/>
      <c r="GE945"/>
      <c r="GF945"/>
      <c r="GG945"/>
      <c r="GH945"/>
      <c r="GI945"/>
      <c r="GJ945"/>
      <c r="GK945"/>
      <c r="GL945"/>
      <c r="GM945"/>
      <c r="GN945"/>
      <c r="GO945"/>
      <c r="GP945"/>
      <c r="GQ945"/>
      <c r="GR945"/>
      <c r="GS945"/>
      <c r="GT945"/>
      <c r="GU945"/>
      <c r="GV945"/>
      <c r="GW945"/>
      <c r="GX945"/>
      <c r="GY945"/>
      <c r="GZ945"/>
      <c r="HA945"/>
      <c r="HB945"/>
      <c r="HC945"/>
      <c r="HD945"/>
      <c r="HE945"/>
      <c r="HF945"/>
      <c r="HG945"/>
      <c r="HH945"/>
      <c r="HI945"/>
      <c r="HJ945"/>
      <c r="HK945"/>
      <c r="HL945"/>
    </row>
    <row r="946" spans="1:220" x14ac:dyDescent="0.25">
      <c r="A946"/>
      <c r="B946"/>
      <c r="C946"/>
      <c r="D946"/>
      <c r="E946"/>
      <c r="F946"/>
      <c r="G946"/>
      <c r="H946"/>
      <c r="I94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c r="BY946"/>
      <c r="BZ946"/>
      <c r="CA946"/>
      <c r="CB946"/>
      <c r="CC946"/>
      <c r="CD946"/>
      <c r="CE946"/>
      <c r="CF946"/>
      <c r="CG946"/>
      <c r="CH946"/>
      <c r="CI946"/>
      <c r="CJ946"/>
      <c r="CK946"/>
      <c r="CL946"/>
      <c r="CM946"/>
      <c r="CN946"/>
      <c r="CO946"/>
      <c r="CP946"/>
      <c r="CQ946"/>
      <c r="CR946"/>
      <c r="CS946"/>
      <c r="CT946"/>
      <c r="CU946"/>
      <c r="CV946"/>
      <c r="CW946"/>
      <c r="CX946"/>
      <c r="CY946"/>
      <c r="CZ946"/>
      <c r="DA946"/>
      <c r="DB946"/>
      <c r="DC946"/>
      <c r="DD946"/>
      <c r="DE946"/>
      <c r="DF946"/>
      <c r="DG946"/>
      <c r="DH946"/>
      <c r="DI946"/>
      <c r="DJ946"/>
      <c r="DK946"/>
      <c r="DL946"/>
      <c r="DM946"/>
      <c r="DN946"/>
      <c r="DO946"/>
      <c r="DP946"/>
      <c r="DQ946"/>
      <c r="DR946"/>
      <c r="DS946"/>
      <c r="DT946"/>
      <c r="DU946"/>
      <c r="DV946"/>
      <c r="DW946"/>
      <c r="DX946"/>
      <c r="DY946"/>
      <c r="DZ946"/>
      <c r="EA946"/>
      <c r="EB946"/>
      <c r="EC946"/>
      <c r="ED946"/>
      <c r="EE946"/>
      <c r="EF946"/>
      <c r="EG946"/>
      <c r="EH946"/>
      <c r="EI946"/>
      <c r="EJ946"/>
      <c r="EK946"/>
      <c r="EL946"/>
      <c r="EM946"/>
      <c r="EN946"/>
      <c r="EO946"/>
      <c r="EP946"/>
      <c r="EQ946"/>
      <c r="ER946"/>
      <c r="ES946"/>
      <c r="ET946"/>
      <c r="EU946"/>
      <c r="EV946"/>
      <c r="EW946"/>
      <c r="EX946"/>
      <c r="EY946"/>
      <c r="EZ946"/>
      <c r="FA946"/>
      <c r="FB946"/>
      <c r="FC946"/>
      <c r="FD946"/>
      <c r="FE946"/>
      <c r="FF946"/>
      <c r="FG946"/>
      <c r="FH946"/>
      <c r="FI946"/>
      <c r="FJ946"/>
      <c r="FK946"/>
      <c r="FL946"/>
      <c r="FM946"/>
      <c r="FN946"/>
      <c r="FO946"/>
      <c r="FP946"/>
      <c r="FQ946"/>
      <c r="FR946"/>
      <c r="FS946"/>
      <c r="FT946"/>
      <c r="FU946"/>
      <c r="FV946"/>
      <c r="FW946"/>
      <c r="FX946"/>
      <c r="FY946"/>
      <c r="FZ946"/>
      <c r="GA946"/>
      <c r="GB946"/>
      <c r="GC946"/>
      <c r="GD946"/>
      <c r="GE946"/>
      <c r="GF946"/>
      <c r="GG946"/>
      <c r="GH946"/>
      <c r="GI946"/>
      <c r="GJ946"/>
      <c r="GK946"/>
      <c r="GL946"/>
      <c r="GM946"/>
      <c r="GN946"/>
      <c r="GO946"/>
      <c r="GP946"/>
      <c r="GQ946"/>
      <c r="GR946"/>
      <c r="GS946"/>
      <c r="GT946"/>
      <c r="GU946"/>
      <c r="GV946"/>
      <c r="GW946"/>
      <c r="GX946"/>
      <c r="GY946"/>
      <c r="GZ946"/>
      <c r="HA946"/>
      <c r="HB946"/>
      <c r="HC946"/>
      <c r="HD946"/>
      <c r="HE946"/>
      <c r="HF946"/>
      <c r="HG946"/>
      <c r="HH946"/>
      <c r="HI946"/>
      <c r="HJ946"/>
      <c r="HK946"/>
      <c r="HL946"/>
    </row>
    <row r="947" spans="1:220" x14ac:dyDescent="0.25">
      <c r="A947"/>
      <c r="B947"/>
      <c r="C947"/>
      <c r="D947"/>
      <c r="E947"/>
      <c r="F947"/>
      <c r="G947"/>
      <c r="H947"/>
      <c r="I947"/>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c r="BY947"/>
      <c r="BZ947"/>
      <c r="CA947"/>
      <c r="CB947"/>
      <c r="CC947"/>
      <c r="CD947"/>
      <c r="CE947"/>
      <c r="CF947"/>
      <c r="CG947"/>
      <c r="CH947"/>
      <c r="CI947"/>
      <c r="CJ947"/>
      <c r="CK947"/>
      <c r="CL947"/>
      <c r="CM947"/>
      <c r="CN947"/>
      <c r="CO947"/>
      <c r="CP947"/>
      <c r="CQ947"/>
      <c r="CR947"/>
      <c r="CS947"/>
      <c r="CT947"/>
      <c r="CU947"/>
      <c r="CV947"/>
      <c r="CW947"/>
      <c r="CX947"/>
      <c r="CY947"/>
      <c r="CZ947"/>
      <c r="DA947"/>
      <c r="DB947"/>
      <c r="DC947"/>
      <c r="DD947"/>
      <c r="DE947"/>
      <c r="DF947"/>
      <c r="DG947"/>
      <c r="DH947"/>
      <c r="DI947"/>
      <c r="DJ947"/>
      <c r="DK947"/>
      <c r="DL947"/>
      <c r="DM947"/>
      <c r="DN947"/>
      <c r="DO947"/>
      <c r="DP947"/>
      <c r="DQ947"/>
      <c r="DR947"/>
      <c r="DS947"/>
      <c r="DT947"/>
      <c r="DU947"/>
      <c r="DV947"/>
      <c r="DW947"/>
      <c r="DX947"/>
      <c r="DY947"/>
      <c r="DZ947"/>
      <c r="EA947"/>
      <c r="EB947"/>
      <c r="EC947"/>
      <c r="ED947"/>
      <c r="EE947"/>
      <c r="EF947"/>
      <c r="EG947"/>
      <c r="EH947"/>
      <c r="EI947"/>
      <c r="EJ947"/>
      <c r="EK947"/>
      <c r="EL947"/>
      <c r="EM947"/>
      <c r="EN947"/>
      <c r="EO947"/>
      <c r="EP947"/>
      <c r="EQ947"/>
      <c r="ER947"/>
      <c r="ES947"/>
      <c r="ET947"/>
      <c r="EU947"/>
      <c r="EV947"/>
      <c r="EW947"/>
      <c r="EX947"/>
      <c r="EY947"/>
      <c r="EZ947"/>
      <c r="FA947"/>
      <c r="FB947"/>
      <c r="FC947"/>
      <c r="FD947"/>
      <c r="FE947"/>
      <c r="FF947"/>
      <c r="FG947"/>
      <c r="FH947"/>
      <c r="FI947"/>
      <c r="FJ947"/>
      <c r="FK947"/>
      <c r="FL947"/>
      <c r="FM947"/>
      <c r="FN947"/>
      <c r="FO947"/>
      <c r="FP947"/>
      <c r="FQ947"/>
      <c r="FR947"/>
      <c r="FS947"/>
      <c r="FT947"/>
      <c r="FU947"/>
      <c r="FV947"/>
      <c r="FW947"/>
      <c r="FX947"/>
      <c r="FY947"/>
      <c r="FZ947"/>
      <c r="GA947"/>
      <c r="GB947"/>
      <c r="GC947"/>
      <c r="GD947"/>
      <c r="GE947"/>
      <c r="GF947"/>
      <c r="GG947"/>
      <c r="GH947"/>
      <c r="GI947"/>
      <c r="GJ947"/>
      <c r="GK947"/>
      <c r="GL947"/>
      <c r="GM947"/>
      <c r="GN947"/>
      <c r="GO947"/>
      <c r="GP947"/>
      <c r="GQ947"/>
      <c r="GR947"/>
      <c r="GS947"/>
      <c r="GT947"/>
      <c r="GU947"/>
      <c r="GV947"/>
      <c r="GW947"/>
      <c r="GX947"/>
      <c r="GY947"/>
      <c r="GZ947"/>
      <c r="HA947"/>
      <c r="HB947"/>
      <c r="HC947"/>
      <c r="HD947"/>
      <c r="HE947"/>
      <c r="HF947"/>
      <c r="HG947"/>
      <c r="HH947"/>
      <c r="HI947"/>
      <c r="HJ947"/>
      <c r="HK947"/>
      <c r="HL947"/>
    </row>
    <row r="948" spans="1:220" x14ac:dyDescent="0.25">
      <c r="A948"/>
      <c r="B948"/>
      <c r="C948"/>
      <c r="D948"/>
      <c r="E948"/>
      <c r="F948"/>
      <c r="G948"/>
      <c r="H948"/>
      <c r="I948"/>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c r="BY948"/>
      <c r="BZ948"/>
      <c r="CA948"/>
      <c r="CB948"/>
      <c r="CC948"/>
      <c r="CD948"/>
      <c r="CE948"/>
      <c r="CF948"/>
      <c r="CG948"/>
      <c r="CH948"/>
      <c r="CI948"/>
      <c r="CJ948"/>
      <c r="CK948"/>
      <c r="CL948"/>
      <c r="CM948"/>
      <c r="CN948"/>
      <c r="CO948"/>
      <c r="CP948"/>
      <c r="CQ948"/>
      <c r="CR948"/>
      <c r="CS948"/>
      <c r="CT948"/>
      <c r="CU948"/>
      <c r="CV948"/>
      <c r="CW948"/>
      <c r="CX948"/>
      <c r="CY948"/>
      <c r="CZ948"/>
      <c r="DA948"/>
      <c r="DB948"/>
      <c r="DC948"/>
      <c r="DD948"/>
      <c r="DE948"/>
      <c r="DF948"/>
      <c r="DG948"/>
      <c r="DH948"/>
      <c r="DI948"/>
      <c r="DJ948"/>
      <c r="DK948"/>
      <c r="DL948"/>
      <c r="DM948"/>
      <c r="DN948"/>
      <c r="DO948"/>
      <c r="DP948"/>
      <c r="DQ948"/>
      <c r="DR948"/>
      <c r="DS948"/>
      <c r="DT948"/>
      <c r="DU948"/>
      <c r="DV948"/>
      <c r="DW948"/>
      <c r="DX948"/>
      <c r="DY948"/>
      <c r="DZ948"/>
      <c r="EA948"/>
      <c r="EB948"/>
      <c r="EC948"/>
      <c r="ED948"/>
      <c r="EE948"/>
      <c r="EF948"/>
      <c r="EG948"/>
      <c r="EH948"/>
      <c r="EI948"/>
      <c r="EJ948"/>
      <c r="EK948"/>
      <c r="EL948"/>
      <c r="EM948"/>
      <c r="EN948"/>
      <c r="EO948"/>
      <c r="EP948"/>
      <c r="EQ948"/>
      <c r="ER948"/>
      <c r="ES948"/>
      <c r="ET948"/>
      <c r="EU948"/>
      <c r="EV948"/>
      <c r="EW948"/>
      <c r="EX948"/>
      <c r="EY948"/>
      <c r="EZ948"/>
      <c r="FA948"/>
      <c r="FB948"/>
      <c r="FC948"/>
      <c r="FD948"/>
      <c r="FE948"/>
      <c r="FF948"/>
      <c r="FG948"/>
      <c r="FH948"/>
      <c r="FI948"/>
      <c r="FJ948"/>
      <c r="FK948"/>
      <c r="FL948"/>
      <c r="FM948"/>
      <c r="FN948"/>
      <c r="FO948"/>
      <c r="FP948"/>
      <c r="FQ948"/>
      <c r="FR948"/>
      <c r="FS948"/>
      <c r="FT948"/>
      <c r="FU948"/>
      <c r="FV948"/>
      <c r="FW948"/>
      <c r="FX948"/>
      <c r="FY948"/>
      <c r="FZ948"/>
      <c r="GA948"/>
      <c r="GB948"/>
      <c r="GC948"/>
      <c r="GD948"/>
      <c r="GE948"/>
      <c r="GF948"/>
      <c r="GG948"/>
      <c r="GH948"/>
      <c r="GI948"/>
      <c r="GJ948"/>
      <c r="GK948"/>
      <c r="GL948"/>
      <c r="GM948"/>
      <c r="GN948"/>
      <c r="GO948"/>
      <c r="GP948"/>
      <c r="GQ948"/>
      <c r="GR948"/>
      <c r="GS948"/>
      <c r="GT948"/>
      <c r="GU948"/>
      <c r="GV948"/>
      <c r="GW948"/>
      <c r="GX948"/>
      <c r="GY948"/>
      <c r="GZ948"/>
      <c r="HA948"/>
      <c r="HB948"/>
      <c r="HC948"/>
      <c r="HD948"/>
      <c r="HE948"/>
      <c r="HF948"/>
      <c r="HG948"/>
      <c r="HH948"/>
      <c r="HI948"/>
      <c r="HJ948"/>
      <c r="HK948"/>
      <c r="HL948"/>
    </row>
    <row r="949" spans="1:220" x14ac:dyDescent="0.25">
      <c r="A949"/>
      <c r="B949"/>
      <c r="C949"/>
      <c r="D949"/>
      <c r="E949"/>
      <c r="F949"/>
      <c r="G949"/>
      <c r="H949"/>
      <c r="I949"/>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c r="BY949"/>
      <c r="BZ949"/>
      <c r="CA949"/>
      <c r="CB949"/>
      <c r="CC949"/>
      <c r="CD949"/>
      <c r="CE949"/>
      <c r="CF949"/>
      <c r="CG949"/>
      <c r="CH949"/>
      <c r="CI949"/>
      <c r="CJ949"/>
      <c r="CK949"/>
      <c r="CL949"/>
      <c r="CM949"/>
      <c r="CN949"/>
      <c r="CO949"/>
      <c r="CP949"/>
      <c r="CQ949"/>
      <c r="CR949"/>
      <c r="CS949"/>
      <c r="CT949"/>
      <c r="CU949"/>
      <c r="CV949"/>
      <c r="CW949"/>
      <c r="CX949"/>
      <c r="CY949"/>
      <c r="CZ949"/>
      <c r="DA949"/>
      <c r="DB949"/>
      <c r="DC949"/>
      <c r="DD949"/>
      <c r="DE949"/>
      <c r="DF949"/>
      <c r="DG949"/>
      <c r="DH949"/>
      <c r="DI949"/>
      <c r="DJ949"/>
      <c r="DK949"/>
      <c r="DL949"/>
      <c r="DM949"/>
      <c r="DN949"/>
      <c r="DO949"/>
      <c r="DP949"/>
      <c r="DQ949"/>
      <c r="DR949"/>
      <c r="DS949"/>
      <c r="DT949"/>
      <c r="DU949"/>
      <c r="DV949"/>
      <c r="DW949"/>
      <c r="DX949"/>
      <c r="DY949"/>
      <c r="DZ949"/>
      <c r="EA949"/>
      <c r="EB949"/>
      <c r="EC949"/>
      <c r="ED949"/>
      <c r="EE949"/>
      <c r="EF949"/>
      <c r="EG949"/>
      <c r="EH949"/>
      <c r="EI949"/>
      <c r="EJ949"/>
      <c r="EK949"/>
      <c r="EL949"/>
      <c r="EM949"/>
      <c r="EN949"/>
      <c r="EO949"/>
      <c r="EP949"/>
      <c r="EQ949"/>
      <c r="ER949"/>
      <c r="ES949"/>
      <c r="ET949"/>
      <c r="EU949"/>
      <c r="EV949"/>
      <c r="EW949"/>
      <c r="EX949"/>
      <c r="EY949"/>
      <c r="EZ949"/>
      <c r="FA949"/>
      <c r="FB949"/>
      <c r="FC949"/>
      <c r="FD949"/>
      <c r="FE949"/>
      <c r="FF949"/>
      <c r="FG949"/>
      <c r="FH949"/>
      <c r="FI949"/>
      <c r="FJ949"/>
      <c r="FK949"/>
      <c r="FL949"/>
      <c r="FM949"/>
      <c r="FN949"/>
      <c r="FO949"/>
      <c r="FP949"/>
      <c r="FQ949"/>
      <c r="FR949"/>
      <c r="FS949"/>
      <c r="FT949"/>
      <c r="FU949"/>
      <c r="FV949"/>
      <c r="FW949"/>
      <c r="FX949"/>
      <c r="FY949"/>
      <c r="FZ949"/>
      <c r="GA949"/>
      <c r="GB949"/>
      <c r="GC949"/>
      <c r="GD949"/>
      <c r="GE949"/>
      <c r="GF949"/>
      <c r="GG949"/>
      <c r="GH949"/>
      <c r="GI949"/>
      <c r="GJ949"/>
      <c r="GK949"/>
      <c r="GL949"/>
      <c r="GM949"/>
      <c r="GN949"/>
      <c r="GO949"/>
      <c r="GP949"/>
      <c r="GQ949"/>
      <c r="GR949"/>
      <c r="GS949"/>
      <c r="GT949"/>
      <c r="GU949"/>
      <c r="GV949"/>
      <c r="GW949"/>
      <c r="GX949"/>
      <c r="GY949"/>
      <c r="GZ949"/>
      <c r="HA949"/>
      <c r="HB949"/>
      <c r="HC949"/>
      <c r="HD949"/>
      <c r="HE949"/>
      <c r="HF949"/>
      <c r="HG949"/>
      <c r="HH949"/>
      <c r="HI949"/>
      <c r="HJ949"/>
      <c r="HK949"/>
      <c r="HL949"/>
    </row>
    <row r="950" spans="1:220" x14ac:dyDescent="0.25">
      <c r="A950"/>
      <c r="B950"/>
      <c r="C950"/>
      <c r="D950"/>
      <c r="E950"/>
      <c r="F950"/>
      <c r="G950"/>
      <c r="H950"/>
      <c r="I950"/>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c r="BY950"/>
      <c r="BZ950"/>
      <c r="CA950"/>
      <c r="CB950"/>
      <c r="CC950"/>
      <c r="CD950"/>
      <c r="CE950"/>
      <c r="CF950"/>
      <c r="CG950"/>
      <c r="CH950"/>
      <c r="CI950"/>
      <c r="CJ950"/>
      <c r="CK950"/>
      <c r="CL950"/>
      <c r="CM950"/>
      <c r="CN950"/>
      <c r="CO950"/>
      <c r="CP950"/>
      <c r="CQ950"/>
      <c r="CR950"/>
      <c r="CS950"/>
      <c r="CT950"/>
      <c r="CU950"/>
      <c r="CV950"/>
      <c r="CW950"/>
      <c r="CX950"/>
      <c r="CY950"/>
      <c r="CZ950"/>
      <c r="DA950"/>
      <c r="DB950"/>
      <c r="DC950"/>
      <c r="DD950"/>
      <c r="DE950"/>
      <c r="DF950"/>
      <c r="DG950"/>
      <c r="DH950"/>
      <c r="DI950"/>
      <c r="DJ950"/>
      <c r="DK950"/>
      <c r="DL950"/>
      <c r="DM950"/>
      <c r="DN950"/>
      <c r="DO950"/>
      <c r="DP950"/>
      <c r="DQ950"/>
      <c r="DR950"/>
      <c r="DS950"/>
      <c r="DT950"/>
      <c r="DU950"/>
      <c r="DV950"/>
      <c r="DW950"/>
      <c r="DX950"/>
      <c r="DY950"/>
      <c r="DZ950"/>
      <c r="EA950"/>
      <c r="EB950"/>
      <c r="EC950"/>
      <c r="ED950"/>
      <c r="EE950"/>
      <c r="EF950"/>
      <c r="EG950"/>
      <c r="EH950"/>
      <c r="EI950"/>
      <c r="EJ950"/>
      <c r="EK950"/>
      <c r="EL950"/>
      <c r="EM950"/>
      <c r="EN950"/>
      <c r="EO950"/>
      <c r="EP950"/>
      <c r="EQ950"/>
      <c r="ER950"/>
      <c r="ES950"/>
      <c r="ET950"/>
      <c r="EU950"/>
      <c r="EV950"/>
      <c r="EW950"/>
      <c r="EX950"/>
      <c r="EY950"/>
      <c r="EZ950"/>
      <c r="FA950"/>
      <c r="FB950"/>
      <c r="FC950"/>
      <c r="FD950"/>
      <c r="FE950"/>
      <c r="FF950"/>
      <c r="FG950"/>
      <c r="FH950"/>
      <c r="FI950"/>
      <c r="FJ950"/>
      <c r="FK950"/>
      <c r="FL950"/>
      <c r="FM950"/>
      <c r="FN950"/>
      <c r="FO950"/>
      <c r="FP950"/>
      <c r="FQ950"/>
      <c r="FR950"/>
      <c r="FS950"/>
      <c r="FT950"/>
      <c r="FU950"/>
      <c r="FV950"/>
      <c r="FW950"/>
      <c r="FX950"/>
      <c r="FY950"/>
      <c r="FZ950"/>
      <c r="GA950"/>
      <c r="GB950"/>
      <c r="GC950"/>
      <c r="GD950"/>
      <c r="GE950"/>
      <c r="GF950"/>
      <c r="GG950"/>
      <c r="GH950"/>
      <c r="GI950"/>
      <c r="GJ950"/>
      <c r="GK950"/>
      <c r="GL950"/>
      <c r="GM950"/>
      <c r="GN950"/>
      <c r="GO950"/>
      <c r="GP950"/>
      <c r="GQ950"/>
      <c r="GR950"/>
      <c r="GS950"/>
      <c r="GT950"/>
      <c r="GU950"/>
      <c r="GV950"/>
      <c r="GW950"/>
      <c r="GX950"/>
      <c r="GY950"/>
      <c r="GZ950"/>
      <c r="HA950"/>
      <c r="HB950"/>
      <c r="HC950"/>
      <c r="HD950"/>
      <c r="HE950"/>
      <c r="HF950"/>
      <c r="HG950"/>
      <c r="HH950"/>
      <c r="HI950"/>
      <c r="HJ950"/>
      <c r="HK950"/>
      <c r="HL950"/>
    </row>
    <row r="951" spans="1:220" x14ac:dyDescent="0.25">
      <c r="A951"/>
      <c r="B951"/>
      <c r="C951"/>
      <c r="D951"/>
      <c r="E951"/>
      <c r="F951"/>
      <c r="G951"/>
      <c r="H951"/>
      <c r="I951"/>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c r="BY951"/>
      <c r="BZ951"/>
      <c r="CA951"/>
      <c r="CB951"/>
      <c r="CC951"/>
      <c r="CD951"/>
      <c r="CE951"/>
      <c r="CF951"/>
      <c r="CG951"/>
      <c r="CH951"/>
      <c r="CI951"/>
      <c r="CJ951"/>
      <c r="CK951"/>
      <c r="CL951"/>
      <c r="CM951"/>
      <c r="CN951"/>
      <c r="CO951"/>
      <c r="CP951"/>
      <c r="CQ951"/>
      <c r="CR951"/>
      <c r="CS951"/>
      <c r="CT951"/>
      <c r="CU951"/>
      <c r="CV951"/>
      <c r="CW951"/>
      <c r="CX951"/>
      <c r="CY951"/>
      <c r="CZ951"/>
      <c r="DA951"/>
      <c r="DB951"/>
      <c r="DC951"/>
      <c r="DD951"/>
      <c r="DE951"/>
      <c r="DF951"/>
      <c r="DG951"/>
      <c r="DH951"/>
      <c r="DI951"/>
      <c r="DJ951"/>
      <c r="DK951"/>
      <c r="DL951"/>
      <c r="DM951"/>
      <c r="DN951"/>
      <c r="DO951"/>
      <c r="DP951"/>
      <c r="DQ951"/>
      <c r="DR951"/>
      <c r="DS951"/>
      <c r="DT951"/>
      <c r="DU951"/>
      <c r="DV951"/>
      <c r="DW951"/>
      <c r="DX951"/>
      <c r="DY951"/>
      <c r="DZ951"/>
      <c r="EA951"/>
      <c r="EB951"/>
      <c r="EC951"/>
      <c r="ED951"/>
      <c r="EE951"/>
      <c r="EF951"/>
      <c r="EG951"/>
      <c r="EH951"/>
      <c r="EI951"/>
      <c r="EJ951"/>
      <c r="EK951"/>
      <c r="EL951"/>
      <c r="EM951"/>
      <c r="EN951"/>
      <c r="EO951"/>
      <c r="EP951"/>
      <c r="EQ951"/>
      <c r="ER951"/>
      <c r="ES951"/>
      <c r="ET951"/>
      <c r="EU951"/>
      <c r="EV951"/>
      <c r="EW951"/>
      <c r="EX951"/>
      <c r="EY951"/>
      <c r="EZ951"/>
      <c r="FA951"/>
      <c r="FB951"/>
      <c r="FC951"/>
      <c r="FD951"/>
      <c r="FE951"/>
      <c r="FF951"/>
      <c r="FG951"/>
      <c r="FH951"/>
      <c r="FI951"/>
      <c r="FJ951"/>
      <c r="FK951"/>
      <c r="FL951"/>
      <c r="FM951"/>
      <c r="FN951"/>
      <c r="FO951"/>
      <c r="FP951"/>
      <c r="FQ951"/>
      <c r="FR951"/>
      <c r="FS951"/>
      <c r="FT951"/>
      <c r="FU951"/>
      <c r="FV951"/>
      <c r="FW951"/>
      <c r="FX951"/>
      <c r="FY951"/>
      <c r="FZ951"/>
      <c r="GA951"/>
      <c r="GB951"/>
      <c r="GC951"/>
      <c r="GD951"/>
      <c r="GE951"/>
      <c r="GF951"/>
      <c r="GG951"/>
      <c r="GH951"/>
      <c r="GI951"/>
      <c r="GJ951"/>
      <c r="GK951"/>
      <c r="GL951"/>
      <c r="GM951"/>
      <c r="GN951"/>
      <c r="GO951"/>
      <c r="GP951"/>
      <c r="GQ951"/>
      <c r="GR951"/>
      <c r="GS951"/>
      <c r="GT951"/>
      <c r="GU951"/>
      <c r="GV951"/>
      <c r="GW951"/>
      <c r="GX951"/>
      <c r="GY951"/>
      <c r="GZ951"/>
      <c r="HA951"/>
      <c r="HB951"/>
      <c r="HC951"/>
      <c r="HD951"/>
      <c r="HE951"/>
      <c r="HF951"/>
      <c r="HG951"/>
      <c r="HH951"/>
      <c r="HI951"/>
      <c r="HJ951"/>
      <c r="HK951"/>
      <c r="HL951"/>
    </row>
    <row r="952" spans="1:220" x14ac:dyDescent="0.25">
      <c r="A952"/>
      <c r="B952"/>
      <c r="C952"/>
      <c r="D952"/>
      <c r="E952"/>
      <c r="F952"/>
      <c r="G952"/>
      <c r="H952"/>
      <c r="I952"/>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c r="BY952"/>
      <c r="BZ952"/>
      <c r="CA952"/>
      <c r="CB952"/>
      <c r="CC952"/>
      <c r="CD952"/>
      <c r="CE952"/>
      <c r="CF952"/>
      <c r="CG952"/>
      <c r="CH952"/>
      <c r="CI952"/>
      <c r="CJ952"/>
      <c r="CK952"/>
      <c r="CL952"/>
      <c r="CM952"/>
      <c r="CN952"/>
      <c r="CO952"/>
      <c r="CP952"/>
      <c r="CQ952"/>
      <c r="CR952"/>
      <c r="CS952"/>
      <c r="CT952"/>
      <c r="CU952"/>
      <c r="CV952"/>
      <c r="CW952"/>
      <c r="CX952"/>
      <c r="CY952"/>
      <c r="CZ952"/>
      <c r="DA952"/>
      <c r="DB952"/>
      <c r="DC952"/>
      <c r="DD952"/>
      <c r="DE952"/>
      <c r="DF952"/>
      <c r="DG952"/>
      <c r="DH952"/>
      <c r="DI952"/>
      <c r="DJ952"/>
      <c r="DK952"/>
      <c r="DL952"/>
      <c r="DM952"/>
      <c r="DN952"/>
      <c r="DO952"/>
      <c r="DP952"/>
      <c r="DQ952"/>
      <c r="DR952"/>
      <c r="DS952"/>
      <c r="DT952"/>
      <c r="DU952"/>
      <c r="DV952"/>
      <c r="DW952"/>
      <c r="DX952"/>
      <c r="DY952"/>
      <c r="DZ952"/>
      <c r="EA952"/>
      <c r="EB952"/>
      <c r="EC952"/>
      <c r="ED952"/>
      <c r="EE952"/>
      <c r="EF952"/>
      <c r="EG952"/>
      <c r="EH952"/>
      <c r="EI952"/>
      <c r="EJ952"/>
      <c r="EK952"/>
      <c r="EL952"/>
      <c r="EM952"/>
      <c r="EN952"/>
      <c r="EO952"/>
      <c r="EP952"/>
      <c r="EQ952"/>
      <c r="ER952"/>
      <c r="ES952"/>
      <c r="ET952"/>
      <c r="EU952"/>
      <c r="EV952"/>
      <c r="EW952"/>
      <c r="EX952"/>
      <c r="EY952"/>
      <c r="EZ952"/>
      <c r="FA952"/>
      <c r="FB952"/>
      <c r="FC952"/>
      <c r="FD952"/>
      <c r="FE952"/>
      <c r="FF952"/>
      <c r="FG952"/>
      <c r="FH952"/>
      <c r="FI952"/>
      <c r="FJ952"/>
      <c r="FK952"/>
      <c r="FL952"/>
      <c r="FM952"/>
      <c r="FN952"/>
      <c r="FO952"/>
      <c r="FP952"/>
      <c r="FQ952"/>
      <c r="FR952"/>
      <c r="FS952"/>
      <c r="FT952"/>
      <c r="FU952"/>
      <c r="FV952"/>
      <c r="FW952"/>
      <c r="FX952"/>
      <c r="FY952"/>
      <c r="FZ952"/>
      <c r="GA952"/>
      <c r="GB952"/>
      <c r="GC952"/>
      <c r="GD952"/>
      <c r="GE952"/>
      <c r="GF952"/>
      <c r="GG952"/>
      <c r="GH952"/>
      <c r="GI952"/>
      <c r="GJ952"/>
      <c r="GK952"/>
      <c r="GL952"/>
      <c r="GM952"/>
      <c r="GN952"/>
      <c r="GO952"/>
      <c r="GP952"/>
      <c r="GQ952"/>
      <c r="GR952"/>
      <c r="GS952"/>
      <c r="GT952"/>
      <c r="GU952"/>
      <c r="GV952"/>
      <c r="GW952"/>
      <c r="GX952"/>
      <c r="GY952"/>
      <c r="GZ952"/>
      <c r="HA952"/>
      <c r="HB952"/>
      <c r="HC952"/>
      <c r="HD952"/>
      <c r="HE952"/>
      <c r="HF952"/>
      <c r="HG952"/>
      <c r="HH952"/>
      <c r="HI952"/>
      <c r="HJ952"/>
      <c r="HK952"/>
      <c r="HL952"/>
    </row>
    <row r="953" spans="1:220" x14ac:dyDescent="0.25">
      <c r="A953"/>
      <c r="B953"/>
      <c r="C953"/>
      <c r="D953"/>
      <c r="E953"/>
      <c r="F953"/>
      <c r="G953"/>
      <c r="H953"/>
      <c r="I953"/>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c r="BY953"/>
      <c r="BZ953"/>
      <c r="CA953"/>
      <c r="CB953"/>
      <c r="CC953"/>
      <c r="CD953"/>
      <c r="CE953"/>
      <c r="CF953"/>
      <c r="CG953"/>
      <c r="CH953"/>
      <c r="CI953"/>
      <c r="CJ953"/>
      <c r="CK953"/>
      <c r="CL953"/>
      <c r="CM953"/>
      <c r="CN953"/>
      <c r="CO953"/>
      <c r="CP953"/>
      <c r="CQ953"/>
      <c r="CR953"/>
      <c r="CS953"/>
      <c r="CT953"/>
      <c r="CU953"/>
      <c r="CV953"/>
      <c r="CW953"/>
      <c r="CX953"/>
      <c r="CY953"/>
      <c r="CZ953"/>
      <c r="DA953"/>
      <c r="DB953"/>
      <c r="DC953"/>
      <c r="DD953"/>
      <c r="DE953"/>
      <c r="DF953"/>
      <c r="DG953"/>
      <c r="DH953"/>
      <c r="DI953"/>
      <c r="DJ953"/>
      <c r="DK953"/>
      <c r="DL953"/>
      <c r="DM953"/>
      <c r="DN953"/>
      <c r="DO953"/>
      <c r="DP953"/>
      <c r="DQ953"/>
      <c r="DR953"/>
      <c r="DS953"/>
      <c r="DT953"/>
      <c r="DU953"/>
      <c r="DV953"/>
      <c r="DW953"/>
      <c r="DX953"/>
      <c r="DY953"/>
      <c r="DZ953"/>
      <c r="EA953"/>
      <c r="EB953"/>
      <c r="EC953"/>
      <c r="ED953"/>
      <c r="EE953"/>
      <c r="EF953"/>
      <c r="EG953"/>
      <c r="EH953"/>
      <c r="EI953"/>
      <c r="EJ953"/>
      <c r="EK953"/>
      <c r="EL953"/>
      <c r="EM953"/>
      <c r="EN953"/>
      <c r="EO953"/>
      <c r="EP953"/>
      <c r="EQ953"/>
      <c r="ER953"/>
      <c r="ES953"/>
      <c r="ET953"/>
      <c r="EU953"/>
      <c r="EV953"/>
      <c r="EW953"/>
      <c r="EX953"/>
      <c r="EY953"/>
      <c r="EZ953"/>
      <c r="FA953"/>
      <c r="FB953"/>
      <c r="FC953"/>
      <c r="FD953"/>
      <c r="FE953"/>
      <c r="FF953"/>
      <c r="FG953"/>
      <c r="FH953"/>
      <c r="FI953"/>
      <c r="FJ953"/>
      <c r="FK953"/>
      <c r="FL953"/>
      <c r="FM953"/>
      <c r="FN953"/>
      <c r="FO953"/>
      <c r="FP953"/>
      <c r="FQ953"/>
      <c r="FR953"/>
      <c r="FS953"/>
      <c r="FT953"/>
      <c r="FU953"/>
      <c r="FV953"/>
      <c r="FW953"/>
      <c r="FX953"/>
      <c r="FY953"/>
      <c r="FZ953"/>
      <c r="GA953"/>
      <c r="GB953"/>
      <c r="GC953"/>
      <c r="GD953"/>
      <c r="GE953"/>
      <c r="GF953"/>
      <c r="GG953"/>
      <c r="GH953"/>
      <c r="GI953"/>
      <c r="GJ953"/>
      <c r="GK953"/>
      <c r="GL953"/>
      <c r="GM953"/>
      <c r="GN953"/>
      <c r="GO953"/>
      <c r="GP953"/>
      <c r="GQ953"/>
      <c r="GR953"/>
      <c r="GS953"/>
      <c r="GT953"/>
      <c r="GU953"/>
      <c r="GV953"/>
      <c r="GW953"/>
      <c r="GX953"/>
      <c r="GY953"/>
      <c r="GZ953"/>
      <c r="HA953"/>
      <c r="HB953"/>
      <c r="HC953"/>
      <c r="HD953"/>
      <c r="HE953"/>
      <c r="HF953"/>
      <c r="HG953"/>
      <c r="HH953"/>
      <c r="HI953"/>
      <c r="HJ953"/>
      <c r="HK953"/>
      <c r="HL953"/>
    </row>
    <row r="954" spans="1:220" x14ac:dyDescent="0.25">
      <c r="A954"/>
      <c r="B954"/>
      <c r="C954"/>
      <c r="D954"/>
      <c r="E954"/>
      <c r="F954"/>
      <c r="G954"/>
      <c r="H954"/>
      <c r="I954"/>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c r="BY954"/>
      <c r="BZ954"/>
      <c r="CA954"/>
      <c r="CB954"/>
      <c r="CC954"/>
      <c r="CD954"/>
      <c r="CE954"/>
      <c r="CF954"/>
      <c r="CG954"/>
      <c r="CH954"/>
      <c r="CI954"/>
      <c r="CJ954"/>
      <c r="CK954"/>
      <c r="CL954"/>
      <c r="CM954"/>
      <c r="CN954"/>
      <c r="CO954"/>
      <c r="CP954"/>
      <c r="CQ954"/>
      <c r="CR954"/>
      <c r="CS954"/>
      <c r="CT954"/>
      <c r="CU954"/>
      <c r="CV954"/>
      <c r="CW954"/>
      <c r="CX954"/>
      <c r="CY954"/>
      <c r="CZ954"/>
      <c r="DA954"/>
      <c r="DB954"/>
      <c r="DC954"/>
      <c r="DD954"/>
      <c r="DE954"/>
      <c r="DF954"/>
      <c r="DG954"/>
      <c r="DH954"/>
      <c r="DI954"/>
      <c r="DJ954"/>
      <c r="DK954"/>
      <c r="DL954"/>
      <c r="DM954"/>
      <c r="DN954"/>
      <c r="DO954"/>
      <c r="DP954"/>
      <c r="DQ954"/>
      <c r="DR954"/>
      <c r="DS954"/>
      <c r="DT954"/>
      <c r="DU954"/>
      <c r="DV954"/>
      <c r="DW954"/>
      <c r="DX954"/>
      <c r="DY954"/>
      <c r="DZ954"/>
      <c r="EA954"/>
      <c r="EB954"/>
      <c r="EC954"/>
      <c r="ED954"/>
      <c r="EE954"/>
      <c r="EF954"/>
      <c r="EG954"/>
      <c r="EH954"/>
      <c r="EI954"/>
      <c r="EJ954"/>
      <c r="EK954"/>
      <c r="EL954"/>
      <c r="EM954"/>
      <c r="EN954"/>
      <c r="EO954"/>
      <c r="EP954"/>
      <c r="EQ954"/>
      <c r="ER954"/>
      <c r="ES954"/>
      <c r="ET954"/>
      <c r="EU954"/>
      <c r="EV954"/>
      <c r="EW954"/>
      <c r="EX954"/>
      <c r="EY954"/>
      <c r="EZ954"/>
      <c r="FA954"/>
      <c r="FB954"/>
      <c r="FC954"/>
      <c r="FD954"/>
      <c r="FE954"/>
      <c r="FF954"/>
      <c r="FG954"/>
      <c r="FH954"/>
      <c r="FI954"/>
      <c r="FJ954"/>
      <c r="FK954"/>
      <c r="FL954"/>
      <c r="FM954"/>
      <c r="FN954"/>
      <c r="FO954"/>
      <c r="FP954"/>
      <c r="FQ954"/>
      <c r="FR954"/>
      <c r="FS954"/>
      <c r="FT954"/>
      <c r="FU954"/>
      <c r="FV954"/>
      <c r="FW954"/>
      <c r="FX954"/>
      <c r="FY954"/>
      <c r="FZ954"/>
      <c r="GA954"/>
      <c r="GB954"/>
      <c r="GC954"/>
      <c r="GD954"/>
      <c r="GE954"/>
      <c r="GF954"/>
      <c r="GG954"/>
      <c r="GH954"/>
      <c r="GI954"/>
      <c r="GJ954"/>
      <c r="GK954"/>
      <c r="GL954"/>
      <c r="GM954"/>
      <c r="GN954"/>
      <c r="GO954"/>
      <c r="GP954"/>
      <c r="GQ954"/>
      <c r="GR954"/>
      <c r="GS954"/>
      <c r="GT954"/>
      <c r="GU954"/>
      <c r="GV954"/>
      <c r="GW954"/>
      <c r="GX954"/>
      <c r="GY954"/>
      <c r="GZ954"/>
      <c r="HA954"/>
      <c r="HB954"/>
      <c r="HC954"/>
      <c r="HD954"/>
      <c r="HE954"/>
      <c r="HF954"/>
      <c r="HG954"/>
      <c r="HH954"/>
      <c r="HI954"/>
      <c r="HJ954"/>
      <c r="HK954"/>
      <c r="HL954"/>
    </row>
    <row r="955" spans="1:220" x14ac:dyDescent="0.25">
      <c r="A955"/>
      <c r="B955"/>
      <c r="C955"/>
      <c r="D955"/>
      <c r="E955"/>
      <c r="F955"/>
      <c r="G955"/>
      <c r="H955"/>
      <c r="I955"/>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c r="BY955"/>
      <c r="BZ955"/>
      <c r="CA955"/>
      <c r="CB955"/>
      <c r="CC955"/>
      <c r="CD955"/>
      <c r="CE955"/>
      <c r="CF955"/>
      <c r="CG955"/>
      <c r="CH955"/>
      <c r="CI955"/>
      <c r="CJ955"/>
      <c r="CK955"/>
      <c r="CL955"/>
      <c r="CM955"/>
      <c r="CN955"/>
      <c r="CO955"/>
      <c r="CP955"/>
      <c r="CQ955"/>
      <c r="CR955"/>
      <c r="CS955"/>
      <c r="CT955"/>
      <c r="CU955"/>
      <c r="CV955"/>
      <c r="CW955"/>
      <c r="CX955"/>
      <c r="CY955"/>
      <c r="CZ955"/>
      <c r="DA955"/>
      <c r="DB955"/>
      <c r="DC955"/>
      <c r="DD955"/>
      <c r="DE955"/>
      <c r="DF955"/>
      <c r="DG955"/>
      <c r="DH955"/>
      <c r="DI955"/>
      <c r="DJ955"/>
      <c r="DK955"/>
      <c r="DL955"/>
      <c r="DM955"/>
      <c r="DN955"/>
      <c r="DO955"/>
      <c r="DP955"/>
      <c r="DQ955"/>
      <c r="DR955"/>
      <c r="DS955"/>
      <c r="DT955"/>
      <c r="DU955"/>
      <c r="DV955"/>
      <c r="DW955"/>
      <c r="DX955"/>
      <c r="DY955"/>
      <c r="DZ955"/>
      <c r="EA955"/>
      <c r="EB955"/>
      <c r="EC955"/>
      <c r="ED955"/>
      <c r="EE955"/>
      <c r="EF955"/>
      <c r="EG955"/>
      <c r="EH955"/>
      <c r="EI955"/>
      <c r="EJ955"/>
      <c r="EK955"/>
      <c r="EL955"/>
      <c r="EM955"/>
      <c r="EN955"/>
      <c r="EO955"/>
      <c r="EP955"/>
      <c r="EQ955"/>
      <c r="ER955"/>
      <c r="ES955"/>
      <c r="ET955"/>
      <c r="EU955"/>
      <c r="EV955"/>
      <c r="EW955"/>
      <c r="EX955"/>
      <c r="EY955"/>
      <c r="EZ955"/>
      <c r="FA955"/>
      <c r="FB955"/>
      <c r="FC955"/>
      <c r="FD955"/>
      <c r="FE955"/>
      <c r="FF955"/>
      <c r="FG955"/>
      <c r="FH955"/>
      <c r="FI955"/>
      <c r="FJ955"/>
      <c r="FK955"/>
      <c r="FL955"/>
      <c r="FM955"/>
      <c r="FN955"/>
      <c r="FO955"/>
      <c r="FP955"/>
      <c r="FQ955"/>
      <c r="FR955"/>
      <c r="FS955"/>
      <c r="FT955"/>
      <c r="FU955"/>
      <c r="FV955"/>
      <c r="FW955"/>
      <c r="FX955"/>
      <c r="FY955"/>
      <c r="FZ955"/>
      <c r="GA955"/>
      <c r="GB955"/>
      <c r="GC955"/>
      <c r="GD955"/>
      <c r="GE955"/>
      <c r="GF955"/>
      <c r="GG955"/>
      <c r="GH955"/>
      <c r="GI955"/>
      <c r="GJ955"/>
      <c r="GK955"/>
      <c r="GL955"/>
      <c r="GM955"/>
      <c r="GN955"/>
      <c r="GO955"/>
      <c r="GP955"/>
      <c r="GQ955"/>
      <c r="GR955"/>
      <c r="GS955"/>
      <c r="GT955"/>
      <c r="GU955"/>
      <c r="GV955"/>
      <c r="GW955"/>
      <c r="GX955"/>
      <c r="GY955"/>
      <c r="GZ955"/>
      <c r="HA955"/>
      <c r="HB955"/>
      <c r="HC955"/>
      <c r="HD955"/>
      <c r="HE955"/>
      <c r="HF955"/>
      <c r="HG955"/>
      <c r="HH955"/>
      <c r="HI955"/>
      <c r="HJ955"/>
      <c r="HK955"/>
      <c r="HL955"/>
    </row>
    <row r="956" spans="1:220" x14ac:dyDescent="0.25">
      <c r="A956"/>
      <c r="B956"/>
      <c r="C956"/>
      <c r="D956"/>
      <c r="E956"/>
      <c r="F956"/>
      <c r="G956"/>
      <c r="H956"/>
      <c r="I95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c r="BY956"/>
      <c r="BZ956"/>
      <c r="CA956"/>
      <c r="CB956"/>
      <c r="CC956"/>
      <c r="CD956"/>
      <c r="CE956"/>
      <c r="CF956"/>
      <c r="CG956"/>
      <c r="CH956"/>
      <c r="CI956"/>
      <c r="CJ956"/>
      <c r="CK956"/>
      <c r="CL956"/>
      <c r="CM956"/>
      <c r="CN956"/>
      <c r="CO956"/>
      <c r="CP956"/>
      <c r="CQ956"/>
      <c r="CR956"/>
      <c r="CS956"/>
      <c r="CT956"/>
      <c r="CU956"/>
      <c r="CV956"/>
      <c r="CW956"/>
      <c r="CX956"/>
      <c r="CY956"/>
      <c r="CZ956"/>
      <c r="DA956"/>
      <c r="DB956"/>
      <c r="DC956"/>
      <c r="DD956"/>
      <c r="DE956"/>
      <c r="DF956"/>
      <c r="DG956"/>
      <c r="DH956"/>
      <c r="DI956"/>
      <c r="DJ956"/>
      <c r="DK956"/>
      <c r="DL956"/>
      <c r="DM956"/>
      <c r="DN956"/>
      <c r="DO956"/>
      <c r="DP956"/>
      <c r="DQ956"/>
      <c r="DR956"/>
      <c r="DS956"/>
      <c r="DT956"/>
      <c r="DU956"/>
      <c r="DV956"/>
      <c r="DW956"/>
      <c r="DX956"/>
      <c r="DY956"/>
      <c r="DZ956"/>
      <c r="EA956"/>
      <c r="EB956"/>
      <c r="EC956"/>
      <c r="ED956"/>
      <c r="EE956"/>
      <c r="EF956"/>
      <c r="EG956"/>
      <c r="EH956"/>
      <c r="EI956"/>
      <c r="EJ956"/>
      <c r="EK956"/>
      <c r="EL956"/>
      <c r="EM956"/>
      <c r="EN956"/>
      <c r="EO956"/>
      <c r="EP956"/>
      <c r="EQ956"/>
      <c r="ER956"/>
      <c r="ES956"/>
      <c r="ET956"/>
      <c r="EU956"/>
      <c r="EV956"/>
      <c r="EW956"/>
      <c r="EX956"/>
      <c r="EY956"/>
      <c r="EZ956"/>
      <c r="FA956"/>
      <c r="FB956"/>
      <c r="FC956"/>
      <c r="FD956"/>
      <c r="FE956"/>
      <c r="FF956"/>
      <c r="FG956"/>
      <c r="FH956"/>
      <c r="FI956"/>
      <c r="FJ956"/>
      <c r="FK956"/>
      <c r="FL956"/>
      <c r="FM956"/>
      <c r="FN956"/>
      <c r="FO956"/>
      <c r="FP956"/>
      <c r="FQ956"/>
      <c r="FR956"/>
      <c r="FS956"/>
      <c r="FT956"/>
      <c r="FU956"/>
      <c r="FV956"/>
      <c r="FW956"/>
      <c r="FX956"/>
      <c r="FY956"/>
      <c r="FZ956"/>
      <c r="GA956"/>
      <c r="GB956"/>
      <c r="GC956"/>
      <c r="GD956"/>
      <c r="GE956"/>
      <c r="GF956"/>
      <c r="GG956"/>
      <c r="GH956"/>
      <c r="GI956"/>
      <c r="GJ956"/>
      <c r="GK956"/>
      <c r="GL956"/>
      <c r="GM956"/>
      <c r="GN956"/>
      <c r="GO956"/>
      <c r="GP956"/>
      <c r="GQ956"/>
      <c r="GR956"/>
      <c r="GS956"/>
      <c r="GT956"/>
      <c r="GU956"/>
      <c r="GV956"/>
      <c r="GW956"/>
      <c r="GX956"/>
      <c r="GY956"/>
      <c r="GZ956"/>
      <c r="HA956"/>
      <c r="HB956"/>
      <c r="HC956"/>
      <c r="HD956"/>
      <c r="HE956"/>
      <c r="HF956"/>
      <c r="HG956"/>
      <c r="HH956"/>
      <c r="HI956"/>
      <c r="HJ956"/>
      <c r="HK956"/>
      <c r="HL956"/>
    </row>
    <row r="957" spans="1:220" x14ac:dyDescent="0.25">
      <c r="A957"/>
      <c r="B957"/>
      <c r="C957"/>
      <c r="D957"/>
      <c r="E957"/>
      <c r="F957"/>
      <c r="G957"/>
      <c r="H957"/>
      <c r="I957"/>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c r="BY957"/>
      <c r="BZ957"/>
      <c r="CA957"/>
      <c r="CB957"/>
      <c r="CC957"/>
      <c r="CD957"/>
      <c r="CE957"/>
      <c r="CF957"/>
      <c r="CG957"/>
      <c r="CH957"/>
      <c r="CI957"/>
      <c r="CJ957"/>
      <c r="CK957"/>
      <c r="CL957"/>
      <c r="CM957"/>
      <c r="CN957"/>
      <c r="CO957"/>
      <c r="CP957"/>
      <c r="CQ957"/>
      <c r="CR957"/>
      <c r="CS957"/>
      <c r="CT957"/>
      <c r="CU957"/>
      <c r="CV957"/>
      <c r="CW957"/>
      <c r="CX957"/>
      <c r="CY957"/>
      <c r="CZ957"/>
      <c r="DA957"/>
      <c r="DB957"/>
      <c r="DC957"/>
      <c r="DD957"/>
      <c r="DE957"/>
      <c r="DF957"/>
      <c r="DG957"/>
      <c r="DH957"/>
      <c r="DI957"/>
      <c r="DJ957"/>
      <c r="DK957"/>
      <c r="DL957"/>
      <c r="DM957"/>
      <c r="DN957"/>
      <c r="DO957"/>
      <c r="DP957"/>
      <c r="DQ957"/>
      <c r="DR957"/>
      <c r="DS957"/>
      <c r="DT957"/>
      <c r="DU957"/>
      <c r="DV957"/>
      <c r="DW957"/>
      <c r="DX957"/>
      <c r="DY957"/>
      <c r="DZ957"/>
      <c r="EA957"/>
      <c r="EB957"/>
      <c r="EC957"/>
      <c r="ED957"/>
      <c r="EE957"/>
      <c r="EF957"/>
      <c r="EG957"/>
      <c r="EH957"/>
      <c r="EI957"/>
      <c r="EJ957"/>
      <c r="EK957"/>
      <c r="EL957"/>
      <c r="EM957"/>
      <c r="EN957"/>
      <c r="EO957"/>
      <c r="EP957"/>
      <c r="EQ957"/>
      <c r="ER957"/>
      <c r="ES957"/>
      <c r="ET957"/>
      <c r="EU957"/>
      <c r="EV957"/>
      <c r="EW957"/>
      <c r="EX957"/>
      <c r="EY957"/>
      <c r="EZ957"/>
      <c r="FA957"/>
      <c r="FB957"/>
      <c r="FC957"/>
      <c r="FD957"/>
      <c r="FE957"/>
      <c r="FF957"/>
      <c r="FG957"/>
      <c r="FH957"/>
      <c r="FI957"/>
      <c r="FJ957"/>
      <c r="FK957"/>
      <c r="FL957"/>
      <c r="FM957"/>
      <c r="FN957"/>
      <c r="FO957"/>
      <c r="FP957"/>
      <c r="FQ957"/>
      <c r="FR957"/>
      <c r="FS957"/>
      <c r="FT957"/>
      <c r="FU957"/>
      <c r="FV957"/>
      <c r="FW957"/>
      <c r="FX957"/>
      <c r="FY957"/>
      <c r="FZ957"/>
      <c r="GA957"/>
      <c r="GB957"/>
      <c r="GC957"/>
      <c r="GD957"/>
      <c r="GE957"/>
      <c r="GF957"/>
      <c r="GG957"/>
      <c r="GH957"/>
      <c r="GI957"/>
      <c r="GJ957"/>
      <c r="GK957"/>
      <c r="GL957"/>
      <c r="GM957"/>
      <c r="GN957"/>
      <c r="GO957"/>
      <c r="GP957"/>
      <c r="GQ957"/>
      <c r="GR957"/>
      <c r="GS957"/>
      <c r="GT957"/>
      <c r="GU957"/>
      <c r="GV957"/>
      <c r="GW957"/>
      <c r="GX957"/>
      <c r="GY957"/>
      <c r="GZ957"/>
      <c r="HA957"/>
      <c r="HB957"/>
      <c r="HC957"/>
      <c r="HD957"/>
      <c r="HE957"/>
      <c r="HF957"/>
      <c r="HG957"/>
      <c r="HH957"/>
      <c r="HI957"/>
      <c r="HJ957"/>
      <c r="HK957"/>
      <c r="HL957"/>
    </row>
    <row r="958" spans="1:220" x14ac:dyDescent="0.25">
      <c r="A958"/>
      <c r="B958"/>
      <c r="C958"/>
      <c r="D958"/>
      <c r="E958"/>
      <c r="F958"/>
      <c r="G958"/>
      <c r="H958"/>
      <c r="I958"/>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c r="BY958"/>
      <c r="BZ958"/>
      <c r="CA958"/>
      <c r="CB958"/>
      <c r="CC958"/>
      <c r="CD958"/>
      <c r="CE958"/>
      <c r="CF958"/>
      <c r="CG958"/>
      <c r="CH958"/>
      <c r="CI958"/>
      <c r="CJ958"/>
      <c r="CK958"/>
      <c r="CL958"/>
      <c r="CM958"/>
      <c r="CN958"/>
      <c r="CO958"/>
      <c r="CP958"/>
      <c r="CQ958"/>
      <c r="CR958"/>
      <c r="CS958"/>
      <c r="CT958"/>
      <c r="CU958"/>
      <c r="CV958"/>
      <c r="CW958"/>
      <c r="CX958"/>
      <c r="CY958"/>
      <c r="CZ958"/>
      <c r="DA958"/>
      <c r="DB958"/>
      <c r="DC958"/>
      <c r="DD958"/>
      <c r="DE958"/>
      <c r="DF958"/>
      <c r="DG958"/>
      <c r="DH958"/>
      <c r="DI958"/>
      <c r="DJ958"/>
      <c r="DK958"/>
      <c r="DL958"/>
      <c r="DM958"/>
      <c r="DN958"/>
      <c r="DO958"/>
      <c r="DP958"/>
      <c r="DQ958"/>
      <c r="DR958"/>
      <c r="DS958"/>
      <c r="DT958"/>
      <c r="DU958"/>
      <c r="DV958"/>
      <c r="DW958"/>
      <c r="DX958"/>
      <c r="DY958"/>
      <c r="DZ958"/>
      <c r="EA958"/>
      <c r="EB958"/>
      <c r="EC958"/>
      <c r="ED958"/>
      <c r="EE958"/>
      <c r="EF958"/>
      <c r="EG958"/>
      <c r="EH958"/>
      <c r="EI958"/>
      <c r="EJ958"/>
      <c r="EK958"/>
      <c r="EL958"/>
      <c r="EM958"/>
      <c r="EN958"/>
      <c r="EO958"/>
      <c r="EP958"/>
      <c r="EQ958"/>
      <c r="ER958"/>
      <c r="ES958"/>
      <c r="ET958"/>
      <c r="EU958"/>
      <c r="EV958"/>
      <c r="EW958"/>
      <c r="EX958"/>
      <c r="EY958"/>
      <c r="EZ958"/>
      <c r="FA958"/>
      <c r="FB958"/>
      <c r="FC958"/>
      <c r="FD958"/>
      <c r="FE958"/>
      <c r="FF958"/>
      <c r="FG958"/>
      <c r="FH958"/>
      <c r="FI958"/>
      <c r="FJ958"/>
      <c r="FK958"/>
      <c r="FL958"/>
      <c r="FM958"/>
      <c r="FN958"/>
      <c r="FO958"/>
      <c r="FP958"/>
      <c r="FQ958"/>
      <c r="FR958"/>
      <c r="FS958"/>
      <c r="FT958"/>
      <c r="FU958"/>
      <c r="FV958"/>
      <c r="FW958"/>
      <c r="FX958"/>
      <c r="FY958"/>
      <c r="FZ958"/>
      <c r="GA958"/>
      <c r="GB958"/>
      <c r="GC958"/>
      <c r="GD958"/>
      <c r="GE958"/>
      <c r="GF958"/>
      <c r="GG958"/>
      <c r="GH958"/>
      <c r="GI958"/>
      <c r="GJ958"/>
      <c r="GK958"/>
      <c r="GL958"/>
      <c r="GM958"/>
      <c r="GN958"/>
      <c r="GO958"/>
      <c r="GP958"/>
      <c r="GQ958"/>
      <c r="GR958"/>
      <c r="GS958"/>
      <c r="GT958"/>
      <c r="GU958"/>
      <c r="GV958"/>
      <c r="GW958"/>
      <c r="GX958"/>
      <c r="GY958"/>
      <c r="GZ958"/>
      <c r="HA958"/>
      <c r="HB958"/>
      <c r="HC958"/>
      <c r="HD958"/>
      <c r="HE958"/>
      <c r="HF958"/>
      <c r="HG958"/>
      <c r="HH958"/>
      <c r="HI958"/>
      <c r="HJ958"/>
      <c r="HK958"/>
      <c r="HL958"/>
    </row>
    <row r="959" spans="1:220" x14ac:dyDescent="0.25">
      <c r="A959"/>
      <c r="B959"/>
      <c r="C959"/>
      <c r="D959"/>
      <c r="E959"/>
      <c r="F959"/>
      <c r="G959"/>
      <c r="H959"/>
      <c r="I959"/>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c r="BY959"/>
      <c r="BZ959"/>
      <c r="CA959"/>
      <c r="CB959"/>
      <c r="CC959"/>
      <c r="CD959"/>
      <c r="CE959"/>
      <c r="CF959"/>
      <c r="CG959"/>
      <c r="CH959"/>
      <c r="CI959"/>
      <c r="CJ959"/>
      <c r="CK959"/>
      <c r="CL959"/>
      <c r="CM959"/>
      <c r="CN959"/>
      <c r="CO959"/>
      <c r="CP959"/>
      <c r="CQ959"/>
      <c r="CR959"/>
      <c r="CS959"/>
      <c r="CT959"/>
      <c r="CU959"/>
      <c r="CV959"/>
      <c r="CW959"/>
      <c r="CX959"/>
      <c r="CY959"/>
      <c r="CZ959"/>
      <c r="DA959"/>
      <c r="DB959"/>
      <c r="DC959"/>
      <c r="DD959"/>
      <c r="DE959"/>
      <c r="DF959"/>
      <c r="DG959"/>
      <c r="DH959"/>
      <c r="DI959"/>
      <c r="DJ959"/>
      <c r="DK959"/>
      <c r="DL959"/>
      <c r="DM959"/>
      <c r="DN959"/>
      <c r="DO959"/>
      <c r="DP959"/>
      <c r="DQ959"/>
      <c r="DR959"/>
      <c r="DS959"/>
      <c r="DT959"/>
      <c r="DU959"/>
      <c r="DV959"/>
      <c r="DW959"/>
      <c r="DX959"/>
      <c r="DY959"/>
      <c r="DZ959"/>
      <c r="EA959"/>
      <c r="EB959"/>
      <c r="EC959"/>
      <c r="ED959"/>
      <c r="EE959"/>
      <c r="EF959"/>
      <c r="EG959"/>
      <c r="EH959"/>
      <c r="EI959"/>
      <c r="EJ959"/>
      <c r="EK959"/>
      <c r="EL959"/>
      <c r="EM959"/>
      <c r="EN959"/>
      <c r="EO959"/>
      <c r="EP959"/>
      <c r="EQ959"/>
      <c r="ER959"/>
      <c r="ES959"/>
      <c r="ET959"/>
      <c r="EU959"/>
      <c r="EV959"/>
      <c r="EW959"/>
      <c r="EX959"/>
      <c r="EY959"/>
      <c r="EZ959"/>
      <c r="FA959"/>
      <c r="FB959"/>
      <c r="FC959"/>
      <c r="FD959"/>
      <c r="FE959"/>
      <c r="FF959"/>
      <c r="FG959"/>
      <c r="FH959"/>
      <c r="FI959"/>
      <c r="FJ959"/>
      <c r="FK959"/>
      <c r="FL959"/>
      <c r="FM959"/>
      <c r="FN959"/>
      <c r="FO959"/>
      <c r="FP959"/>
      <c r="FQ959"/>
      <c r="FR959"/>
      <c r="FS959"/>
      <c r="FT959"/>
      <c r="FU959"/>
      <c r="FV959"/>
      <c r="FW959"/>
      <c r="FX959"/>
      <c r="FY959"/>
      <c r="FZ959"/>
      <c r="GA959"/>
      <c r="GB959"/>
      <c r="GC959"/>
      <c r="GD959"/>
      <c r="GE959"/>
      <c r="GF959"/>
      <c r="GG959"/>
      <c r="GH959"/>
      <c r="GI959"/>
      <c r="GJ959"/>
      <c r="GK959"/>
      <c r="GL959"/>
      <c r="GM959"/>
      <c r="GN959"/>
      <c r="GO959"/>
      <c r="GP959"/>
      <c r="GQ959"/>
      <c r="GR959"/>
      <c r="GS959"/>
      <c r="GT959"/>
      <c r="GU959"/>
      <c r="GV959"/>
      <c r="GW959"/>
      <c r="GX959"/>
      <c r="GY959"/>
      <c r="GZ959"/>
      <c r="HA959"/>
      <c r="HB959"/>
      <c r="HC959"/>
      <c r="HD959"/>
      <c r="HE959"/>
      <c r="HF959"/>
      <c r="HG959"/>
      <c r="HH959"/>
      <c r="HI959"/>
      <c r="HJ959"/>
      <c r="HK959"/>
      <c r="HL959"/>
    </row>
    <row r="960" spans="1:220" x14ac:dyDescent="0.25">
      <c r="A960"/>
      <c r="B960"/>
      <c r="C960"/>
      <c r="D960"/>
      <c r="E960"/>
      <c r="F960"/>
      <c r="G960"/>
      <c r="H960"/>
      <c r="I960"/>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c r="BY960"/>
      <c r="BZ960"/>
      <c r="CA960"/>
      <c r="CB960"/>
      <c r="CC960"/>
      <c r="CD960"/>
      <c r="CE960"/>
      <c r="CF960"/>
      <c r="CG960"/>
      <c r="CH960"/>
      <c r="CI960"/>
      <c r="CJ960"/>
      <c r="CK960"/>
      <c r="CL960"/>
      <c r="CM960"/>
      <c r="CN960"/>
      <c r="CO960"/>
      <c r="CP960"/>
      <c r="CQ960"/>
      <c r="CR960"/>
      <c r="CS960"/>
      <c r="CT960"/>
      <c r="CU960"/>
      <c r="CV960"/>
      <c r="CW960"/>
      <c r="CX960"/>
      <c r="CY960"/>
      <c r="CZ960"/>
      <c r="DA960"/>
      <c r="DB960"/>
      <c r="DC960"/>
      <c r="DD960"/>
      <c r="DE960"/>
      <c r="DF960"/>
      <c r="DG960"/>
      <c r="DH960"/>
      <c r="DI960"/>
      <c r="DJ960"/>
      <c r="DK960"/>
      <c r="DL960"/>
      <c r="DM960"/>
      <c r="DN960"/>
      <c r="DO960"/>
      <c r="DP960"/>
      <c r="DQ960"/>
      <c r="DR960"/>
      <c r="DS960"/>
      <c r="DT960"/>
      <c r="DU960"/>
      <c r="DV960"/>
      <c r="DW960"/>
      <c r="DX960"/>
      <c r="DY960"/>
      <c r="DZ960"/>
      <c r="EA960"/>
      <c r="EB960"/>
      <c r="EC960"/>
      <c r="ED960"/>
      <c r="EE960"/>
      <c r="EF960"/>
      <c r="EG960"/>
      <c r="EH960"/>
      <c r="EI960"/>
      <c r="EJ960"/>
      <c r="EK960"/>
      <c r="EL960"/>
      <c r="EM960"/>
      <c r="EN960"/>
      <c r="EO960"/>
      <c r="EP960"/>
      <c r="EQ960"/>
      <c r="ER960"/>
      <c r="ES960"/>
      <c r="ET960"/>
      <c r="EU960"/>
      <c r="EV960"/>
      <c r="EW960"/>
      <c r="EX960"/>
      <c r="EY960"/>
      <c r="EZ960"/>
      <c r="FA960"/>
      <c r="FB960"/>
      <c r="FC960"/>
      <c r="FD960"/>
      <c r="FE960"/>
      <c r="FF960"/>
      <c r="FG960"/>
      <c r="FH960"/>
      <c r="FI960"/>
      <c r="FJ960"/>
      <c r="FK960"/>
      <c r="FL960"/>
      <c r="FM960"/>
      <c r="FN960"/>
      <c r="FO960"/>
      <c r="FP960"/>
      <c r="FQ960"/>
      <c r="FR960"/>
      <c r="FS960"/>
      <c r="FT960"/>
      <c r="FU960"/>
      <c r="FV960"/>
      <c r="FW960"/>
      <c r="FX960"/>
      <c r="FY960"/>
      <c r="FZ960"/>
      <c r="GA960"/>
      <c r="GB960"/>
      <c r="GC960"/>
      <c r="GD960"/>
      <c r="GE960"/>
      <c r="GF960"/>
      <c r="GG960"/>
      <c r="GH960"/>
      <c r="GI960"/>
      <c r="GJ960"/>
      <c r="GK960"/>
      <c r="GL960"/>
      <c r="GM960"/>
      <c r="GN960"/>
      <c r="GO960"/>
      <c r="GP960"/>
      <c r="GQ960"/>
      <c r="GR960"/>
      <c r="GS960"/>
      <c r="GT960"/>
      <c r="GU960"/>
      <c r="GV960"/>
      <c r="GW960"/>
      <c r="GX960"/>
      <c r="GY960"/>
      <c r="GZ960"/>
      <c r="HA960"/>
      <c r="HB960"/>
      <c r="HC960"/>
      <c r="HD960"/>
      <c r="HE960"/>
      <c r="HF960"/>
      <c r="HG960"/>
      <c r="HH960"/>
      <c r="HI960"/>
      <c r="HJ960"/>
      <c r="HK960"/>
      <c r="HL960"/>
    </row>
    <row r="961" spans="1:220" x14ac:dyDescent="0.25">
      <c r="A961"/>
      <c r="B961"/>
      <c r="C961"/>
      <c r="D961"/>
      <c r="E961"/>
      <c r="F961"/>
      <c r="G961"/>
      <c r="H961"/>
      <c r="I961"/>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c r="BY961"/>
      <c r="BZ961"/>
      <c r="CA961"/>
      <c r="CB961"/>
      <c r="CC961"/>
      <c r="CD961"/>
      <c r="CE961"/>
      <c r="CF961"/>
      <c r="CG961"/>
      <c r="CH961"/>
      <c r="CI961"/>
      <c r="CJ961"/>
      <c r="CK961"/>
      <c r="CL961"/>
      <c r="CM961"/>
      <c r="CN961"/>
      <c r="CO961"/>
      <c r="CP961"/>
      <c r="CQ961"/>
      <c r="CR961"/>
      <c r="CS961"/>
      <c r="CT961"/>
      <c r="CU961"/>
      <c r="CV961"/>
      <c r="CW961"/>
      <c r="CX961"/>
      <c r="CY961"/>
      <c r="CZ961"/>
      <c r="DA961"/>
      <c r="DB961"/>
      <c r="DC961"/>
      <c r="DD961"/>
      <c r="DE961"/>
      <c r="DF961"/>
      <c r="DG961"/>
      <c r="DH961"/>
      <c r="DI961"/>
      <c r="DJ961"/>
      <c r="DK961"/>
      <c r="DL961"/>
      <c r="DM961"/>
      <c r="DN961"/>
      <c r="DO961"/>
      <c r="DP961"/>
      <c r="DQ961"/>
      <c r="DR961"/>
      <c r="DS961"/>
      <c r="DT961"/>
      <c r="DU961"/>
      <c r="DV961"/>
      <c r="DW961"/>
      <c r="DX961"/>
      <c r="DY961"/>
      <c r="DZ961"/>
      <c r="EA961"/>
      <c r="EB961"/>
      <c r="EC961"/>
      <c r="ED961"/>
      <c r="EE961"/>
      <c r="EF961"/>
      <c r="EG961"/>
      <c r="EH961"/>
      <c r="EI961"/>
      <c r="EJ961"/>
      <c r="EK961"/>
      <c r="EL961"/>
      <c r="EM961"/>
      <c r="EN961"/>
      <c r="EO961"/>
      <c r="EP961"/>
      <c r="EQ961"/>
      <c r="ER961"/>
      <c r="ES961"/>
      <c r="ET961"/>
      <c r="EU961"/>
      <c r="EV961"/>
      <c r="EW961"/>
      <c r="EX961"/>
      <c r="EY961"/>
      <c r="EZ961"/>
      <c r="FA961"/>
      <c r="FB961"/>
      <c r="FC961"/>
      <c r="FD961"/>
      <c r="FE961"/>
      <c r="FF961"/>
      <c r="FG961"/>
      <c r="FH961"/>
      <c r="FI961"/>
      <c r="FJ961"/>
      <c r="FK961"/>
      <c r="FL961"/>
      <c r="FM961"/>
      <c r="FN961"/>
      <c r="FO961"/>
      <c r="FP961"/>
      <c r="FQ961"/>
      <c r="FR961"/>
      <c r="FS961"/>
      <c r="FT961"/>
      <c r="FU961"/>
      <c r="FV961"/>
      <c r="FW961"/>
      <c r="FX961"/>
      <c r="FY961"/>
      <c r="FZ961"/>
      <c r="GA961"/>
      <c r="GB961"/>
      <c r="GC961"/>
      <c r="GD961"/>
      <c r="GE961"/>
      <c r="GF961"/>
      <c r="GG961"/>
      <c r="GH961"/>
      <c r="GI961"/>
      <c r="GJ961"/>
      <c r="GK961"/>
      <c r="GL961"/>
      <c r="GM961"/>
      <c r="GN961"/>
      <c r="GO961"/>
      <c r="GP961"/>
      <c r="GQ961"/>
      <c r="GR961"/>
      <c r="GS961"/>
      <c r="GT961"/>
      <c r="GU961"/>
      <c r="GV961"/>
      <c r="GW961"/>
      <c r="GX961"/>
      <c r="GY961"/>
      <c r="GZ961"/>
      <c r="HA961"/>
      <c r="HB961"/>
      <c r="HC961"/>
      <c r="HD961"/>
      <c r="HE961"/>
      <c r="HF961"/>
      <c r="HG961"/>
      <c r="HH961"/>
      <c r="HI961"/>
      <c r="HJ961"/>
      <c r="HK961"/>
      <c r="HL961"/>
    </row>
    <row r="962" spans="1:220" x14ac:dyDescent="0.25">
      <c r="A962"/>
      <c r="B962"/>
      <c r="C962"/>
      <c r="D962"/>
      <c r="E962"/>
      <c r="F962"/>
      <c r="G962"/>
      <c r="H962"/>
      <c r="I962"/>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c r="BY962"/>
      <c r="BZ962"/>
      <c r="CA962"/>
      <c r="CB962"/>
      <c r="CC962"/>
      <c r="CD962"/>
      <c r="CE962"/>
      <c r="CF962"/>
      <c r="CG962"/>
      <c r="CH962"/>
      <c r="CI962"/>
      <c r="CJ962"/>
      <c r="CK962"/>
      <c r="CL962"/>
      <c r="CM962"/>
      <c r="CN962"/>
      <c r="CO962"/>
      <c r="CP962"/>
      <c r="CQ962"/>
      <c r="CR962"/>
      <c r="CS962"/>
      <c r="CT962"/>
      <c r="CU962"/>
      <c r="CV962"/>
      <c r="CW962"/>
      <c r="CX962"/>
      <c r="CY962"/>
      <c r="CZ962"/>
      <c r="DA962"/>
      <c r="DB962"/>
      <c r="DC962"/>
      <c r="DD962"/>
      <c r="DE962"/>
      <c r="DF962"/>
      <c r="DG962"/>
      <c r="DH962"/>
      <c r="DI962"/>
      <c r="DJ962"/>
      <c r="DK962"/>
      <c r="DL962"/>
      <c r="DM962"/>
      <c r="DN962"/>
      <c r="DO962"/>
      <c r="DP962"/>
      <c r="DQ962"/>
      <c r="DR962"/>
      <c r="DS962"/>
      <c r="DT962"/>
      <c r="DU962"/>
      <c r="DV962"/>
      <c r="DW962"/>
      <c r="DX962"/>
      <c r="DY962"/>
      <c r="DZ962"/>
      <c r="EA962"/>
      <c r="EB962"/>
      <c r="EC962"/>
      <c r="ED962"/>
      <c r="EE962"/>
      <c r="EF962"/>
      <c r="EG962"/>
      <c r="EH962"/>
      <c r="EI962"/>
      <c r="EJ962"/>
      <c r="EK962"/>
      <c r="EL962"/>
      <c r="EM962"/>
      <c r="EN962"/>
      <c r="EO962"/>
      <c r="EP962"/>
      <c r="EQ962"/>
      <c r="ER962"/>
      <c r="ES962"/>
      <c r="ET962"/>
      <c r="EU962"/>
      <c r="EV962"/>
      <c r="EW962"/>
      <c r="EX962"/>
      <c r="EY962"/>
      <c r="EZ962"/>
      <c r="FA962"/>
      <c r="FB962"/>
      <c r="FC962"/>
      <c r="FD962"/>
      <c r="FE962"/>
      <c r="FF962"/>
      <c r="FG962"/>
      <c r="FH962"/>
      <c r="FI962"/>
      <c r="FJ962"/>
      <c r="FK962"/>
      <c r="FL962"/>
      <c r="FM962"/>
      <c r="FN962"/>
      <c r="FO962"/>
      <c r="FP962"/>
      <c r="FQ962"/>
      <c r="FR962"/>
      <c r="FS962"/>
      <c r="FT962"/>
      <c r="FU962"/>
      <c r="FV962"/>
      <c r="FW962"/>
      <c r="FX962"/>
      <c r="FY962"/>
      <c r="FZ962"/>
      <c r="GA962"/>
      <c r="GB962"/>
      <c r="GC962"/>
      <c r="GD962"/>
      <c r="GE962"/>
      <c r="GF962"/>
      <c r="GG962"/>
      <c r="GH962"/>
      <c r="GI962"/>
      <c r="GJ962"/>
      <c r="GK962"/>
      <c r="GL962"/>
      <c r="GM962"/>
      <c r="GN962"/>
      <c r="GO962"/>
      <c r="GP962"/>
      <c r="GQ962"/>
      <c r="GR962"/>
      <c r="GS962"/>
      <c r="GT962"/>
      <c r="GU962"/>
      <c r="GV962"/>
      <c r="GW962"/>
      <c r="GX962"/>
      <c r="GY962"/>
      <c r="GZ962"/>
      <c r="HA962"/>
      <c r="HB962"/>
      <c r="HC962"/>
      <c r="HD962"/>
      <c r="HE962"/>
      <c r="HF962"/>
      <c r="HG962"/>
      <c r="HH962"/>
      <c r="HI962"/>
      <c r="HJ962"/>
      <c r="HK962"/>
      <c r="HL962"/>
    </row>
    <row r="963" spans="1:220" x14ac:dyDescent="0.25">
      <c r="A963"/>
      <c r="B963"/>
      <c r="C963"/>
      <c r="D963"/>
      <c r="E963"/>
      <c r="F963"/>
      <c r="G963"/>
      <c r="H963"/>
      <c r="I963"/>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c r="BY963"/>
      <c r="BZ963"/>
      <c r="CA963"/>
      <c r="CB963"/>
      <c r="CC963"/>
      <c r="CD963"/>
      <c r="CE963"/>
      <c r="CF963"/>
      <c r="CG963"/>
      <c r="CH963"/>
      <c r="CI963"/>
      <c r="CJ963"/>
      <c r="CK963"/>
      <c r="CL963"/>
      <c r="CM963"/>
      <c r="CN963"/>
      <c r="CO963"/>
      <c r="CP963"/>
      <c r="CQ963"/>
      <c r="CR963"/>
      <c r="CS963"/>
      <c r="CT963"/>
      <c r="CU963"/>
      <c r="CV963"/>
      <c r="CW963"/>
      <c r="CX963"/>
      <c r="CY963"/>
      <c r="CZ963"/>
      <c r="DA963"/>
      <c r="DB963"/>
      <c r="DC963"/>
      <c r="DD963"/>
      <c r="DE963"/>
      <c r="DF963"/>
      <c r="DG963"/>
      <c r="DH963"/>
      <c r="DI963"/>
      <c r="DJ963"/>
      <c r="DK963"/>
      <c r="DL963"/>
      <c r="DM963"/>
      <c r="DN963"/>
      <c r="DO963"/>
      <c r="DP963"/>
      <c r="DQ963"/>
      <c r="DR963"/>
      <c r="DS963"/>
      <c r="DT963"/>
      <c r="DU963"/>
      <c r="DV963"/>
      <c r="DW963"/>
      <c r="DX963"/>
      <c r="DY963"/>
      <c r="DZ963"/>
      <c r="EA963"/>
      <c r="EB963"/>
      <c r="EC963"/>
      <c r="ED963"/>
      <c r="EE963"/>
      <c r="EF963"/>
      <c r="EG963"/>
      <c r="EH963"/>
      <c r="EI963"/>
      <c r="EJ963"/>
      <c r="EK963"/>
      <c r="EL963"/>
      <c r="EM963"/>
      <c r="EN963"/>
      <c r="EO963"/>
      <c r="EP963"/>
      <c r="EQ963"/>
      <c r="ER963"/>
      <c r="ES963"/>
      <c r="ET963"/>
      <c r="EU963"/>
      <c r="EV963"/>
      <c r="EW963"/>
      <c r="EX963"/>
      <c r="EY963"/>
      <c r="EZ963"/>
      <c r="FA963"/>
      <c r="FB963"/>
      <c r="FC963"/>
      <c r="FD963"/>
      <c r="FE963"/>
      <c r="FF963"/>
      <c r="FG963"/>
      <c r="FH963"/>
      <c r="FI963"/>
      <c r="FJ963"/>
      <c r="FK963"/>
      <c r="FL963"/>
      <c r="FM963"/>
      <c r="FN963"/>
      <c r="FO963"/>
      <c r="FP963"/>
      <c r="FQ963"/>
      <c r="FR963"/>
      <c r="FS963"/>
      <c r="FT963"/>
      <c r="FU963"/>
      <c r="FV963"/>
      <c r="FW963"/>
      <c r="FX963"/>
      <c r="FY963"/>
      <c r="FZ963"/>
      <c r="GA963"/>
      <c r="GB963"/>
      <c r="GC963"/>
      <c r="GD963"/>
      <c r="GE963"/>
      <c r="GF963"/>
      <c r="GG963"/>
      <c r="GH963"/>
      <c r="GI963"/>
      <c r="GJ963"/>
      <c r="GK963"/>
      <c r="GL963"/>
      <c r="GM963"/>
      <c r="GN963"/>
      <c r="GO963"/>
      <c r="GP963"/>
      <c r="GQ963"/>
      <c r="GR963"/>
      <c r="GS963"/>
      <c r="GT963"/>
      <c r="GU963"/>
      <c r="GV963"/>
      <c r="GW963"/>
      <c r="GX963"/>
      <c r="GY963"/>
      <c r="GZ963"/>
      <c r="HA963"/>
      <c r="HB963"/>
      <c r="HC963"/>
      <c r="HD963"/>
      <c r="HE963"/>
      <c r="HF963"/>
      <c r="HG963"/>
      <c r="HH963"/>
      <c r="HI963"/>
      <c r="HJ963"/>
      <c r="HK963"/>
      <c r="HL963"/>
    </row>
    <row r="964" spans="1:220" x14ac:dyDescent="0.25">
      <c r="A964"/>
      <c r="B964"/>
      <c r="C964"/>
      <c r="D964"/>
      <c r="E964"/>
      <c r="F964"/>
      <c r="G964"/>
      <c r="H964"/>
      <c r="I964"/>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c r="BY964"/>
      <c r="BZ964"/>
      <c r="CA964"/>
      <c r="CB964"/>
      <c r="CC964"/>
      <c r="CD964"/>
      <c r="CE964"/>
      <c r="CF964"/>
      <c r="CG964"/>
      <c r="CH964"/>
      <c r="CI964"/>
      <c r="CJ964"/>
      <c r="CK964"/>
      <c r="CL964"/>
      <c r="CM964"/>
      <c r="CN964"/>
      <c r="CO964"/>
      <c r="CP964"/>
      <c r="CQ964"/>
      <c r="CR964"/>
      <c r="CS964"/>
      <c r="CT964"/>
      <c r="CU964"/>
      <c r="CV964"/>
      <c r="CW964"/>
      <c r="CX964"/>
      <c r="CY964"/>
      <c r="CZ964"/>
      <c r="DA964"/>
      <c r="DB964"/>
      <c r="DC964"/>
      <c r="DD964"/>
      <c r="DE964"/>
      <c r="DF96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c r="FD964"/>
      <c r="FE964"/>
      <c r="FF964"/>
      <c r="FG964"/>
      <c r="FH964"/>
      <c r="FI964"/>
      <c r="FJ964"/>
      <c r="FK964"/>
      <c r="FL964"/>
      <c r="FM964"/>
      <c r="FN964"/>
      <c r="FO964"/>
      <c r="FP964"/>
      <c r="FQ964"/>
      <c r="FR964"/>
      <c r="FS964"/>
      <c r="FT964"/>
      <c r="FU964"/>
      <c r="FV964"/>
      <c r="FW964"/>
      <c r="FX964"/>
      <c r="FY964"/>
      <c r="FZ964"/>
      <c r="GA964"/>
      <c r="GB964"/>
      <c r="GC964"/>
      <c r="GD964"/>
      <c r="GE964"/>
      <c r="GF964"/>
      <c r="GG964"/>
      <c r="GH964"/>
      <c r="GI964"/>
      <c r="GJ964"/>
      <c r="GK964"/>
      <c r="GL964"/>
      <c r="GM964"/>
      <c r="GN964"/>
      <c r="GO964"/>
      <c r="GP964"/>
      <c r="GQ964"/>
      <c r="GR964"/>
      <c r="GS964"/>
      <c r="GT964"/>
      <c r="GU964"/>
      <c r="GV964"/>
      <c r="GW964"/>
      <c r="GX964"/>
      <c r="GY964"/>
      <c r="GZ964"/>
      <c r="HA964"/>
      <c r="HB964"/>
      <c r="HC964"/>
      <c r="HD964"/>
      <c r="HE964"/>
      <c r="HF964"/>
      <c r="HG964"/>
      <c r="HH964"/>
      <c r="HI964"/>
      <c r="HJ964"/>
      <c r="HK964"/>
      <c r="HL964"/>
    </row>
    <row r="965" spans="1:220" x14ac:dyDescent="0.25">
      <c r="A965"/>
      <c r="B965"/>
      <c r="C965"/>
      <c r="D965"/>
      <c r="E965"/>
      <c r="F965"/>
      <c r="G965"/>
      <c r="H965"/>
      <c r="I965"/>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c r="BY965"/>
      <c r="BZ965"/>
      <c r="CA965"/>
      <c r="CB965"/>
      <c r="CC965"/>
      <c r="CD965"/>
      <c r="CE965"/>
      <c r="CF965"/>
      <c r="CG965"/>
      <c r="CH965"/>
      <c r="CI965"/>
      <c r="CJ965"/>
      <c r="CK965"/>
      <c r="CL965"/>
      <c r="CM965"/>
      <c r="CN965"/>
      <c r="CO965"/>
      <c r="CP965"/>
      <c r="CQ965"/>
      <c r="CR965"/>
      <c r="CS965"/>
      <c r="CT965"/>
      <c r="CU965"/>
      <c r="CV965"/>
      <c r="CW965"/>
      <c r="CX965"/>
      <c r="CY965"/>
      <c r="CZ965"/>
      <c r="DA965"/>
      <c r="DB965"/>
      <c r="DC965"/>
      <c r="DD965"/>
      <c r="DE965"/>
      <c r="DF965"/>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c r="FD965"/>
      <c r="FE965"/>
      <c r="FF965"/>
      <c r="FG965"/>
      <c r="FH965"/>
      <c r="FI965"/>
      <c r="FJ965"/>
      <c r="FK965"/>
      <c r="FL965"/>
      <c r="FM965"/>
      <c r="FN965"/>
      <c r="FO965"/>
      <c r="FP965"/>
      <c r="FQ965"/>
      <c r="FR965"/>
      <c r="FS965"/>
      <c r="FT965"/>
      <c r="FU965"/>
      <c r="FV965"/>
      <c r="FW965"/>
      <c r="FX965"/>
      <c r="FY965"/>
      <c r="FZ965"/>
      <c r="GA965"/>
      <c r="GB965"/>
      <c r="GC965"/>
      <c r="GD965"/>
      <c r="GE965"/>
      <c r="GF965"/>
      <c r="GG965"/>
      <c r="GH965"/>
      <c r="GI965"/>
      <c r="GJ965"/>
      <c r="GK965"/>
      <c r="GL965"/>
      <c r="GM965"/>
      <c r="GN965"/>
      <c r="GO965"/>
      <c r="GP965"/>
      <c r="GQ965"/>
      <c r="GR965"/>
      <c r="GS965"/>
      <c r="GT965"/>
      <c r="GU965"/>
      <c r="GV965"/>
      <c r="GW965"/>
      <c r="GX965"/>
      <c r="GY965"/>
      <c r="GZ965"/>
      <c r="HA965"/>
      <c r="HB965"/>
      <c r="HC965"/>
      <c r="HD965"/>
      <c r="HE965"/>
      <c r="HF965"/>
      <c r="HG965"/>
      <c r="HH965"/>
      <c r="HI965"/>
      <c r="HJ965"/>
      <c r="HK965"/>
      <c r="HL965"/>
    </row>
    <row r="966" spans="1:220" x14ac:dyDescent="0.25">
      <c r="A966"/>
      <c r="B966"/>
      <c r="C966"/>
      <c r="D966"/>
      <c r="E966"/>
      <c r="F966"/>
      <c r="G966"/>
      <c r="H966"/>
      <c r="I96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c r="BY966"/>
      <c r="BZ966"/>
      <c r="CA966"/>
      <c r="CB966"/>
      <c r="CC966"/>
      <c r="CD966"/>
      <c r="CE966"/>
      <c r="CF966"/>
      <c r="CG966"/>
      <c r="CH966"/>
      <c r="CI966"/>
      <c r="CJ966"/>
      <c r="CK966"/>
      <c r="CL966"/>
      <c r="CM966"/>
      <c r="CN966"/>
      <c r="CO966"/>
      <c r="CP966"/>
      <c r="CQ966"/>
      <c r="CR966"/>
      <c r="CS966"/>
      <c r="CT966"/>
      <c r="CU966"/>
      <c r="CV966"/>
      <c r="CW966"/>
      <c r="CX966"/>
      <c r="CY966"/>
      <c r="CZ966"/>
      <c r="DA966"/>
      <c r="DB966"/>
      <c r="DC966"/>
      <c r="DD966"/>
      <c r="DE966"/>
      <c r="DF966"/>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c r="FD966"/>
      <c r="FE966"/>
      <c r="FF966"/>
      <c r="FG966"/>
      <c r="FH966"/>
      <c r="FI966"/>
      <c r="FJ966"/>
      <c r="FK966"/>
      <c r="FL966"/>
      <c r="FM966"/>
      <c r="FN966"/>
      <c r="FO966"/>
      <c r="FP966"/>
      <c r="FQ966"/>
      <c r="FR966"/>
      <c r="FS966"/>
      <c r="FT966"/>
      <c r="FU966"/>
      <c r="FV966"/>
      <c r="FW966"/>
      <c r="FX966"/>
      <c r="FY966"/>
      <c r="FZ966"/>
      <c r="GA966"/>
      <c r="GB966"/>
      <c r="GC966"/>
      <c r="GD966"/>
      <c r="GE966"/>
      <c r="GF966"/>
      <c r="GG966"/>
      <c r="GH966"/>
      <c r="GI966"/>
      <c r="GJ966"/>
      <c r="GK966"/>
      <c r="GL966"/>
      <c r="GM966"/>
      <c r="GN966"/>
      <c r="GO966"/>
      <c r="GP966"/>
      <c r="GQ966"/>
      <c r="GR966"/>
      <c r="GS966"/>
      <c r="GT966"/>
      <c r="GU966"/>
      <c r="GV966"/>
      <c r="GW966"/>
      <c r="GX966"/>
      <c r="GY966"/>
      <c r="GZ966"/>
      <c r="HA966"/>
      <c r="HB966"/>
      <c r="HC966"/>
      <c r="HD966"/>
      <c r="HE966"/>
      <c r="HF966"/>
      <c r="HG966"/>
      <c r="HH966"/>
      <c r="HI966"/>
      <c r="HJ966"/>
      <c r="HK966"/>
      <c r="HL966"/>
    </row>
    <row r="967" spans="1:220" x14ac:dyDescent="0.25">
      <c r="A967"/>
      <c r="B967"/>
      <c r="C967"/>
      <c r="D967"/>
      <c r="E967"/>
      <c r="F967"/>
      <c r="G967"/>
      <c r="H967"/>
      <c r="I967"/>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c r="BY967"/>
      <c r="BZ967"/>
      <c r="CA967"/>
      <c r="CB967"/>
      <c r="CC967"/>
      <c r="CD967"/>
      <c r="CE967"/>
      <c r="CF967"/>
      <c r="CG967"/>
      <c r="CH967"/>
      <c r="CI967"/>
      <c r="CJ967"/>
      <c r="CK967"/>
      <c r="CL967"/>
      <c r="CM967"/>
      <c r="CN967"/>
      <c r="CO967"/>
      <c r="CP967"/>
      <c r="CQ967"/>
      <c r="CR967"/>
      <c r="CS967"/>
      <c r="CT967"/>
      <c r="CU967"/>
      <c r="CV967"/>
      <c r="CW967"/>
      <c r="CX967"/>
      <c r="CY967"/>
      <c r="CZ967"/>
      <c r="DA967"/>
      <c r="DB967"/>
      <c r="DC967"/>
      <c r="DD967"/>
      <c r="DE967"/>
      <c r="DF967"/>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c r="FD967"/>
      <c r="FE967"/>
      <c r="FF967"/>
      <c r="FG967"/>
      <c r="FH967"/>
      <c r="FI967"/>
      <c r="FJ967"/>
      <c r="FK967"/>
      <c r="FL967"/>
      <c r="FM967"/>
      <c r="FN967"/>
      <c r="FO967"/>
      <c r="FP967"/>
      <c r="FQ967"/>
      <c r="FR967"/>
      <c r="FS967"/>
      <c r="FT967"/>
      <c r="FU967"/>
      <c r="FV967"/>
      <c r="FW967"/>
      <c r="FX967"/>
      <c r="FY967"/>
      <c r="FZ967"/>
      <c r="GA967"/>
      <c r="GB967"/>
      <c r="GC967"/>
      <c r="GD967"/>
      <c r="GE967"/>
      <c r="GF967"/>
      <c r="GG967"/>
      <c r="GH967"/>
      <c r="GI967"/>
      <c r="GJ967"/>
      <c r="GK967"/>
      <c r="GL967"/>
      <c r="GM967"/>
      <c r="GN967"/>
      <c r="GO967"/>
      <c r="GP967"/>
      <c r="GQ967"/>
      <c r="GR967"/>
      <c r="GS967"/>
      <c r="GT967"/>
      <c r="GU967"/>
      <c r="GV967"/>
      <c r="GW967"/>
      <c r="GX967"/>
      <c r="GY967"/>
      <c r="GZ967"/>
      <c r="HA967"/>
      <c r="HB967"/>
      <c r="HC967"/>
      <c r="HD967"/>
      <c r="HE967"/>
      <c r="HF967"/>
      <c r="HG967"/>
      <c r="HH967"/>
      <c r="HI967"/>
      <c r="HJ967"/>
      <c r="HK967"/>
      <c r="HL967"/>
    </row>
    <row r="968" spans="1:220" x14ac:dyDescent="0.25">
      <c r="A968"/>
      <c r="B968"/>
      <c r="C968"/>
      <c r="D968"/>
      <c r="E968"/>
      <c r="F968"/>
      <c r="G968"/>
      <c r="H968"/>
      <c r="I968"/>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c r="BY968"/>
      <c r="BZ968"/>
      <c r="CA968"/>
      <c r="CB968"/>
      <c r="CC968"/>
      <c r="CD968"/>
      <c r="CE968"/>
      <c r="CF968"/>
      <c r="CG968"/>
      <c r="CH968"/>
      <c r="CI968"/>
      <c r="CJ968"/>
      <c r="CK968"/>
      <c r="CL968"/>
      <c r="CM968"/>
      <c r="CN968"/>
      <c r="CO968"/>
      <c r="CP968"/>
      <c r="CQ968"/>
      <c r="CR968"/>
      <c r="CS968"/>
      <c r="CT968"/>
      <c r="CU968"/>
      <c r="CV968"/>
      <c r="CW968"/>
      <c r="CX968"/>
      <c r="CY968"/>
      <c r="CZ968"/>
      <c r="DA968"/>
      <c r="DB968"/>
      <c r="DC968"/>
      <c r="DD968"/>
      <c r="DE968"/>
      <c r="DF968"/>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c r="FD968"/>
      <c r="FE968"/>
      <c r="FF968"/>
      <c r="FG968"/>
      <c r="FH968"/>
      <c r="FI968"/>
      <c r="FJ968"/>
      <c r="FK968"/>
      <c r="FL968"/>
      <c r="FM968"/>
      <c r="FN968"/>
      <c r="FO968"/>
      <c r="FP968"/>
      <c r="FQ968"/>
      <c r="FR968"/>
      <c r="FS968"/>
      <c r="FT968"/>
      <c r="FU968"/>
      <c r="FV968"/>
      <c r="FW968"/>
      <c r="FX968"/>
      <c r="FY968"/>
      <c r="FZ968"/>
      <c r="GA968"/>
      <c r="GB968"/>
      <c r="GC968"/>
      <c r="GD968"/>
      <c r="GE968"/>
      <c r="GF968"/>
      <c r="GG968"/>
      <c r="GH968"/>
      <c r="GI968"/>
      <c r="GJ968"/>
      <c r="GK968"/>
      <c r="GL968"/>
      <c r="GM968"/>
      <c r="GN968"/>
      <c r="GO968"/>
      <c r="GP968"/>
      <c r="GQ968"/>
      <c r="GR968"/>
      <c r="GS968"/>
      <c r="GT968"/>
      <c r="GU968"/>
      <c r="GV968"/>
      <c r="GW968"/>
      <c r="GX968"/>
      <c r="GY968"/>
      <c r="GZ968"/>
      <c r="HA968"/>
      <c r="HB968"/>
      <c r="HC968"/>
      <c r="HD968"/>
      <c r="HE968"/>
      <c r="HF968"/>
      <c r="HG968"/>
      <c r="HH968"/>
      <c r="HI968"/>
      <c r="HJ968"/>
      <c r="HK968"/>
      <c r="HL968"/>
    </row>
    <row r="969" spans="1:220" x14ac:dyDescent="0.25">
      <c r="A969"/>
      <c r="B969"/>
      <c r="C969"/>
      <c r="D969"/>
      <c r="E969"/>
      <c r="F969"/>
      <c r="G969"/>
      <c r="H969"/>
      <c r="I969"/>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c r="BY969"/>
      <c r="BZ969"/>
      <c r="CA969"/>
      <c r="CB969"/>
      <c r="CC969"/>
      <c r="CD969"/>
      <c r="CE969"/>
      <c r="CF969"/>
      <c r="CG969"/>
      <c r="CH969"/>
      <c r="CI969"/>
      <c r="CJ969"/>
      <c r="CK969"/>
      <c r="CL969"/>
      <c r="CM969"/>
      <c r="CN969"/>
      <c r="CO969"/>
      <c r="CP969"/>
      <c r="CQ969"/>
      <c r="CR969"/>
      <c r="CS969"/>
      <c r="CT969"/>
      <c r="CU969"/>
      <c r="CV969"/>
      <c r="CW969"/>
      <c r="CX969"/>
      <c r="CY969"/>
      <c r="CZ969"/>
      <c r="DA969"/>
      <c r="DB969"/>
      <c r="DC969"/>
      <c r="DD969"/>
      <c r="DE969"/>
      <c r="DF969"/>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c r="FD969"/>
      <c r="FE969"/>
      <c r="FF969"/>
      <c r="FG969"/>
      <c r="FH969"/>
      <c r="FI969"/>
      <c r="FJ969"/>
      <c r="FK969"/>
      <c r="FL969"/>
      <c r="FM969"/>
      <c r="FN969"/>
      <c r="FO969"/>
      <c r="FP969"/>
      <c r="FQ969"/>
      <c r="FR969"/>
      <c r="FS969"/>
      <c r="FT969"/>
      <c r="FU969"/>
      <c r="FV969"/>
      <c r="FW969"/>
      <c r="FX969"/>
      <c r="FY969"/>
      <c r="FZ969"/>
      <c r="GA969"/>
      <c r="GB969"/>
      <c r="GC969"/>
      <c r="GD969"/>
      <c r="GE969"/>
      <c r="GF969"/>
      <c r="GG969"/>
      <c r="GH969"/>
      <c r="GI969"/>
      <c r="GJ969"/>
      <c r="GK969"/>
      <c r="GL969"/>
      <c r="GM969"/>
      <c r="GN969"/>
      <c r="GO969"/>
      <c r="GP969"/>
      <c r="GQ969"/>
      <c r="GR969"/>
      <c r="GS969"/>
      <c r="GT969"/>
      <c r="GU969"/>
      <c r="GV969"/>
      <c r="GW969"/>
      <c r="GX969"/>
      <c r="GY969"/>
      <c r="GZ969"/>
      <c r="HA969"/>
      <c r="HB969"/>
      <c r="HC969"/>
      <c r="HD969"/>
      <c r="HE969"/>
      <c r="HF969"/>
      <c r="HG969"/>
      <c r="HH969"/>
      <c r="HI969"/>
      <c r="HJ969"/>
      <c r="HK969"/>
      <c r="HL969"/>
    </row>
    <row r="970" spans="1:220" x14ac:dyDescent="0.25">
      <c r="A970"/>
      <c r="B970"/>
      <c r="C970"/>
      <c r="D970"/>
      <c r="E970"/>
      <c r="F970"/>
      <c r="G970"/>
      <c r="H970"/>
      <c r="I970"/>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c r="BY970"/>
      <c r="BZ970"/>
      <c r="CA970"/>
      <c r="CB970"/>
      <c r="CC970"/>
      <c r="CD970"/>
      <c r="CE970"/>
      <c r="CF970"/>
      <c r="CG970"/>
      <c r="CH970"/>
      <c r="CI970"/>
      <c r="CJ970"/>
      <c r="CK970"/>
      <c r="CL970"/>
      <c r="CM970"/>
      <c r="CN970"/>
      <c r="CO970"/>
      <c r="CP970"/>
      <c r="CQ970"/>
      <c r="CR970"/>
      <c r="CS970"/>
      <c r="CT970"/>
      <c r="CU970"/>
      <c r="CV970"/>
      <c r="CW970"/>
      <c r="CX970"/>
      <c r="CY970"/>
      <c r="CZ970"/>
      <c r="DA970"/>
      <c r="DB970"/>
      <c r="DC970"/>
      <c r="DD970"/>
      <c r="DE970"/>
      <c r="DF970"/>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c r="FD970"/>
      <c r="FE970"/>
      <c r="FF970"/>
      <c r="FG970"/>
      <c r="FH970"/>
      <c r="FI970"/>
      <c r="FJ970"/>
      <c r="FK970"/>
      <c r="FL970"/>
      <c r="FM970"/>
      <c r="FN970"/>
      <c r="FO970"/>
      <c r="FP970"/>
      <c r="FQ970"/>
      <c r="FR970"/>
      <c r="FS970"/>
      <c r="FT970"/>
      <c r="FU970"/>
      <c r="FV970"/>
      <c r="FW970"/>
      <c r="FX970"/>
      <c r="FY970"/>
      <c r="FZ970"/>
      <c r="GA970"/>
      <c r="GB970"/>
      <c r="GC970"/>
      <c r="GD970"/>
      <c r="GE970"/>
      <c r="GF970"/>
      <c r="GG970"/>
      <c r="GH970"/>
      <c r="GI970"/>
      <c r="GJ970"/>
      <c r="GK970"/>
      <c r="GL970"/>
      <c r="GM970"/>
      <c r="GN970"/>
      <c r="GO970"/>
      <c r="GP970"/>
      <c r="GQ970"/>
      <c r="GR970"/>
      <c r="GS970"/>
      <c r="GT970"/>
      <c r="GU970"/>
      <c r="GV970"/>
      <c r="GW970"/>
      <c r="GX970"/>
      <c r="GY970"/>
      <c r="GZ970"/>
      <c r="HA970"/>
      <c r="HB970"/>
      <c r="HC970"/>
      <c r="HD970"/>
      <c r="HE970"/>
      <c r="HF970"/>
      <c r="HG970"/>
      <c r="HH970"/>
      <c r="HI970"/>
      <c r="HJ970"/>
      <c r="HK970"/>
      <c r="HL970"/>
    </row>
    <row r="971" spans="1:220" x14ac:dyDescent="0.25">
      <c r="A971"/>
      <c r="B971"/>
      <c r="C971"/>
      <c r="D971"/>
      <c r="E971"/>
      <c r="F971"/>
      <c r="G971"/>
      <c r="H971"/>
      <c r="I971"/>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c r="BY971"/>
      <c r="BZ971"/>
      <c r="CA971"/>
      <c r="CB971"/>
      <c r="CC971"/>
      <c r="CD971"/>
      <c r="CE971"/>
      <c r="CF971"/>
      <c r="CG971"/>
      <c r="CH971"/>
      <c r="CI971"/>
      <c r="CJ971"/>
      <c r="CK971"/>
      <c r="CL971"/>
      <c r="CM971"/>
      <c r="CN971"/>
      <c r="CO971"/>
      <c r="CP971"/>
      <c r="CQ971"/>
      <c r="CR971"/>
      <c r="CS971"/>
      <c r="CT971"/>
      <c r="CU971"/>
      <c r="CV971"/>
      <c r="CW971"/>
      <c r="CX971"/>
      <c r="CY971"/>
      <c r="CZ971"/>
      <c r="DA971"/>
      <c r="DB971"/>
      <c r="DC971"/>
      <c r="DD971"/>
      <c r="DE971"/>
      <c r="DF971"/>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c r="FD971"/>
      <c r="FE971"/>
      <c r="FF971"/>
      <c r="FG971"/>
      <c r="FH971"/>
      <c r="FI971"/>
      <c r="FJ971"/>
      <c r="FK971"/>
      <c r="FL971"/>
      <c r="FM971"/>
      <c r="FN971"/>
      <c r="FO971"/>
      <c r="FP971"/>
      <c r="FQ971"/>
      <c r="FR971"/>
      <c r="FS971"/>
      <c r="FT971"/>
      <c r="FU971"/>
      <c r="FV971"/>
      <c r="FW971"/>
      <c r="FX971"/>
      <c r="FY971"/>
      <c r="FZ971"/>
      <c r="GA971"/>
      <c r="GB971"/>
      <c r="GC971"/>
      <c r="GD971"/>
      <c r="GE971"/>
      <c r="GF971"/>
      <c r="GG971"/>
      <c r="GH971"/>
      <c r="GI971"/>
      <c r="GJ971"/>
      <c r="GK971"/>
      <c r="GL971"/>
      <c r="GM971"/>
      <c r="GN971"/>
      <c r="GO971"/>
      <c r="GP971"/>
      <c r="GQ971"/>
      <c r="GR971"/>
      <c r="GS971"/>
      <c r="GT971"/>
      <c r="GU971"/>
      <c r="GV971"/>
      <c r="GW971"/>
      <c r="GX971"/>
      <c r="GY971"/>
      <c r="GZ971"/>
      <c r="HA971"/>
      <c r="HB971"/>
      <c r="HC971"/>
      <c r="HD971"/>
      <c r="HE971"/>
      <c r="HF971"/>
      <c r="HG971"/>
      <c r="HH971"/>
      <c r="HI971"/>
      <c r="HJ971"/>
      <c r="HK971"/>
      <c r="HL971"/>
    </row>
    <row r="972" spans="1:220" x14ac:dyDescent="0.25">
      <c r="A972"/>
      <c r="B972"/>
      <c r="C972"/>
      <c r="D972"/>
      <c r="E972"/>
      <c r="F972"/>
      <c r="G972"/>
      <c r="H972"/>
      <c r="I972"/>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c r="BY972"/>
      <c r="BZ972"/>
      <c r="CA972"/>
      <c r="CB972"/>
      <c r="CC972"/>
      <c r="CD972"/>
      <c r="CE972"/>
      <c r="CF972"/>
      <c r="CG972"/>
      <c r="CH972"/>
      <c r="CI972"/>
      <c r="CJ972"/>
      <c r="CK972"/>
      <c r="CL972"/>
      <c r="CM972"/>
      <c r="CN972"/>
      <c r="CO972"/>
      <c r="CP972"/>
      <c r="CQ972"/>
      <c r="CR972"/>
      <c r="CS972"/>
      <c r="CT972"/>
      <c r="CU972"/>
      <c r="CV972"/>
      <c r="CW972"/>
      <c r="CX972"/>
      <c r="CY972"/>
      <c r="CZ972"/>
      <c r="DA972"/>
      <c r="DB972"/>
      <c r="DC972"/>
      <c r="DD972"/>
      <c r="DE972"/>
      <c r="DF972"/>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c r="FD972"/>
      <c r="FE972"/>
      <c r="FF972"/>
      <c r="FG972"/>
      <c r="FH972"/>
      <c r="FI972"/>
      <c r="FJ972"/>
      <c r="FK972"/>
      <c r="FL972"/>
      <c r="FM972"/>
      <c r="FN972"/>
      <c r="FO972"/>
      <c r="FP972"/>
      <c r="FQ972"/>
      <c r="FR972"/>
      <c r="FS972"/>
      <c r="FT972"/>
      <c r="FU972"/>
      <c r="FV972"/>
      <c r="FW972"/>
      <c r="FX972"/>
      <c r="FY972"/>
      <c r="FZ972"/>
      <c r="GA972"/>
      <c r="GB972"/>
      <c r="GC972"/>
      <c r="GD972"/>
      <c r="GE972"/>
      <c r="GF972"/>
      <c r="GG972"/>
      <c r="GH972"/>
      <c r="GI972"/>
      <c r="GJ972"/>
      <c r="GK972"/>
      <c r="GL972"/>
      <c r="GM972"/>
      <c r="GN972"/>
      <c r="GO972"/>
      <c r="GP972"/>
      <c r="GQ972"/>
      <c r="GR972"/>
      <c r="GS972"/>
      <c r="GT972"/>
      <c r="GU972"/>
      <c r="GV972"/>
      <c r="GW972"/>
      <c r="GX972"/>
      <c r="GY972"/>
      <c r="GZ972"/>
      <c r="HA972"/>
      <c r="HB972"/>
      <c r="HC972"/>
      <c r="HD972"/>
      <c r="HE972"/>
      <c r="HF972"/>
      <c r="HG972"/>
      <c r="HH972"/>
      <c r="HI972"/>
      <c r="HJ972"/>
      <c r="HK972"/>
      <c r="HL972"/>
    </row>
    <row r="973" spans="1:220" x14ac:dyDescent="0.25">
      <c r="A973"/>
      <c r="B973"/>
      <c r="C973"/>
      <c r="D973"/>
      <c r="E973"/>
      <c r="F973"/>
      <c r="G973"/>
      <c r="H973"/>
      <c r="I973"/>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c r="BY973"/>
      <c r="BZ973"/>
      <c r="CA973"/>
      <c r="CB973"/>
      <c r="CC973"/>
      <c r="CD973"/>
      <c r="CE973"/>
      <c r="CF973"/>
      <c r="CG973"/>
      <c r="CH973"/>
      <c r="CI973"/>
      <c r="CJ973"/>
      <c r="CK973"/>
      <c r="CL973"/>
      <c r="CM973"/>
      <c r="CN973"/>
      <c r="CO973"/>
      <c r="CP973"/>
      <c r="CQ973"/>
      <c r="CR973"/>
      <c r="CS973"/>
      <c r="CT973"/>
      <c r="CU973"/>
      <c r="CV973"/>
      <c r="CW973"/>
      <c r="CX973"/>
      <c r="CY973"/>
      <c r="CZ973"/>
      <c r="DA973"/>
      <c r="DB973"/>
      <c r="DC973"/>
      <c r="DD973"/>
      <c r="DE973"/>
      <c r="DF973"/>
      <c r="DG973"/>
      <c r="DH973"/>
      <c r="DI973"/>
      <c r="DJ973"/>
      <c r="DK973"/>
      <c r="DL973"/>
      <c r="DM973"/>
      <c r="DN973"/>
      <c r="DO973"/>
      <c r="DP973"/>
      <c r="DQ973"/>
      <c r="DR973"/>
      <c r="DS973"/>
      <c r="DT973"/>
      <c r="DU973"/>
      <c r="DV973"/>
      <c r="DW973"/>
      <c r="DX973"/>
      <c r="DY973"/>
      <c r="DZ973"/>
      <c r="EA973"/>
      <c r="EB973"/>
      <c r="EC973"/>
      <c r="ED973"/>
      <c r="EE973"/>
      <c r="EF973"/>
      <c r="EG973"/>
      <c r="EH973"/>
      <c r="EI973"/>
      <c r="EJ973"/>
      <c r="EK973"/>
      <c r="EL973"/>
      <c r="EM973"/>
      <c r="EN973"/>
      <c r="EO973"/>
      <c r="EP973"/>
      <c r="EQ973"/>
      <c r="ER973"/>
      <c r="ES973"/>
      <c r="ET973"/>
      <c r="EU973"/>
      <c r="EV973"/>
      <c r="EW973"/>
      <c r="EX973"/>
      <c r="EY973"/>
      <c r="EZ973"/>
      <c r="FA973"/>
      <c r="FB973"/>
      <c r="FC973"/>
      <c r="FD973"/>
      <c r="FE973"/>
      <c r="FF973"/>
      <c r="FG973"/>
      <c r="FH973"/>
      <c r="FI973"/>
      <c r="FJ973"/>
      <c r="FK973"/>
      <c r="FL973"/>
      <c r="FM973"/>
      <c r="FN973"/>
      <c r="FO973"/>
      <c r="FP973"/>
      <c r="FQ973"/>
      <c r="FR973"/>
      <c r="FS973"/>
      <c r="FT973"/>
      <c r="FU973"/>
      <c r="FV973"/>
      <c r="FW973"/>
      <c r="FX973"/>
      <c r="FY973"/>
      <c r="FZ973"/>
      <c r="GA973"/>
      <c r="GB973"/>
      <c r="GC973"/>
      <c r="GD973"/>
      <c r="GE973"/>
      <c r="GF973"/>
      <c r="GG973"/>
      <c r="GH973"/>
      <c r="GI973"/>
      <c r="GJ973"/>
      <c r="GK973"/>
      <c r="GL973"/>
      <c r="GM973"/>
      <c r="GN973"/>
      <c r="GO973"/>
      <c r="GP973"/>
      <c r="GQ973"/>
      <c r="GR973"/>
      <c r="GS973"/>
      <c r="GT973"/>
      <c r="GU973"/>
      <c r="GV973"/>
      <c r="GW973"/>
      <c r="GX973"/>
      <c r="GY973"/>
      <c r="GZ973"/>
      <c r="HA973"/>
      <c r="HB973"/>
      <c r="HC973"/>
      <c r="HD973"/>
      <c r="HE973"/>
      <c r="HF973"/>
      <c r="HG973"/>
      <c r="HH973"/>
      <c r="HI973"/>
      <c r="HJ973"/>
      <c r="HK973"/>
      <c r="HL973"/>
    </row>
    <row r="974" spans="1:220" x14ac:dyDescent="0.25">
      <c r="A974"/>
      <c r="B974"/>
      <c r="C974"/>
      <c r="D974"/>
      <c r="E974"/>
      <c r="F974"/>
      <c r="G974"/>
      <c r="H974"/>
      <c r="I974"/>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c r="BY974"/>
      <c r="BZ974"/>
      <c r="CA974"/>
      <c r="CB974"/>
      <c r="CC974"/>
      <c r="CD974"/>
      <c r="CE974"/>
      <c r="CF974"/>
      <c r="CG974"/>
      <c r="CH974"/>
      <c r="CI974"/>
      <c r="CJ974"/>
      <c r="CK974"/>
      <c r="CL974"/>
      <c r="CM974"/>
      <c r="CN974"/>
      <c r="CO974"/>
      <c r="CP974"/>
      <c r="CQ974"/>
      <c r="CR974"/>
      <c r="CS974"/>
      <c r="CT974"/>
      <c r="CU974"/>
      <c r="CV974"/>
      <c r="CW974"/>
      <c r="CX974"/>
      <c r="CY974"/>
      <c r="CZ974"/>
      <c r="DA974"/>
      <c r="DB974"/>
      <c r="DC974"/>
      <c r="DD974"/>
      <c r="DE974"/>
      <c r="DF974"/>
      <c r="DG974"/>
      <c r="DH974"/>
      <c r="DI974"/>
      <c r="DJ974"/>
      <c r="DK974"/>
      <c r="DL974"/>
      <c r="DM974"/>
      <c r="DN974"/>
      <c r="DO974"/>
      <c r="DP974"/>
      <c r="DQ974"/>
      <c r="DR974"/>
      <c r="DS974"/>
      <c r="DT974"/>
      <c r="DU974"/>
      <c r="DV974"/>
      <c r="DW974"/>
      <c r="DX974"/>
      <c r="DY974"/>
      <c r="DZ974"/>
      <c r="EA974"/>
      <c r="EB974"/>
      <c r="EC974"/>
      <c r="ED974"/>
      <c r="EE974"/>
      <c r="EF974"/>
      <c r="EG974"/>
      <c r="EH974"/>
      <c r="EI974"/>
      <c r="EJ974"/>
      <c r="EK974"/>
      <c r="EL974"/>
      <c r="EM974"/>
      <c r="EN974"/>
      <c r="EO974"/>
      <c r="EP974"/>
      <c r="EQ974"/>
      <c r="ER974"/>
      <c r="ES974"/>
      <c r="ET974"/>
      <c r="EU974"/>
      <c r="EV974"/>
      <c r="EW974"/>
      <c r="EX974"/>
      <c r="EY974"/>
      <c r="EZ974"/>
      <c r="FA974"/>
      <c r="FB974"/>
      <c r="FC974"/>
      <c r="FD974"/>
      <c r="FE974"/>
      <c r="FF974"/>
      <c r="FG974"/>
      <c r="FH974"/>
      <c r="FI974"/>
      <c r="FJ974"/>
      <c r="FK974"/>
      <c r="FL974"/>
      <c r="FM974"/>
      <c r="FN974"/>
      <c r="FO974"/>
      <c r="FP974"/>
      <c r="FQ974"/>
      <c r="FR974"/>
      <c r="FS974"/>
      <c r="FT974"/>
      <c r="FU974"/>
      <c r="FV974"/>
      <c r="FW974"/>
      <c r="FX974"/>
      <c r="FY974"/>
      <c r="FZ974"/>
      <c r="GA974"/>
      <c r="GB974"/>
      <c r="GC974"/>
      <c r="GD974"/>
      <c r="GE974"/>
      <c r="GF974"/>
      <c r="GG974"/>
      <c r="GH974"/>
      <c r="GI974"/>
      <c r="GJ974"/>
      <c r="GK974"/>
      <c r="GL974"/>
      <c r="GM974"/>
      <c r="GN974"/>
      <c r="GO974"/>
      <c r="GP974"/>
      <c r="GQ974"/>
      <c r="GR974"/>
      <c r="GS974"/>
      <c r="GT974"/>
      <c r="GU974"/>
      <c r="GV974"/>
      <c r="GW974"/>
      <c r="GX974"/>
      <c r="GY974"/>
      <c r="GZ974"/>
      <c r="HA974"/>
      <c r="HB974"/>
      <c r="HC974"/>
      <c r="HD974"/>
      <c r="HE974"/>
      <c r="HF974"/>
      <c r="HG974"/>
      <c r="HH974"/>
      <c r="HI974"/>
      <c r="HJ974"/>
      <c r="HK974"/>
      <c r="HL974"/>
    </row>
    <row r="975" spans="1:220" x14ac:dyDescent="0.25">
      <c r="A975"/>
      <c r="B975"/>
      <c r="C975"/>
      <c r="D975"/>
      <c r="E975"/>
      <c r="F975"/>
      <c r="G975"/>
      <c r="H975"/>
      <c r="I975"/>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c r="BY975"/>
      <c r="BZ975"/>
      <c r="CA975"/>
      <c r="CB975"/>
      <c r="CC975"/>
      <c r="CD975"/>
      <c r="CE975"/>
      <c r="CF975"/>
      <c r="CG975"/>
      <c r="CH975"/>
      <c r="CI975"/>
      <c r="CJ975"/>
      <c r="CK975"/>
      <c r="CL975"/>
      <c r="CM975"/>
      <c r="CN975"/>
      <c r="CO975"/>
      <c r="CP975"/>
      <c r="CQ975"/>
      <c r="CR975"/>
      <c r="CS975"/>
      <c r="CT975"/>
      <c r="CU975"/>
      <c r="CV975"/>
      <c r="CW975"/>
      <c r="CX975"/>
      <c r="CY975"/>
      <c r="CZ975"/>
      <c r="DA975"/>
      <c r="DB975"/>
      <c r="DC975"/>
      <c r="DD975"/>
      <c r="DE975"/>
      <c r="DF975"/>
      <c r="DG975"/>
      <c r="DH975"/>
      <c r="DI975"/>
      <c r="DJ975"/>
      <c r="DK975"/>
      <c r="DL975"/>
      <c r="DM975"/>
      <c r="DN975"/>
      <c r="DO975"/>
      <c r="DP975"/>
      <c r="DQ975"/>
      <c r="DR975"/>
      <c r="DS975"/>
      <c r="DT975"/>
      <c r="DU975"/>
      <c r="DV975"/>
      <c r="DW975"/>
      <c r="DX975"/>
      <c r="DY975"/>
      <c r="DZ975"/>
      <c r="EA975"/>
      <c r="EB975"/>
      <c r="EC975"/>
      <c r="ED975"/>
      <c r="EE975"/>
      <c r="EF975"/>
      <c r="EG975"/>
      <c r="EH975"/>
      <c r="EI975"/>
      <c r="EJ975"/>
      <c r="EK975"/>
      <c r="EL975"/>
      <c r="EM975"/>
      <c r="EN975"/>
      <c r="EO975"/>
      <c r="EP975"/>
      <c r="EQ975"/>
      <c r="ER975"/>
      <c r="ES975"/>
      <c r="ET975"/>
      <c r="EU975"/>
      <c r="EV975"/>
      <c r="EW975"/>
      <c r="EX975"/>
      <c r="EY975"/>
      <c r="EZ975"/>
      <c r="FA975"/>
      <c r="FB975"/>
      <c r="FC975"/>
      <c r="FD975"/>
      <c r="FE975"/>
      <c r="FF975"/>
      <c r="FG975"/>
      <c r="FH975"/>
      <c r="FI975"/>
      <c r="FJ975"/>
      <c r="FK975"/>
      <c r="FL975"/>
      <c r="FM975"/>
      <c r="FN975"/>
      <c r="FO975"/>
      <c r="FP975"/>
      <c r="FQ975"/>
      <c r="FR975"/>
      <c r="FS975"/>
      <c r="FT975"/>
      <c r="FU975"/>
      <c r="FV975"/>
      <c r="FW975"/>
      <c r="FX975"/>
      <c r="FY975"/>
      <c r="FZ975"/>
      <c r="GA975"/>
      <c r="GB975"/>
      <c r="GC975"/>
      <c r="GD975"/>
      <c r="GE975"/>
      <c r="GF975"/>
      <c r="GG975"/>
      <c r="GH975"/>
      <c r="GI975"/>
      <c r="GJ975"/>
      <c r="GK975"/>
      <c r="GL975"/>
      <c r="GM975"/>
      <c r="GN975"/>
      <c r="GO975"/>
      <c r="GP975"/>
      <c r="GQ975"/>
      <c r="GR975"/>
      <c r="GS975"/>
      <c r="GT975"/>
      <c r="GU975"/>
      <c r="GV975"/>
      <c r="GW975"/>
      <c r="GX975"/>
      <c r="GY975"/>
      <c r="GZ975"/>
      <c r="HA975"/>
      <c r="HB975"/>
      <c r="HC975"/>
      <c r="HD975"/>
      <c r="HE975"/>
      <c r="HF975"/>
      <c r="HG975"/>
      <c r="HH975"/>
      <c r="HI975"/>
      <c r="HJ975"/>
      <c r="HK975"/>
      <c r="HL975"/>
    </row>
    <row r="976" spans="1:220" x14ac:dyDescent="0.25">
      <c r="A976"/>
      <c r="B976"/>
      <c r="C976"/>
      <c r="D976"/>
      <c r="E976"/>
      <c r="F976"/>
      <c r="G976"/>
      <c r="H976"/>
      <c r="I9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c r="BY976"/>
      <c r="BZ976"/>
      <c r="CA976"/>
      <c r="CB976"/>
      <c r="CC976"/>
      <c r="CD976"/>
      <c r="CE976"/>
      <c r="CF976"/>
      <c r="CG976"/>
      <c r="CH976"/>
      <c r="CI976"/>
      <c r="CJ976"/>
      <c r="CK976"/>
      <c r="CL976"/>
      <c r="CM976"/>
      <c r="CN976"/>
      <c r="CO976"/>
      <c r="CP976"/>
      <c r="CQ976"/>
      <c r="CR976"/>
      <c r="CS976"/>
      <c r="CT976"/>
      <c r="CU976"/>
      <c r="CV976"/>
      <c r="CW976"/>
      <c r="CX976"/>
      <c r="CY976"/>
      <c r="CZ976"/>
      <c r="DA976"/>
      <c r="DB976"/>
      <c r="DC976"/>
      <c r="DD976"/>
      <c r="DE976"/>
      <c r="DF976"/>
      <c r="DG976"/>
      <c r="DH976"/>
      <c r="DI976"/>
      <c r="DJ976"/>
      <c r="DK976"/>
      <c r="DL976"/>
      <c r="DM976"/>
      <c r="DN976"/>
      <c r="DO976"/>
      <c r="DP976"/>
      <c r="DQ976"/>
      <c r="DR976"/>
      <c r="DS976"/>
      <c r="DT976"/>
      <c r="DU976"/>
      <c r="DV976"/>
      <c r="DW976"/>
      <c r="DX976"/>
      <c r="DY976"/>
      <c r="DZ976"/>
      <c r="EA976"/>
      <c r="EB976"/>
      <c r="EC976"/>
      <c r="ED976"/>
      <c r="EE976"/>
      <c r="EF976"/>
      <c r="EG976"/>
      <c r="EH976"/>
      <c r="EI976"/>
      <c r="EJ976"/>
      <c r="EK976"/>
      <c r="EL976"/>
      <c r="EM976"/>
      <c r="EN976"/>
      <c r="EO976"/>
      <c r="EP976"/>
      <c r="EQ976"/>
      <c r="ER976"/>
      <c r="ES976"/>
      <c r="ET976"/>
      <c r="EU976"/>
      <c r="EV976"/>
      <c r="EW976"/>
      <c r="EX976"/>
      <c r="EY976"/>
      <c r="EZ976"/>
      <c r="FA976"/>
      <c r="FB976"/>
      <c r="FC976"/>
      <c r="FD976"/>
      <c r="FE976"/>
      <c r="FF976"/>
      <c r="FG976"/>
      <c r="FH976"/>
      <c r="FI976"/>
      <c r="FJ976"/>
      <c r="FK976"/>
      <c r="FL976"/>
      <c r="FM976"/>
      <c r="FN976"/>
      <c r="FO976"/>
      <c r="FP976"/>
      <c r="FQ976"/>
      <c r="FR976"/>
      <c r="FS976"/>
      <c r="FT976"/>
      <c r="FU976"/>
      <c r="FV976"/>
      <c r="FW976"/>
      <c r="FX976"/>
      <c r="FY976"/>
      <c r="FZ976"/>
      <c r="GA976"/>
      <c r="GB976"/>
      <c r="GC976"/>
      <c r="GD976"/>
      <c r="GE976"/>
      <c r="GF976"/>
      <c r="GG976"/>
      <c r="GH976"/>
      <c r="GI976"/>
      <c r="GJ976"/>
      <c r="GK976"/>
      <c r="GL976"/>
      <c r="GM976"/>
      <c r="GN976"/>
      <c r="GO976"/>
      <c r="GP976"/>
      <c r="GQ976"/>
      <c r="GR976"/>
      <c r="GS976"/>
      <c r="GT976"/>
      <c r="GU976"/>
      <c r="GV976"/>
      <c r="GW976"/>
      <c r="GX976"/>
      <c r="GY976"/>
      <c r="GZ976"/>
      <c r="HA976"/>
      <c r="HB976"/>
      <c r="HC976"/>
      <c r="HD976"/>
      <c r="HE976"/>
      <c r="HF976"/>
      <c r="HG976"/>
      <c r="HH976"/>
      <c r="HI976"/>
      <c r="HJ976"/>
      <c r="HK976"/>
      <c r="HL976"/>
    </row>
    <row r="977" spans="1:220" x14ac:dyDescent="0.25">
      <c r="A977"/>
      <c r="B977"/>
      <c r="C977"/>
      <c r="D977"/>
      <c r="E977"/>
      <c r="F977"/>
      <c r="G977"/>
      <c r="H977"/>
      <c r="I977"/>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c r="BY977"/>
      <c r="BZ977"/>
      <c r="CA977"/>
      <c r="CB977"/>
      <c r="CC977"/>
      <c r="CD977"/>
      <c r="CE977"/>
      <c r="CF977"/>
      <c r="CG977"/>
      <c r="CH977"/>
      <c r="CI977"/>
      <c r="CJ977"/>
      <c r="CK977"/>
      <c r="CL977"/>
      <c r="CM977"/>
      <c r="CN977"/>
      <c r="CO977"/>
      <c r="CP977"/>
      <c r="CQ977"/>
      <c r="CR977"/>
      <c r="CS977"/>
      <c r="CT977"/>
      <c r="CU977"/>
      <c r="CV977"/>
      <c r="CW977"/>
      <c r="CX977"/>
      <c r="CY977"/>
      <c r="CZ977"/>
      <c r="DA977"/>
      <c r="DB977"/>
      <c r="DC977"/>
      <c r="DD977"/>
      <c r="DE977"/>
      <c r="DF977"/>
      <c r="DG977"/>
      <c r="DH977"/>
      <c r="DI977"/>
      <c r="DJ977"/>
      <c r="DK977"/>
      <c r="DL977"/>
      <c r="DM977"/>
      <c r="DN977"/>
      <c r="DO977"/>
      <c r="DP977"/>
      <c r="DQ977"/>
      <c r="DR977"/>
      <c r="DS977"/>
      <c r="DT977"/>
      <c r="DU977"/>
      <c r="DV977"/>
      <c r="DW977"/>
      <c r="DX977"/>
      <c r="DY977"/>
      <c r="DZ977"/>
      <c r="EA977"/>
      <c r="EB977"/>
      <c r="EC977"/>
      <c r="ED977"/>
      <c r="EE977"/>
      <c r="EF977"/>
      <c r="EG977"/>
      <c r="EH977"/>
      <c r="EI977"/>
      <c r="EJ977"/>
      <c r="EK977"/>
      <c r="EL977"/>
      <c r="EM977"/>
      <c r="EN977"/>
      <c r="EO977"/>
      <c r="EP977"/>
      <c r="EQ977"/>
      <c r="ER977"/>
      <c r="ES977"/>
      <c r="ET977"/>
      <c r="EU977"/>
      <c r="EV977"/>
      <c r="EW977"/>
      <c r="EX977"/>
      <c r="EY977"/>
      <c r="EZ977"/>
      <c r="FA977"/>
      <c r="FB977"/>
      <c r="FC977"/>
      <c r="FD977"/>
      <c r="FE977"/>
      <c r="FF977"/>
      <c r="FG977"/>
      <c r="FH977"/>
      <c r="FI977"/>
      <c r="FJ977"/>
      <c r="FK977"/>
      <c r="FL977"/>
      <c r="FM977"/>
      <c r="FN977"/>
      <c r="FO977"/>
      <c r="FP977"/>
      <c r="FQ977"/>
      <c r="FR977"/>
      <c r="FS977"/>
      <c r="FT977"/>
      <c r="FU977"/>
      <c r="FV977"/>
      <c r="FW977"/>
      <c r="FX977"/>
      <c r="FY977"/>
      <c r="FZ977"/>
      <c r="GA977"/>
      <c r="GB977"/>
      <c r="GC977"/>
      <c r="GD977"/>
      <c r="GE977"/>
      <c r="GF977"/>
      <c r="GG977"/>
      <c r="GH977"/>
      <c r="GI977"/>
      <c r="GJ977"/>
      <c r="GK977"/>
      <c r="GL977"/>
      <c r="GM977"/>
      <c r="GN977"/>
      <c r="GO977"/>
      <c r="GP977"/>
      <c r="GQ977"/>
      <c r="GR977"/>
      <c r="GS977"/>
      <c r="GT977"/>
      <c r="GU977"/>
      <c r="GV977"/>
      <c r="GW977"/>
      <c r="GX977"/>
      <c r="GY977"/>
      <c r="GZ977"/>
      <c r="HA977"/>
      <c r="HB977"/>
      <c r="HC977"/>
      <c r="HD977"/>
      <c r="HE977"/>
      <c r="HF977"/>
      <c r="HG977"/>
      <c r="HH977"/>
      <c r="HI977"/>
      <c r="HJ977"/>
      <c r="HK977"/>
      <c r="HL977"/>
    </row>
    <row r="978" spans="1:220" x14ac:dyDescent="0.25">
      <c r="A978"/>
      <c r="B978"/>
      <c r="C978"/>
      <c r="D978"/>
      <c r="E978"/>
      <c r="F978"/>
      <c r="G978"/>
      <c r="H978"/>
      <c r="I978"/>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c r="BY978"/>
      <c r="BZ978"/>
      <c r="CA978"/>
      <c r="CB978"/>
      <c r="CC978"/>
      <c r="CD978"/>
      <c r="CE978"/>
      <c r="CF978"/>
      <c r="CG978"/>
      <c r="CH978"/>
      <c r="CI978"/>
      <c r="CJ978"/>
      <c r="CK978"/>
      <c r="CL978"/>
      <c r="CM978"/>
      <c r="CN978"/>
      <c r="CO978"/>
      <c r="CP978"/>
      <c r="CQ978"/>
      <c r="CR978"/>
      <c r="CS978"/>
      <c r="CT978"/>
      <c r="CU978"/>
      <c r="CV978"/>
      <c r="CW978"/>
      <c r="CX978"/>
      <c r="CY978"/>
      <c r="CZ978"/>
      <c r="DA978"/>
      <c r="DB978"/>
      <c r="DC978"/>
      <c r="DD978"/>
      <c r="DE978"/>
      <c r="DF978"/>
      <c r="DG978"/>
      <c r="DH978"/>
      <c r="DI978"/>
      <c r="DJ978"/>
      <c r="DK978"/>
      <c r="DL978"/>
      <c r="DM978"/>
      <c r="DN978"/>
      <c r="DO978"/>
      <c r="DP978"/>
      <c r="DQ978"/>
      <c r="DR978"/>
      <c r="DS978"/>
      <c r="DT978"/>
      <c r="DU978"/>
      <c r="DV978"/>
      <c r="DW978"/>
      <c r="DX978"/>
      <c r="DY978"/>
      <c r="DZ978"/>
      <c r="EA978"/>
      <c r="EB978"/>
      <c r="EC978"/>
      <c r="ED978"/>
      <c r="EE978"/>
      <c r="EF978"/>
      <c r="EG978"/>
      <c r="EH978"/>
      <c r="EI978"/>
      <c r="EJ978"/>
      <c r="EK978"/>
      <c r="EL978"/>
      <c r="EM978"/>
      <c r="EN978"/>
      <c r="EO978"/>
      <c r="EP978"/>
      <c r="EQ978"/>
      <c r="ER978"/>
      <c r="ES978"/>
      <c r="ET978"/>
      <c r="EU978"/>
      <c r="EV978"/>
      <c r="EW978"/>
      <c r="EX978"/>
      <c r="EY978"/>
      <c r="EZ978"/>
      <c r="FA978"/>
      <c r="FB978"/>
      <c r="FC978"/>
      <c r="FD978"/>
      <c r="FE978"/>
      <c r="FF978"/>
      <c r="FG978"/>
      <c r="FH978"/>
      <c r="FI978"/>
      <c r="FJ978"/>
      <c r="FK978"/>
      <c r="FL978"/>
      <c r="FM978"/>
      <c r="FN978"/>
      <c r="FO978"/>
      <c r="FP978"/>
      <c r="FQ978"/>
      <c r="FR978"/>
      <c r="FS978"/>
      <c r="FT978"/>
      <c r="FU978"/>
      <c r="FV978"/>
      <c r="FW978"/>
      <c r="FX978"/>
      <c r="FY978"/>
      <c r="FZ978"/>
      <c r="GA978"/>
      <c r="GB978"/>
      <c r="GC978"/>
      <c r="GD978"/>
      <c r="GE978"/>
      <c r="GF978"/>
      <c r="GG978"/>
      <c r="GH978"/>
      <c r="GI978"/>
      <c r="GJ978"/>
      <c r="GK978"/>
      <c r="GL978"/>
      <c r="GM978"/>
      <c r="GN978"/>
      <c r="GO978"/>
      <c r="GP978"/>
      <c r="GQ978"/>
      <c r="GR978"/>
      <c r="GS978"/>
      <c r="GT978"/>
      <c r="GU978"/>
      <c r="GV978"/>
      <c r="GW978"/>
      <c r="GX978"/>
      <c r="GY978"/>
      <c r="GZ978"/>
      <c r="HA978"/>
      <c r="HB978"/>
      <c r="HC978"/>
      <c r="HD978"/>
      <c r="HE978"/>
      <c r="HF978"/>
      <c r="HG978"/>
      <c r="HH978"/>
      <c r="HI978"/>
      <c r="HJ978"/>
      <c r="HK978"/>
      <c r="HL978"/>
    </row>
    <row r="979" spans="1:220" x14ac:dyDescent="0.25">
      <c r="A979"/>
      <c r="B979"/>
      <c r="C979"/>
      <c r="D979"/>
      <c r="E979"/>
      <c r="F979"/>
      <c r="G979"/>
      <c r="H979"/>
      <c r="I979"/>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c r="BY979"/>
      <c r="BZ979"/>
      <c r="CA979"/>
      <c r="CB979"/>
      <c r="CC979"/>
      <c r="CD979"/>
      <c r="CE979"/>
      <c r="CF979"/>
      <c r="CG979"/>
      <c r="CH979"/>
      <c r="CI979"/>
      <c r="CJ979"/>
      <c r="CK979"/>
      <c r="CL979"/>
      <c r="CM979"/>
      <c r="CN979"/>
      <c r="CO979"/>
      <c r="CP979"/>
      <c r="CQ979"/>
      <c r="CR979"/>
      <c r="CS979"/>
      <c r="CT979"/>
      <c r="CU979"/>
      <c r="CV979"/>
      <c r="CW979"/>
      <c r="CX979"/>
      <c r="CY979"/>
      <c r="CZ979"/>
      <c r="DA979"/>
      <c r="DB979"/>
      <c r="DC979"/>
      <c r="DD979"/>
      <c r="DE979"/>
      <c r="DF979"/>
      <c r="DG979"/>
      <c r="DH979"/>
      <c r="DI979"/>
      <c r="DJ979"/>
      <c r="DK979"/>
      <c r="DL979"/>
      <c r="DM979"/>
      <c r="DN979"/>
      <c r="DO979"/>
      <c r="DP979"/>
      <c r="DQ979"/>
      <c r="DR979"/>
      <c r="DS979"/>
      <c r="DT979"/>
      <c r="DU979"/>
      <c r="DV979"/>
      <c r="DW979"/>
      <c r="DX979"/>
      <c r="DY979"/>
      <c r="DZ979"/>
      <c r="EA979"/>
      <c r="EB979"/>
      <c r="EC979"/>
      <c r="ED979"/>
      <c r="EE979"/>
      <c r="EF979"/>
      <c r="EG979"/>
      <c r="EH979"/>
      <c r="EI979"/>
      <c r="EJ979"/>
      <c r="EK979"/>
      <c r="EL979"/>
      <c r="EM979"/>
      <c r="EN979"/>
      <c r="EO979"/>
      <c r="EP979"/>
      <c r="EQ979"/>
      <c r="ER979"/>
      <c r="ES979"/>
      <c r="ET979"/>
      <c r="EU979"/>
      <c r="EV979"/>
      <c r="EW979"/>
      <c r="EX979"/>
      <c r="EY979"/>
      <c r="EZ979"/>
      <c r="FA979"/>
      <c r="FB979"/>
      <c r="FC979"/>
      <c r="FD979"/>
      <c r="FE979"/>
      <c r="FF979"/>
      <c r="FG979"/>
      <c r="FH979"/>
      <c r="FI979"/>
      <c r="FJ979"/>
      <c r="FK979"/>
      <c r="FL979"/>
      <c r="FM979"/>
      <c r="FN979"/>
      <c r="FO979"/>
      <c r="FP979"/>
      <c r="FQ979"/>
      <c r="FR979"/>
      <c r="FS979"/>
      <c r="FT979"/>
      <c r="FU979"/>
      <c r="FV979"/>
      <c r="FW979"/>
      <c r="FX979"/>
      <c r="FY979"/>
      <c r="FZ979"/>
      <c r="GA979"/>
      <c r="GB979"/>
      <c r="GC979"/>
      <c r="GD979"/>
      <c r="GE979"/>
      <c r="GF979"/>
      <c r="GG979"/>
      <c r="GH979"/>
      <c r="GI979"/>
      <c r="GJ979"/>
      <c r="GK979"/>
      <c r="GL979"/>
      <c r="GM979"/>
      <c r="GN979"/>
      <c r="GO979"/>
      <c r="GP979"/>
      <c r="GQ979"/>
      <c r="GR979"/>
      <c r="GS979"/>
      <c r="GT979"/>
      <c r="GU979"/>
      <c r="GV979"/>
      <c r="GW979"/>
      <c r="GX979"/>
      <c r="GY979"/>
      <c r="GZ979"/>
      <c r="HA979"/>
      <c r="HB979"/>
      <c r="HC979"/>
      <c r="HD979"/>
      <c r="HE979"/>
      <c r="HF979"/>
      <c r="HG979"/>
      <c r="HH979"/>
      <c r="HI979"/>
      <c r="HJ979"/>
      <c r="HK979"/>
      <c r="HL979"/>
    </row>
    <row r="980" spans="1:220" x14ac:dyDescent="0.25">
      <c r="A980"/>
      <c r="B980"/>
      <c r="C980"/>
      <c r="D980"/>
      <c r="E980"/>
      <c r="F980"/>
      <c r="G980"/>
      <c r="H980"/>
      <c r="I980"/>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c r="BY980"/>
      <c r="BZ980"/>
      <c r="CA980"/>
      <c r="CB980"/>
      <c r="CC980"/>
      <c r="CD980"/>
      <c r="CE980"/>
      <c r="CF980"/>
      <c r="CG980"/>
      <c r="CH980"/>
      <c r="CI980"/>
      <c r="CJ980"/>
      <c r="CK980"/>
      <c r="CL980"/>
      <c r="CM980"/>
      <c r="CN980"/>
      <c r="CO980"/>
      <c r="CP980"/>
      <c r="CQ980"/>
      <c r="CR980"/>
      <c r="CS980"/>
      <c r="CT980"/>
      <c r="CU980"/>
      <c r="CV980"/>
      <c r="CW980"/>
      <c r="CX980"/>
      <c r="CY980"/>
      <c r="CZ980"/>
      <c r="DA980"/>
      <c r="DB980"/>
      <c r="DC980"/>
      <c r="DD980"/>
      <c r="DE980"/>
      <c r="DF980"/>
      <c r="DG980"/>
      <c r="DH980"/>
      <c r="DI980"/>
      <c r="DJ980"/>
      <c r="DK980"/>
      <c r="DL980"/>
      <c r="DM980"/>
      <c r="DN980"/>
      <c r="DO980"/>
      <c r="DP980"/>
      <c r="DQ980"/>
      <c r="DR980"/>
      <c r="DS980"/>
      <c r="DT980"/>
      <c r="DU980"/>
      <c r="DV980"/>
      <c r="DW980"/>
      <c r="DX980"/>
      <c r="DY980"/>
      <c r="DZ980"/>
      <c r="EA980"/>
      <c r="EB980"/>
      <c r="EC980"/>
      <c r="ED980"/>
      <c r="EE980"/>
      <c r="EF980"/>
      <c r="EG980"/>
      <c r="EH980"/>
      <c r="EI980"/>
      <c r="EJ980"/>
      <c r="EK980"/>
      <c r="EL980"/>
      <c r="EM980"/>
      <c r="EN980"/>
      <c r="EO980"/>
      <c r="EP980"/>
      <c r="EQ980"/>
      <c r="ER980"/>
      <c r="ES980"/>
      <c r="ET980"/>
      <c r="EU980"/>
      <c r="EV980"/>
      <c r="EW980"/>
      <c r="EX980"/>
      <c r="EY980"/>
      <c r="EZ980"/>
      <c r="FA980"/>
      <c r="FB980"/>
      <c r="FC980"/>
      <c r="FD980"/>
      <c r="FE980"/>
      <c r="FF980"/>
      <c r="FG980"/>
      <c r="FH980"/>
      <c r="FI980"/>
      <c r="FJ980"/>
      <c r="FK980"/>
      <c r="FL980"/>
      <c r="FM980"/>
      <c r="FN980"/>
      <c r="FO980"/>
      <c r="FP980"/>
      <c r="FQ980"/>
      <c r="FR980"/>
      <c r="FS980"/>
      <c r="FT980"/>
      <c r="FU980"/>
      <c r="FV980"/>
      <c r="FW980"/>
      <c r="FX980"/>
      <c r="FY980"/>
      <c r="FZ980"/>
      <c r="GA980"/>
      <c r="GB980"/>
      <c r="GC980"/>
      <c r="GD980"/>
      <c r="GE980"/>
      <c r="GF980"/>
      <c r="GG980"/>
      <c r="GH980"/>
      <c r="GI980"/>
      <c r="GJ980"/>
      <c r="GK980"/>
      <c r="GL980"/>
      <c r="GM980"/>
      <c r="GN980"/>
      <c r="GO980"/>
      <c r="GP980"/>
      <c r="GQ980"/>
      <c r="GR980"/>
      <c r="GS980"/>
      <c r="GT980"/>
      <c r="GU980"/>
      <c r="GV980"/>
      <c r="GW980"/>
      <c r="GX980"/>
      <c r="GY980"/>
      <c r="GZ980"/>
      <c r="HA980"/>
      <c r="HB980"/>
      <c r="HC980"/>
      <c r="HD980"/>
      <c r="HE980"/>
      <c r="HF980"/>
      <c r="HG980"/>
      <c r="HH980"/>
      <c r="HI980"/>
      <c r="HJ980"/>
      <c r="HK980"/>
      <c r="HL980"/>
    </row>
    <row r="981" spans="1:220" x14ac:dyDescent="0.25">
      <c r="A981"/>
      <c r="B981"/>
      <c r="C981"/>
      <c r="D981"/>
      <c r="E981"/>
      <c r="F981"/>
      <c r="G981"/>
      <c r="H981"/>
      <c r="I981"/>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c r="BY981"/>
      <c r="BZ981"/>
      <c r="CA981"/>
      <c r="CB981"/>
      <c r="CC981"/>
      <c r="CD981"/>
      <c r="CE981"/>
      <c r="CF981"/>
      <c r="CG981"/>
      <c r="CH981"/>
      <c r="CI981"/>
      <c r="CJ981"/>
      <c r="CK981"/>
      <c r="CL981"/>
      <c r="CM981"/>
      <c r="CN981"/>
      <c r="CO981"/>
      <c r="CP981"/>
      <c r="CQ981"/>
      <c r="CR981"/>
      <c r="CS981"/>
      <c r="CT981"/>
      <c r="CU981"/>
      <c r="CV981"/>
      <c r="CW981"/>
      <c r="CX981"/>
      <c r="CY981"/>
      <c r="CZ981"/>
      <c r="DA981"/>
      <c r="DB981"/>
      <c r="DC981"/>
      <c r="DD981"/>
      <c r="DE981"/>
      <c r="DF981"/>
      <c r="DG981"/>
      <c r="DH981"/>
      <c r="DI981"/>
      <c r="DJ981"/>
      <c r="DK981"/>
      <c r="DL981"/>
      <c r="DM981"/>
      <c r="DN981"/>
      <c r="DO981"/>
      <c r="DP981"/>
      <c r="DQ981"/>
      <c r="DR981"/>
      <c r="DS981"/>
      <c r="DT981"/>
      <c r="DU981"/>
      <c r="DV981"/>
      <c r="DW981"/>
      <c r="DX981"/>
      <c r="DY981"/>
      <c r="DZ981"/>
      <c r="EA981"/>
      <c r="EB981"/>
      <c r="EC981"/>
      <c r="ED981"/>
      <c r="EE981"/>
      <c r="EF981"/>
      <c r="EG981"/>
      <c r="EH981"/>
      <c r="EI981"/>
      <c r="EJ981"/>
      <c r="EK981"/>
      <c r="EL981"/>
      <c r="EM981"/>
      <c r="EN981"/>
      <c r="EO981"/>
      <c r="EP981"/>
      <c r="EQ981"/>
      <c r="ER981"/>
      <c r="ES981"/>
      <c r="ET981"/>
      <c r="EU981"/>
      <c r="EV981"/>
      <c r="EW981"/>
      <c r="EX981"/>
      <c r="EY981"/>
      <c r="EZ981"/>
      <c r="FA981"/>
      <c r="FB981"/>
      <c r="FC981"/>
      <c r="FD981"/>
      <c r="FE981"/>
      <c r="FF981"/>
      <c r="FG981"/>
      <c r="FH981"/>
      <c r="FI981"/>
      <c r="FJ981"/>
      <c r="FK981"/>
      <c r="FL981"/>
      <c r="FM981"/>
      <c r="FN981"/>
      <c r="FO981"/>
      <c r="FP981"/>
      <c r="FQ981"/>
      <c r="FR981"/>
      <c r="FS981"/>
      <c r="FT981"/>
      <c r="FU981"/>
      <c r="FV981"/>
      <c r="FW981"/>
      <c r="FX981"/>
      <c r="FY981"/>
      <c r="FZ981"/>
      <c r="GA981"/>
      <c r="GB981"/>
      <c r="GC981"/>
      <c r="GD981"/>
      <c r="GE981"/>
      <c r="GF981"/>
      <c r="GG981"/>
      <c r="GH981"/>
      <c r="GI981"/>
      <c r="GJ981"/>
      <c r="GK981"/>
      <c r="GL981"/>
      <c r="GM981"/>
      <c r="GN981"/>
      <c r="GO981"/>
      <c r="GP981"/>
      <c r="GQ981"/>
      <c r="GR981"/>
      <c r="GS981"/>
      <c r="GT981"/>
      <c r="GU981"/>
      <c r="GV981"/>
      <c r="GW981"/>
      <c r="GX981"/>
      <c r="GY981"/>
      <c r="GZ981"/>
      <c r="HA981"/>
      <c r="HB981"/>
      <c r="HC981"/>
      <c r="HD981"/>
      <c r="HE981"/>
      <c r="HF981"/>
      <c r="HG981"/>
      <c r="HH981"/>
      <c r="HI981"/>
      <c r="HJ981"/>
      <c r="HK981"/>
      <c r="HL981"/>
    </row>
    <row r="982" spans="1:220" x14ac:dyDescent="0.25">
      <c r="A982"/>
      <c r="B982"/>
      <c r="C982"/>
      <c r="D982"/>
      <c r="E982"/>
      <c r="F982"/>
      <c r="G982"/>
      <c r="H982"/>
      <c r="I982"/>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c r="BY982"/>
      <c r="BZ982"/>
      <c r="CA982"/>
      <c r="CB982"/>
      <c r="CC982"/>
      <c r="CD982"/>
      <c r="CE982"/>
      <c r="CF982"/>
      <c r="CG982"/>
      <c r="CH982"/>
      <c r="CI982"/>
      <c r="CJ982"/>
      <c r="CK982"/>
      <c r="CL982"/>
      <c r="CM982"/>
      <c r="CN982"/>
      <c r="CO982"/>
      <c r="CP982"/>
      <c r="CQ982"/>
      <c r="CR982"/>
      <c r="CS982"/>
      <c r="CT982"/>
      <c r="CU982"/>
      <c r="CV982"/>
      <c r="CW982"/>
      <c r="CX982"/>
      <c r="CY982"/>
      <c r="CZ982"/>
      <c r="DA982"/>
      <c r="DB982"/>
      <c r="DC982"/>
      <c r="DD982"/>
      <c r="DE982"/>
      <c r="DF982"/>
      <c r="DG982"/>
      <c r="DH982"/>
      <c r="DI982"/>
      <c r="DJ982"/>
      <c r="DK982"/>
      <c r="DL982"/>
      <c r="DM982"/>
      <c r="DN982"/>
      <c r="DO982"/>
      <c r="DP982"/>
      <c r="DQ982"/>
      <c r="DR982"/>
      <c r="DS982"/>
      <c r="DT982"/>
      <c r="DU982"/>
      <c r="DV982"/>
      <c r="DW982"/>
      <c r="DX982"/>
      <c r="DY982"/>
      <c r="DZ982"/>
      <c r="EA982"/>
      <c r="EB982"/>
      <c r="EC982"/>
      <c r="ED982"/>
      <c r="EE982"/>
      <c r="EF982"/>
      <c r="EG982"/>
      <c r="EH982"/>
      <c r="EI982"/>
      <c r="EJ982"/>
      <c r="EK982"/>
      <c r="EL982"/>
      <c r="EM982"/>
      <c r="EN982"/>
      <c r="EO982"/>
      <c r="EP982"/>
      <c r="EQ982"/>
      <c r="ER982"/>
      <c r="ES982"/>
      <c r="ET982"/>
      <c r="EU982"/>
      <c r="EV982"/>
      <c r="EW982"/>
      <c r="EX982"/>
      <c r="EY982"/>
      <c r="EZ982"/>
      <c r="FA982"/>
      <c r="FB982"/>
      <c r="FC982"/>
      <c r="FD982"/>
      <c r="FE982"/>
      <c r="FF982"/>
      <c r="FG982"/>
      <c r="FH982"/>
      <c r="FI982"/>
      <c r="FJ982"/>
      <c r="FK982"/>
      <c r="FL982"/>
      <c r="FM982"/>
      <c r="FN982"/>
      <c r="FO982"/>
      <c r="FP982"/>
      <c r="FQ982"/>
      <c r="FR982"/>
      <c r="FS982"/>
      <c r="FT982"/>
      <c r="FU982"/>
      <c r="FV982"/>
      <c r="FW982"/>
      <c r="FX982"/>
      <c r="FY982"/>
      <c r="FZ982"/>
      <c r="GA982"/>
      <c r="GB982"/>
      <c r="GC982"/>
      <c r="GD982"/>
      <c r="GE982"/>
      <c r="GF982"/>
      <c r="GG982"/>
      <c r="GH982"/>
      <c r="GI982"/>
      <c r="GJ982"/>
      <c r="GK982"/>
      <c r="GL982"/>
      <c r="GM982"/>
      <c r="GN982"/>
      <c r="GO982"/>
      <c r="GP982"/>
      <c r="GQ982"/>
      <c r="GR982"/>
      <c r="GS982"/>
      <c r="GT982"/>
      <c r="GU982"/>
      <c r="GV982"/>
      <c r="GW982"/>
      <c r="GX982"/>
      <c r="GY982"/>
      <c r="GZ982"/>
      <c r="HA982"/>
      <c r="HB982"/>
      <c r="HC982"/>
      <c r="HD982"/>
      <c r="HE982"/>
      <c r="HF982"/>
      <c r="HG982"/>
      <c r="HH982"/>
      <c r="HI982"/>
      <c r="HJ982"/>
      <c r="HK982"/>
      <c r="HL982"/>
    </row>
    <row r="983" spans="1:220" x14ac:dyDescent="0.25">
      <c r="A983"/>
      <c r="B983"/>
      <c r="C983"/>
      <c r="D983"/>
      <c r="E983"/>
      <c r="F983"/>
      <c r="G983"/>
      <c r="H983"/>
      <c r="I983"/>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c r="BY983"/>
      <c r="BZ983"/>
      <c r="CA983"/>
      <c r="CB983"/>
      <c r="CC983"/>
      <c r="CD983"/>
      <c r="CE983"/>
      <c r="CF983"/>
      <c r="CG983"/>
      <c r="CH983"/>
      <c r="CI983"/>
      <c r="CJ983"/>
      <c r="CK983"/>
      <c r="CL983"/>
      <c r="CM983"/>
      <c r="CN983"/>
      <c r="CO983"/>
      <c r="CP983"/>
      <c r="CQ983"/>
      <c r="CR983"/>
      <c r="CS983"/>
      <c r="CT983"/>
      <c r="CU983"/>
      <c r="CV983"/>
      <c r="CW983"/>
      <c r="CX983"/>
      <c r="CY983"/>
      <c r="CZ983"/>
      <c r="DA983"/>
      <c r="DB983"/>
      <c r="DC983"/>
      <c r="DD983"/>
      <c r="DE983"/>
      <c r="DF983"/>
      <c r="DG983"/>
      <c r="DH983"/>
      <c r="DI983"/>
      <c r="DJ983"/>
      <c r="DK983"/>
      <c r="DL983"/>
      <c r="DM983"/>
      <c r="DN983"/>
      <c r="DO983"/>
      <c r="DP983"/>
      <c r="DQ983"/>
      <c r="DR983"/>
      <c r="DS983"/>
      <c r="DT983"/>
      <c r="DU983"/>
      <c r="DV983"/>
      <c r="DW983"/>
      <c r="DX983"/>
      <c r="DY983"/>
      <c r="DZ983"/>
      <c r="EA983"/>
      <c r="EB983"/>
      <c r="EC983"/>
      <c r="ED983"/>
      <c r="EE983"/>
      <c r="EF983"/>
      <c r="EG983"/>
      <c r="EH983"/>
      <c r="EI983"/>
      <c r="EJ983"/>
      <c r="EK983"/>
      <c r="EL983"/>
      <c r="EM983"/>
      <c r="EN983"/>
      <c r="EO983"/>
      <c r="EP983"/>
      <c r="EQ983"/>
      <c r="ER983"/>
      <c r="ES983"/>
      <c r="ET983"/>
      <c r="EU983"/>
      <c r="EV983"/>
      <c r="EW983"/>
      <c r="EX983"/>
      <c r="EY983"/>
      <c r="EZ983"/>
      <c r="FA983"/>
      <c r="FB983"/>
      <c r="FC983"/>
      <c r="FD983"/>
      <c r="FE983"/>
      <c r="FF983"/>
      <c r="FG983"/>
      <c r="FH983"/>
      <c r="FI983"/>
      <c r="FJ983"/>
      <c r="FK983"/>
      <c r="FL983"/>
      <c r="FM983"/>
      <c r="FN983"/>
      <c r="FO983"/>
      <c r="FP983"/>
      <c r="FQ983"/>
      <c r="FR983"/>
      <c r="FS983"/>
      <c r="FT983"/>
      <c r="FU983"/>
      <c r="FV983"/>
      <c r="FW983"/>
      <c r="FX983"/>
      <c r="FY983"/>
      <c r="FZ983"/>
      <c r="GA983"/>
      <c r="GB983"/>
      <c r="GC983"/>
      <c r="GD983"/>
      <c r="GE983"/>
      <c r="GF983"/>
      <c r="GG983"/>
      <c r="GH983"/>
      <c r="GI983"/>
      <c r="GJ983"/>
      <c r="GK983"/>
      <c r="GL983"/>
      <c r="GM983"/>
      <c r="GN983"/>
      <c r="GO983"/>
      <c r="GP983"/>
      <c r="GQ983"/>
      <c r="GR983"/>
      <c r="GS983"/>
      <c r="GT983"/>
      <c r="GU983"/>
      <c r="GV983"/>
      <c r="GW983"/>
      <c r="GX983"/>
      <c r="GY983"/>
      <c r="GZ983"/>
      <c r="HA983"/>
      <c r="HB983"/>
      <c r="HC983"/>
      <c r="HD983"/>
      <c r="HE983"/>
      <c r="HF983"/>
      <c r="HG983"/>
      <c r="HH983"/>
      <c r="HI983"/>
      <c r="HJ983"/>
      <c r="HK983"/>
      <c r="HL983"/>
    </row>
    <row r="984" spans="1:220" x14ac:dyDescent="0.25">
      <c r="A984"/>
      <c r="B984"/>
      <c r="C984"/>
      <c r="D984"/>
      <c r="E984"/>
      <c r="F984"/>
      <c r="G984"/>
      <c r="H984"/>
      <c r="I984"/>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c r="BY984"/>
      <c r="BZ984"/>
      <c r="CA984"/>
      <c r="CB984"/>
      <c r="CC984"/>
      <c r="CD984"/>
      <c r="CE984"/>
      <c r="CF984"/>
      <c r="CG984"/>
      <c r="CH984"/>
      <c r="CI984"/>
      <c r="CJ984"/>
      <c r="CK984"/>
      <c r="CL984"/>
      <c r="CM984"/>
      <c r="CN984"/>
      <c r="CO984"/>
      <c r="CP984"/>
      <c r="CQ984"/>
      <c r="CR984"/>
      <c r="CS984"/>
      <c r="CT984"/>
      <c r="CU984"/>
      <c r="CV984"/>
      <c r="CW984"/>
      <c r="CX984"/>
      <c r="CY984"/>
      <c r="CZ984"/>
      <c r="DA984"/>
      <c r="DB984"/>
      <c r="DC984"/>
      <c r="DD984"/>
      <c r="DE984"/>
      <c r="DF984"/>
      <c r="DG984"/>
      <c r="DH984"/>
      <c r="DI984"/>
      <c r="DJ984"/>
      <c r="DK984"/>
      <c r="DL984"/>
      <c r="DM984"/>
      <c r="DN984"/>
      <c r="DO984"/>
      <c r="DP984"/>
      <c r="DQ984"/>
      <c r="DR984"/>
      <c r="DS984"/>
      <c r="DT984"/>
      <c r="DU984"/>
      <c r="DV984"/>
      <c r="DW984"/>
      <c r="DX984"/>
      <c r="DY984"/>
      <c r="DZ984"/>
      <c r="EA984"/>
      <c r="EB984"/>
      <c r="EC984"/>
      <c r="ED984"/>
      <c r="EE984"/>
      <c r="EF984"/>
      <c r="EG984"/>
      <c r="EH984"/>
      <c r="EI984"/>
      <c r="EJ984"/>
      <c r="EK984"/>
      <c r="EL984"/>
      <c r="EM984"/>
      <c r="EN984"/>
      <c r="EO984"/>
      <c r="EP984"/>
      <c r="EQ984"/>
      <c r="ER984"/>
      <c r="ES984"/>
      <c r="ET984"/>
      <c r="EU984"/>
      <c r="EV984"/>
      <c r="EW984"/>
      <c r="EX984"/>
      <c r="EY984"/>
      <c r="EZ984"/>
      <c r="FA984"/>
      <c r="FB984"/>
      <c r="FC984"/>
      <c r="FD984"/>
      <c r="FE984"/>
      <c r="FF984"/>
      <c r="FG984"/>
      <c r="FH984"/>
      <c r="FI984"/>
      <c r="FJ984"/>
      <c r="FK984"/>
      <c r="FL984"/>
      <c r="FM984"/>
      <c r="FN984"/>
      <c r="FO984"/>
      <c r="FP984"/>
      <c r="FQ984"/>
      <c r="FR984"/>
      <c r="FS984"/>
      <c r="FT984"/>
      <c r="FU984"/>
      <c r="FV984"/>
      <c r="FW984"/>
      <c r="FX984"/>
      <c r="FY984"/>
      <c r="FZ984"/>
      <c r="GA984"/>
      <c r="GB984"/>
      <c r="GC984"/>
      <c r="GD984"/>
      <c r="GE984"/>
      <c r="GF984"/>
      <c r="GG984"/>
      <c r="GH984"/>
      <c r="GI984"/>
      <c r="GJ984"/>
      <c r="GK984"/>
      <c r="GL984"/>
      <c r="GM984"/>
      <c r="GN984"/>
      <c r="GO984"/>
      <c r="GP984"/>
      <c r="GQ984"/>
      <c r="GR984"/>
      <c r="GS984"/>
      <c r="GT984"/>
      <c r="GU984"/>
      <c r="GV984"/>
      <c r="GW984"/>
      <c r="GX984"/>
      <c r="GY984"/>
      <c r="GZ984"/>
      <c r="HA984"/>
      <c r="HB984"/>
      <c r="HC984"/>
      <c r="HD984"/>
      <c r="HE984"/>
      <c r="HF984"/>
      <c r="HG984"/>
      <c r="HH984"/>
      <c r="HI984"/>
      <c r="HJ984"/>
      <c r="HK984"/>
      <c r="HL984"/>
    </row>
    <row r="985" spans="1:220" x14ac:dyDescent="0.25">
      <c r="A985"/>
      <c r="B985"/>
      <c r="C985"/>
      <c r="D985"/>
      <c r="E985"/>
      <c r="F985"/>
      <c r="G985"/>
      <c r="H985"/>
      <c r="I985"/>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c r="BY985"/>
      <c r="BZ985"/>
      <c r="CA985"/>
      <c r="CB985"/>
      <c r="CC985"/>
      <c r="CD985"/>
      <c r="CE985"/>
      <c r="CF985"/>
      <c r="CG985"/>
      <c r="CH985"/>
      <c r="CI985"/>
      <c r="CJ985"/>
      <c r="CK985"/>
      <c r="CL985"/>
      <c r="CM985"/>
      <c r="CN985"/>
      <c r="CO985"/>
      <c r="CP985"/>
      <c r="CQ985"/>
      <c r="CR985"/>
      <c r="CS985"/>
      <c r="CT985"/>
      <c r="CU985"/>
      <c r="CV985"/>
      <c r="CW985"/>
      <c r="CX985"/>
      <c r="CY985"/>
      <c r="CZ985"/>
      <c r="DA985"/>
      <c r="DB985"/>
      <c r="DC985"/>
      <c r="DD985"/>
      <c r="DE985"/>
      <c r="DF985"/>
      <c r="DG985"/>
      <c r="DH985"/>
      <c r="DI985"/>
      <c r="DJ985"/>
      <c r="DK985"/>
      <c r="DL985"/>
      <c r="DM985"/>
      <c r="DN985"/>
      <c r="DO985"/>
      <c r="DP985"/>
      <c r="DQ985"/>
      <c r="DR985"/>
      <c r="DS985"/>
      <c r="DT985"/>
      <c r="DU985"/>
      <c r="DV985"/>
      <c r="DW985"/>
      <c r="DX985"/>
      <c r="DY985"/>
      <c r="DZ985"/>
      <c r="EA985"/>
      <c r="EB985"/>
      <c r="EC985"/>
      <c r="ED985"/>
      <c r="EE985"/>
      <c r="EF985"/>
      <c r="EG985"/>
      <c r="EH985"/>
      <c r="EI985"/>
      <c r="EJ985"/>
      <c r="EK985"/>
      <c r="EL985"/>
      <c r="EM985"/>
      <c r="EN985"/>
      <c r="EO985"/>
      <c r="EP985"/>
      <c r="EQ985"/>
      <c r="ER985"/>
      <c r="ES985"/>
      <c r="ET985"/>
      <c r="EU985"/>
      <c r="EV985"/>
      <c r="EW985"/>
      <c r="EX985"/>
      <c r="EY985"/>
      <c r="EZ985"/>
      <c r="FA985"/>
      <c r="FB985"/>
      <c r="FC985"/>
      <c r="FD985"/>
      <c r="FE985"/>
      <c r="FF985"/>
      <c r="FG985"/>
      <c r="FH985"/>
      <c r="FI985"/>
      <c r="FJ985"/>
      <c r="FK985"/>
      <c r="FL985"/>
      <c r="FM985"/>
      <c r="FN985"/>
      <c r="FO985"/>
      <c r="FP985"/>
      <c r="FQ985"/>
      <c r="FR985"/>
      <c r="FS985"/>
      <c r="FT985"/>
      <c r="FU985"/>
      <c r="FV985"/>
      <c r="FW985"/>
      <c r="FX985"/>
      <c r="FY985"/>
      <c r="FZ985"/>
      <c r="GA985"/>
      <c r="GB985"/>
      <c r="GC985"/>
      <c r="GD985"/>
      <c r="GE985"/>
      <c r="GF985"/>
      <c r="GG985"/>
      <c r="GH985"/>
      <c r="GI985"/>
      <c r="GJ985"/>
      <c r="GK985"/>
      <c r="GL985"/>
      <c r="GM985"/>
      <c r="GN985"/>
      <c r="GO985"/>
      <c r="GP985"/>
      <c r="GQ985"/>
      <c r="GR985"/>
      <c r="GS985"/>
      <c r="GT985"/>
      <c r="GU985"/>
      <c r="GV985"/>
      <c r="GW985"/>
      <c r="GX985"/>
      <c r="GY985"/>
      <c r="GZ985"/>
      <c r="HA985"/>
      <c r="HB985"/>
      <c r="HC985"/>
      <c r="HD985"/>
      <c r="HE985"/>
      <c r="HF985"/>
      <c r="HG985"/>
      <c r="HH985"/>
      <c r="HI985"/>
      <c r="HJ985"/>
      <c r="HK985"/>
      <c r="HL985"/>
    </row>
    <row r="986" spans="1:220" x14ac:dyDescent="0.25">
      <c r="A986"/>
      <c r="B986"/>
      <c r="C986"/>
      <c r="D986"/>
      <c r="E986"/>
      <c r="F986"/>
      <c r="G986"/>
      <c r="H986"/>
      <c r="I98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c r="BY986"/>
      <c r="BZ986"/>
      <c r="CA986"/>
      <c r="CB986"/>
      <c r="CC986"/>
      <c r="CD986"/>
      <c r="CE986"/>
      <c r="CF986"/>
      <c r="CG986"/>
      <c r="CH986"/>
      <c r="CI986"/>
      <c r="CJ986"/>
      <c r="CK986"/>
      <c r="CL986"/>
      <c r="CM986"/>
      <c r="CN986"/>
      <c r="CO986"/>
      <c r="CP986"/>
      <c r="CQ986"/>
      <c r="CR986"/>
      <c r="CS986"/>
      <c r="CT986"/>
      <c r="CU986"/>
      <c r="CV986"/>
      <c r="CW986"/>
      <c r="CX986"/>
      <c r="CY986"/>
      <c r="CZ986"/>
      <c r="DA986"/>
      <c r="DB986"/>
      <c r="DC986"/>
      <c r="DD986"/>
      <c r="DE986"/>
      <c r="DF986"/>
      <c r="DG986"/>
      <c r="DH986"/>
      <c r="DI986"/>
      <c r="DJ986"/>
      <c r="DK986"/>
      <c r="DL986"/>
      <c r="DM986"/>
      <c r="DN986"/>
      <c r="DO986"/>
      <c r="DP986"/>
      <c r="DQ986"/>
      <c r="DR986"/>
      <c r="DS986"/>
      <c r="DT986"/>
      <c r="DU986"/>
      <c r="DV986"/>
      <c r="DW986"/>
      <c r="DX986"/>
      <c r="DY986"/>
      <c r="DZ986"/>
      <c r="EA986"/>
      <c r="EB986"/>
      <c r="EC986"/>
      <c r="ED986"/>
      <c r="EE986"/>
      <c r="EF986"/>
      <c r="EG986"/>
      <c r="EH986"/>
      <c r="EI986"/>
      <c r="EJ986"/>
      <c r="EK986"/>
      <c r="EL986"/>
      <c r="EM986"/>
      <c r="EN986"/>
      <c r="EO986"/>
      <c r="EP986"/>
      <c r="EQ986"/>
      <c r="ER986"/>
      <c r="ES986"/>
      <c r="ET986"/>
      <c r="EU986"/>
      <c r="EV986"/>
      <c r="EW986"/>
      <c r="EX986"/>
      <c r="EY986"/>
      <c r="EZ986"/>
      <c r="FA986"/>
      <c r="FB986"/>
      <c r="FC986"/>
      <c r="FD986"/>
      <c r="FE986"/>
      <c r="FF986"/>
      <c r="FG986"/>
      <c r="FH986"/>
      <c r="FI986"/>
      <c r="FJ986"/>
      <c r="FK986"/>
      <c r="FL986"/>
      <c r="FM986"/>
      <c r="FN986"/>
      <c r="FO986"/>
      <c r="FP986"/>
      <c r="FQ986"/>
      <c r="FR986"/>
      <c r="FS986"/>
      <c r="FT986"/>
      <c r="FU986"/>
      <c r="FV986"/>
      <c r="FW986"/>
      <c r="FX986"/>
      <c r="FY986"/>
      <c r="FZ986"/>
      <c r="GA986"/>
      <c r="GB986"/>
      <c r="GC986"/>
      <c r="GD986"/>
      <c r="GE986"/>
      <c r="GF986"/>
      <c r="GG986"/>
      <c r="GH986"/>
      <c r="GI986"/>
      <c r="GJ986"/>
      <c r="GK986"/>
      <c r="GL986"/>
      <c r="GM986"/>
      <c r="GN986"/>
      <c r="GO986"/>
      <c r="GP986"/>
      <c r="GQ986"/>
      <c r="GR986"/>
      <c r="GS986"/>
      <c r="GT986"/>
      <c r="GU986"/>
      <c r="GV986"/>
      <c r="GW986"/>
      <c r="GX986"/>
      <c r="GY986"/>
      <c r="GZ986"/>
      <c r="HA986"/>
      <c r="HB986"/>
      <c r="HC986"/>
      <c r="HD986"/>
      <c r="HE986"/>
      <c r="HF986"/>
      <c r="HG986"/>
      <c r="HH986"/>
      <c r="HI986"/>
      <c r="HJ986"/>
      <c r="HK986"/>
      <c r="HL986"/>
    </row>
    <row r="987" spans="1:220" x14ac:dyDescent="0.25">
      <c r="A987"/>
      <c r="B987"/>
      <c r="C987"/>
      <c r="D987"/>
      <c r="E987"/>
      <c r="F987"/>
      <c r="G987"/>
      <c r="H987"/>
      <c r="I987"/>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c r="BY987"/>
      <c r="BZ987"/>
      <c r="CA987"/>
      <c r="CB987"/>
      <c r="CC987"/>
      <c r="CD987"/>
      <c r="CE987"/>
      <c r="CF987"/>
      <c r="CG987"/>
      <c r="CH987"/>
      <c r="CI987"/>
      <c r="CJ987"/>
      <c r="CK987"/>
      <c r="CL987"/>
      <c r="CM987"/>
      <c r="CN987"/>
      <c r="CO987"/>
      <c r="CP987"/>
      <c r="CQ987"/>
      <c r="CR987"/>
      <c r="CS987"/>
      <c r="CT987"/>
      <c r="CU987"/>
      <c r="CV987"/>
      <c r="CW987"/>
      <c r="CX987"/>
      <c r="CY987"/>
      <c r="CZ987"/>
      <c r="DA987"/>
      <c r="DB987"/>
      <c r="DC987"/>
      <c r="DD987"/>
      <c r="DE987"/>
      <c r="DF987"/>
      <c r="DG987"/>
      <c r="DH987"/>
      <c r="DI987"/>
      <c r="DJ987"/>
      <c r="DK987"/>
      <c r="DL987"/>
      <c r="DM987"/>
      <c r="DN987"/>
      <c r="DO987"/>
      <c r="DP987"/>
      <c r="DQ987"/>
      <c r="DR987"/>
      <c r="DS987"/>
      <c r="DT987"/>
      <c r="DU987"/>
      <c r="DV987"/>
      <c r="DW987"/>
      <c r="DX987"/>
      <c r="DY987"/>
      <c r="DZ987"/>
      <c r="EA987"/>
      <c r="EB987"/>
      <c r="EC987"/>
      <c r="ED987"/>
      <c r="EE987"/>
      <c r="EF987"/>
      <c r="EG987"/>
      <c r="EH987"/>
      <c r="EI987"/>
      <c r="EJ987"/>
      <c r="EK987"/>
      <c r="EL987"/>
      <c r="EM987"/>
      <c r="EN987"/>
      <c r="EO987"/>
      <c r="EP987"/>
      <c r="EQ987"/>
      <c r="ER987"/>
      <c r="ES987"/>
      <c r="ET987"/>
      <c r="EU987"/>
      <c r="EV987"/>
      <c r="EW987"/>
      <c r="EX987"/>
      <c r="EY987"/>
      <c r="EZ987"/>
      <c r="FA987"/>
      <c r="FB987"/>
      <c r="FC987"/>
      <c r="FD987"/>
      <c r="FE987"/>
      <c r="FF987"/>
      <c r="FG987"/>
      <c r="FH987"/>
      <c r="FI987"/>
      <c r="FJ987"/>
      <c r="FK987"/>
      <c r="FL987"/>
      <c r="FM987"/>
      <c r="FN987"/>
      <c r="FO987"/>
      <c r="FP987"/>
      <c r="FQ987"/>
      <c r="FR987"/>
      <c r="FS987"/>
      <c r="FT987"/>
      <c r="FU987"/>
      <c r="FV987"/>
      <c r="FW987"/>
      <c r="FX987"/>
      <c r="FY987"/>
      <c r="FZ987"/>
      <c r="GA987"/>
      <c r="GB987"/>
      <c r="GC987"/>
      <c r="GD987"/>
      <c r="GE987"/>
      <c r="GF987"/>
      <c r="GG987"/>
      <c r="GH987"/>
      <c r="GI987"/>
      <c r="GJ987"/>
      <c r="GK987"/>
      <c r="GL987"/>
      <c r="GM987"/>
      <c r="GN987"/>
      <c r="GO987"/>
      <c r="GP987"/>
      <c r="GQ987"/>
      <c r="GR987"/>
      <c r="GS987"/>
      <c r="GT987"/>
      <c r="GU987"/>
      <c r="GV987"/>
      <c r="GW987"/>
      <c r="GX987"/>
      <c r="GY987"/>
      <c r="GZ987"/>
      <c r="HA987"/>
      <c r="HB987"/>
      <c r="HC987"/>
      <c r="HD987"/>
      <c r="HE987"/>
      <c r="HF987"/>
      <c r="HG987"/>
      <c r="HH987"/>
      <c r="HI987"/>
      <c r="HJ987"/>
      <c r="HK987"/>
      <c r="HL987"/>
    </row>
    <row r="988" spans="1:220" x14ac:dyDescent="0.25">
      <c r="A988"/>
      <c r="B988"/>
      <c r="C988"/>
      <c r="D988"/>
      <c r="E988"/>
      <c r="F988"/>
      <c r="G988"/>
      <c r="H988"/>
      <c r="I988"/>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c r="BY988"/>
      <c r="BZ988"/>
      <c r="CA988"/>
      <c r="CB988"/>
      <c r="CC988"/>
      <c r="CD988"/>
      <c r="CE988"/>
      <c r="CF988"/>
      <c r="CG988"/>
      <c r="CH988"/>
      <c r="CI988"/>
      <c r="CJ988"/>
      <c r="CK988"/>
      <c r="CL988"/>
      <c r="CM988"/>
      <c r="CN988"/>
      <c r="CO988"/>
      <c r="CP988"/>
      <c r="CQ988"/>
      <c r="CR988"/>
      <c r="CS988"/>
      <c r="CT988"/>
      <c r="CU988"/>
      <c r="CV988"/>
      <c r="CW988"/>
      <c r="CX988"/>
      <c r="CY988"/>
      <c r="CZ988"/>
      <c r="DA988"/>
      <c r="DB988"/>
      <c r="DC988"/>
      <c r="DD988"/>
      <c r="DE988"/>
      <c r="DF988"/>
      <c r="DG988"/>
      <c r="DH988"/>
      <c r="DI988"/>
      <c r="DJ988"/>
      <c r="DK988"/>
      <c r="DL988"/>
      <c r="DM988"/>
      <c r="DN988"/>
      <c r="DO988"/>
      <c r="DP988"/>
      <c r="DQ988"/>
      <c r="DR988"/>
      <c r="DS988"/>
      <c r="DT988"/>
      <c r="DU988"/>
      <c r="DV988"/>
      <c r="DW988"/>
      <c r="DX988"/>
      <c r="DY988"/>
      <c r="DZ988"/>
      <c r="EA988"/>
      <c r="EB988"/>
      <c r="EC988"/>
      <c r="ED988"/>
      <c r="EE988"/>
      <c r="EF988"/>
      <c r="EG988"/>
      <c r="EH988"/>
      <c r="EI988"/>
      <c r="EJ988"/>
      <c r="EK988"/>
      <c r="EL988"/>
      <c r="EM988"/>
      <c r="EN988"/>
      <c r="EO988"/>
      <c r="EP988"/>
      <c r="EQ988"/>
      <c r="ER988"/>
      <c r="ES988"/>
      <c r="ET988"/>
      <c r="EU988"/>
      <c r="EV988"/>
      <c r="EW988"/>
      <c r="EX988"/>
      <c r="EY988"/>
      <c r="EZ988"/>
      <c r="FA988"/>
      <c r="FB988"/>
      <c r="FC988"/>
      <c r="FD988"/>
      <c r="FE988"/>
      <c r="FF988"/>
      <c r="FG988"/>
      <c r="FH988"/>
      <c r="FI988"/>
      <c r="FJ988"/>
      <c r="FK988"/>
      <c r="FL988"/>
      <c r="FM988"/>
      <c r="FN988"/>
      <c r="FO988"/>
      <c r="FP988"/>
      <c r="FQ988"/>
      <c r="FR988"/>
      <c r="FS988"/>
      <c r="FT988"/>
      <c r="FU988"/>
      <c r="FV988"/>
      <c r="FW988"/>
      <c r="FX988"/>
      <c r="FY988"/>
      <c r="FZ988"/>
      <c r="GA988"/>
      <c r="GB988"/>
      <c r="GC988"/>
      <c r="GD988"/>
      <c r="GE988"/>
      <c r="GF988"/>
      <c r="GG988"/>
      <c r="GH988"/>
      <c r="GI988"/>
      <c r="GJ988"/>
      <c r="GK988"/>
      <c r="GL988"/>
      <c r="GM988"/>
      <c r="GN988"/>
      <c r="GO988"/>
      <c r="GP988"/>
      <c r="GQ988"/>
      <c r="GR988"/>
      <c r="GS988"/>
      <c r="GT988"/>
      <c r="GU988"/>
      <c r="GV988"/>
      <c r="GW988"/>
      <c r="GX988"/>
      <c r="GY988"/>
      <c r="GZ988"/>
      <c r="HA988"/>
      <c r="HB988"/>
      <c r="HC988"/>
      <c r="HD988"/>
      <c r="HE988"/>
      <c r="HF988"/>
      <c r="HG988"/>
      <c r="HH988"/>
      <c r="HI988"/>
      <c r="HJ988"/>
      <c r="HK988"/>
      <c r="HL988"/>
    </row>
    <row r="989" spans="1:220" x14ac:dyDescent="0.25">
      <c r="A989"/>
      <c r="B989"/>
      <c r="C989"/>
      <c r="D989"/>
      <c r="E989"/>
      <c r="F989"/>
      <c r="G989"/>
      <c r="H989"/>
      <c r="I989"/>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c r="BY989"/>
      <c r="BZ989"/>
      <c r="CA989"/>
      <c r="CB989"/>
      <c r="CC989"/>
      <c r="CD989"/>
      <c r="CE989"/>
      <c r="CF989"/>
      <c r="CG989"/>
      <c r="CH989"/>
      <c r="CI989"/>
      <c r="CJ989"/>
      <c r="CK989"/>
      <c r="CL989"/>
      <c r="CM989"/>
      <c r="CN989"/>
      <c r="CO989"/>
      <c r="CP989"/>
      <c r="CQ989"/>
      <c r="CR989"/>
      <c r="CS989"/>
      <c r="CT989"/>
      <c r="CU989"/>
      <c r="CV989"/>
      <c r="CW989"/>
      <c r="CX989"/>
      <c r="CY989"/>
      <c r="CZ989"/>
      <c r="DA989"/>
      <c r="DB989"/>
      <c r="DC989"/>
      <c r="DD989"/>
      <c r="DE989"/>
      <c r="DF989"/>
      <c r="DG989"/>
      <c r="DH989"/>
      <c r="DI989"/>
      <c r="DJ989"/>
      <c r="DK989"/>
      <c r="DL989"/>
      <c r="DM989"/>
      <c r="DN989"/>
      <c r="DO989"/>
      <c r="DP989"/>
      <c r="DQ989"/>
      <c r="DR989"/>
      <c r="DS989"/>
      <c r="DT989"/>
      <c r="DU989"/>
      <c r="DV989"/>
      <c r="DW989"/>
      <c r="DX989"/>
      <c r="DY989"/>
      <c r="DZ989"/>
      <c r="EA989"/>
      <c r="EB989"/>
      <c r="EC989"/>
      <c r="ED989"/>
      <c r="EE989"/>
      <c r="EF989"/>
      <c r="EG989"/>
      <c r="EH989"/>
      <c r="EI989"/>
      <c r="EJ989"/>
      <c r="EK989"/>
      <c r="EL989"/>
      <c r="EM989"/>
      <c r="EN989"/>
      <c r="EO989"/>
      <c r="EP989"/>
      <c r="EQ989"/>
      <c r="ER989"/>
      <c r="ES989"/>
      <c r="ET989"/>
      <c r="EU989"/>
      <c r="EV989"/>
      <c r="EW989"/>
      <c r="EX989"/>
      <c r="EY989"/>
      <c r="EZ989"/>
      <c r="FA989"/>
      <c r="FB989"/>
      <c r="FC989"/>
      <c r="FD989"/>
      <c r="FE989"/>
      <c r="FF989"/>
      <c r="FG989"/>
      <c r="FH989"/>
      <c r="FI989"/>
      <c r="FJ989"/>
      <c r="FK989"/>
      <c r="FL989"/>
      <c r="FM989"/>
      <c r="FN989"/>
      <c r="FO989"/>
      <c r="FP989"/>
      <c r="FQ989"/>
      <c r="FR989"/>
      <c r="FS989"/>
      <c r="FT989"/>
      <c r="FU989"/>
      <c r="FV989"/>
      <c r="FW989"/>
      <c r="FX989"/>
      <c r="FY989"/>
      <c r="FZ989"/>
      <c r="GA989"/>
      <c r="GB989"/>
      <c r="GC989"/>
      <c r="GD989"/>
      <c r="GE989"/>
      <c r="GF989"/>
      <c r="GG989"/>
      <c r="GH989"/>
      <c r="GI989"/>
      <c r="GJ989"/>
      <c r="GK989"/>
      <c r="GL989"/>
      <c r="GM989"/>
      <c r="GN989"/>
      <c r="GO989"/>
      <c r="GP989"/>
      <c r="GQ989"/>
      <c r="GR989"/>
      <c r="GS989"/>
      <c r="GT989"/>
      <c r="GU989"/>
      <c r="GV989"/>
      <c r="GW989"/>
      <c r="GX989"/>
      <c r="GY989"/>
      <c r="GZ989"/>
      <c r="HA989"/>
      <c r="HB989"/>
      <c r="HC989"/>
      <c r="HD989"/>
      <c r="HE989"/>
      <c r="HF989"/>
      <c r="HG989"/>
      <c r="HH989"/>
      <c r="HI989"/>
      <c r="HJ989"/>
      <c r="HK989"/>
      <c r="HL989"/>
    </row>
    <row r="990" spans="1:220" x14ac:dyDescent="0.25">
      <c r="A990"/>
      <c r="B990"/>
      <c r="C990"/>
      <c r="D990"/>
      <c r="E990"/>
      <c r="F990"/>
      <c r="G990"/>
      <c r="H990"/>
      <c r="I990"/>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c r="BY990"/>
      <c r="BZ990"/>
      <c r="CA990"/>
      <c r="CB990"/>
      <c r="CC990"/>
      <c r="CD990"/>
      <c r="CE990"/>
      <c r="CF990"/>
      <c r="CG990"/>
      <c r="CH990"/>
      <c r="CI990"/>
      <c r="CJ990"/>
      <c r="CK990"/>
      <c r="CL990"/>
      <c r="CM990"/>
      <c r="CN990"/>
      <c r="CO990"/>
      <c r="CP990"/>
      <c r="CQ990"/>
      <c r="CR990"/>
      <c r="CS990"/>
      <c r="CT990"/>
      <c r="CU990"/>
      <c r="CV990"/>
      <c r="CW990"/>
      <c r="CX990"/>
      <c r="CY990"/>
      <c r="CZ990"/>
      <c r="DA990"/>
      <c r="DB990"/>
      <c r="DC990"/>
      <c r="DD990"/>
      <c r="DE990"/>
      <c r="DF990"/>
      <c r="DG990"/>
      <c r="DH990"/>
      <c r="DI990"/>
      <c r="DJ990"/>
      <c r="DK990"/>
      <c r="DL990"/>
      <c r="DM990"/>
      <c r="DN990"/>
      <c r="DO990"/>
      <c r="DP990"/>
      <c r="DQ990"/>
      <c r="DR990"/>
      <c r="DS990"/>
      <c r="DT990"/>
      <c r="DU990"/>
      <c r="DV990"/>
      <c r="DW990"/>
      <c r="DX990"/>
      <c r="DY990"/>
      <c r="DZ990"/>
      <c r="EA990"/>
      <c r="EB990"/>
      <c r="EC990"/>
      <c r="ED990"/>
      <c r="EE990"/>
      <c r="EF990"/>
      <c r="EG990"/>
      <c r="EH990"/>
      <c r="EI990"/>
      <c r="EJ990"/>
      <c r="EK990"/>
      <c r="EL990"/>
      <c r="EM990"/>
      <c r="EN990"/>
      <c r="EO990"/>
      <c r="EP990"/>
      <c r="EQ990"/>
      <c r="ER990"/>
      <c r="ES990"/>
      <c r="ET990"/>
      <c r="EU990"/>
      <c r="EV990"/>
      <c r="EW990"/>
      <c r="EX990"/>
      <c r="EY990"/>
      <c r="EZ990"/>
      <c r="FA990"/>
      <c r="FB990"/>
      <c r="FC990"/>
      <c r="FD990"/>
      <c r="FE990"/>
      <c r="FF990"/>
      <c r="FG990"/>
      <c r="FH990"/>
      <c r="FI990"/>
      <c r="FJ990"/>
      <c r="FK990"/>
      <c r="FL990"/>
      <c r="FM990"/>
      <c r="FN990"/>
      <c r="FO990"/>
      <c r="FP990"/>
      <c r="FQ990"/>
      <c r="FR990"/>
      <c r="FS990"/>
      <c r="FT990"/>
      <c r="FU990"/>
      <c r="FV990"/>
      <c r="FW990"/>
      <c r="FX990"/>
      <c r="FY990"/>
      <c r="FZ990"/>
      <c r="GA990"/>
      <c r="GB990"/>
      <c r="GC990"/>
      <c r="GD990"/>
      <c r="GE990"/>
      <c r="GF990"/>
      <c r="GG990"/>
      <c r="GH990"/>
      <c r="GI990"/>
      <c r="GJ990"/>
      <c r="GK990"/>
      <c r="GL990"/>
      <c r="GM990"/>
      <c r="GN990"/>
      <c r="GO990"/>
      <c r="GP990"/>
      <c r="GQ990"/>
      <c r="GR990"/>
      <c r="GS990"/>
      <c r="GT990"/>
      <c r="GU990"/>
      <c r="GV990"/>
      <c r="GW990"/>
      <c r="GX990"/>
      <c r="GY990"/>
      <c r="GZ990"/>
      <c r="HA990"/>
      <c r="HB990"/>
      <c r="HC990"/>
      <c r="HD990"/>
      <c r="HE990"/>
      <c r="HF990"/>
      <c r="HG990"/>
      <c r="HH990"/>
      <c r="HI990"/>
      <c r="HJ990"/>
      <c r="HK990"/>
      <c r="HL990"/>
    </row>
    <row r="991" spans="1:220" x14ac:dyDescent="0.25">
      <c r="A991"/>
      <c r="B991"/>
      <c r="C991"/>
      <c r="D991"/>
      <c r="E991"/>
      <c r="F991"/>
      <c r="G991"/>
      <c r="H991"/>
      <c r="I991"/>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c r="BY991"/>
      <c r="BZ991"/>
      <c r="CA991"/>
      <c r="CB991"/>
      <c r="CC991"/>
      <c r="CD991"/>
      <c r="CE991"/>
      <c r="CF991"/>
      <c r="CG991"/>
      <c r="CH991"/>
      <c r="CI991"/>
      <c r="CJ991"/>
      <c r="CK991"/>
      <c r="CL991"/>
      <c r="CM991"/>
      <c r="CN991"/>
      <c r="CO991"/>
      <c r="CP991"/>
      <c r="CQ991"/>
      <c r="CR991"/>
      <c r="CS991"/>
      <c r="CT991"/>
      <c r="CU991"/>
      <c r="CV991"/>
      <c r="CW991"/>
      <c r="CX991"/>
      <c r="CY991"/>
      <c r="CZ991"/>
      <c r="DA991"/>
      <c r="DB991"/>
      <c r="DC991"/>
      <c r="DD991"/>
      <c r="DE991"/>
      <c r="DF991"/>
      <c r="DG991"/>
      <c r="DH991"/>
      <c r="DI991"/>
      <c r="DJ991"/>
      <c r="DK991"/>
      <c r="DL991"/>
      <c r="DM991"/>
      <c r="DN991"/>
      <c r="DO991"/>
      <c r="DP991"/>
      <c r="DQ991"/>
      <c r="DR991"/>
      <c r="DS991"/>
      <c r="DT991"/>
      <c r="DU991"/>
      <c r="DV991"/>
      <c r="DW991"/>
      <c r="DX991"/>
      <c r="DY991"/>
      <c r="DZ991"/>
      <c r="EA991"/>
      <c r="EB991"/>
      <c r="EC991"/>
      <c r="ED991"/>
      <c r="EE991"/>
      <c r="EF991"/>
      <c r="EG991"/>
      <c r="EH991"/>
      <c r="EI991"/>
      <c r="EJ991"/>
      <c r="EK991"/>
      <c r="EL991"/>
      <c r="EM991"/>
      <c r="EN991"/>
      <c r="EO991"/>
      <c r="EP991"/>
      <c r="EQ991"/>
      <c r="ER991"/>
      <c r="ES991"/>
      <c r="ET991"/>
      <c r="EU991"/>
      <c r="EV991"/>
      <c r="EW991"/>
      <c r="EX991"/>
      <c r="EY991"/>
      <c r="EZ991"/>
      <c r="FA991"/>
      <c r="FB991"/>
      <c r="FC991"/>
      <c r="FD991"/>
      <c r="FE991"/>
      <c r="FF991"/>
      <c r="FG991"/>
      <c r="FH991"/>
      <c r="FI991"/>
      <c r="FJ991"/>
      <c r="FK991"/>
      <c r="FL991"/>
      <c r="FM991"/>
      <c r="FN991"/>
      <c r="FO991"/>
      <c r="FP991"/>
      <c r="FQ991"/>
      <c r="FR991"/>
      <c r="FS991"/>
      <c r="FT991"/>
      <c r="FU991"/>
      <c r="FV991"/>
      <c r="FW991"/>
      <c r="FX991"/>
      <c r="FY991"/>
      <c r="FZ991"/>
      <c r="GA991"/>
      <c r="GB991"/>
      <c r="GC991"/>
      <c r="GD991"/>
      <c r="GE991"/>
      <c r="GF991"/>
      <c r="GG991"/>
      <c r="GH991"/>
      <c r="GI991"/>
      <c r="GJ991"/>
      <c r="GK991"/>
      <c r="GL991"/>
      <c r="GM991"/>
      <c r="GN991"/>
      <c r="GO991"/>
      <c r="GP991"/>
      <c r="GQ991"/>
      <c r="GR991"/>
      <c r="GS991"/>
      <c r="GT991"/>
      <c r="GU991"/>
      <c r="GV991"/>
      <c r="GW991"/>
      <c r="GX991"/>
      <c r="GY991"/>
      <c r="GZ991"/>
      <c r="HA991"/>
      <c r="HB991"/>
      <c r="HC991"/>
      <c r="HD991"/>
      <c r="HE991"/>
      <c r="HF991"/>
      <c r="HG991"/>
      <c r="HH991"/>
      <c r="HI991"/>
      <c r="HJ991"/>
      <c r="HK991"/>
      <c r="HL991"/>
    </row>
    <row r="992" spans="1:220" x14ac:dyDescent="0.25">
      <c r="A992"/>
      <c r="B992"/>
      <c r="C992"/>
      <c r="D992"/>
      <c r="E992"/>
      <c r="F992"/>
      <c r="G992"/>
      <c r="H992"/>
      <c r="I992"/>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c r="BY992"/>
      <c r="BZ992"/>
      <c r="CA992"/>
      <c r="CB992"/>
      <c r="CC992"/>
      <c r="CD992"/>
      <c r="CE992"/>
      <c r="CF992"/>
      <c r="CG992"/>
      <c r="CH992"/>
      <c r="CI992"/>
      <c r="CJ992"/>
      <c r="CK992"/>
      <c r="CL992"/>
      <c r="CM992"/>
      <c r="CN992"/>
      <c r="CO992"/>
      <c r="CP992"/>
      <c r="CQ992"/>
      <c r="CR992"/>
      <c r="CS992"/>
      <c r="CT992"/>
      <c r="CU992"/>
      <c r="CV992"/>
      <c r="CW992"/>
      <c r="CX992"/>
      <c r="CY992"/>
      <c r="CZ992"/>
      <c r="DA992"/>
      <c r="DB992"/>
      <c r="DC992"/>
      <c r="DD992"/>
      <c r="DE992"/>
      <c r="DF992"/>
      <c r="DG992"/>
      <c r="DH992"/>
      <c r="DI992"/>
      <c r="DJ992"/>
      <c r="DK992"/>
      <c r="DL992"/>
      <c r="DM992"/>
      <c r="DN992"/>
      <c r="DO992"/>
      <c r="DP992"/>
      <c r="DQ992"/>
      <c r="DR992"/>
      <c r="DS992"/>
      <c r="DT992"/>
      <c r="DU992"/>
      <c r="DV992"/>
      <c r="DW992"/>
      <c r="DX992"/>
      <c r="DY992"/>
      <c r="DZ992"/>
      <c r="EA992"/>
      <c r="EB992"/>
      <c r="EC992"/>
      <c r="ED992"/>
      <c r="EE992"/>
      <c r="EF992"/>
      <c r="EG992"/>
      <c r="EH992"/>
      <c r="EI992"/>
      <c r="EJ992"/>
      <c r="EK992"/>
      <c r="EL992"/>
      <c r="EM992"/>
      <c r="EN992"/>
      <c r="EO992"/>
      <c r="EP992"/>
      <c r="EQ992"/>
      <c r="ER992"/>
      <c r="ES992"/>
      <c r="ET992"/>
      <c r="EU992"/>
      <c r="EV992"/>
      <c r="EW992"/>
      <c r="EX992"/>
      <c r="EY992"/>
      <c r="EZ992"/>
      <c r="FA992"/>
      <c r="FB992"/>
      <c r="FC992"/>
      <c r="FD992"/>
      <c r="FE992"/>
      <c r="FF992"/>
      <c r="FG992"/>
      <c r="FH992"/>
      <c r="FI992"/>
      <c r="FJ992"/>
      <c r="FK992"/>
      <c r="FL992"/>
      <c r="FM992"/>
      <c r="FN992"/>
      <c r="FO992"/>
      <c r="FP992"/>
      <c r="FQ992"/>
      <c r="FR992"/>
      <c r="FS992"/>
      <c r="FT992"/>
      <c r="FU992"/>
      <c r="FV992"/>
      <c r="FW992"/>
      <c r="FX992"/>
      <c r="FY992"/>
      <c r="FZ992"/>
      <c r="GA992"/>
      <c r="GB992"/>
      <c r="GC992"/>
      <c r="GD992"/>
      <c r="GE992"/>
      <c r="GF992"/>
      <c r="GG992"/>
      <c r="GH992"/>
      <c r="GI992"/>
      <c r="GJ992"/>
      <c r="GK992"/>
      <c r="GL992"/>
      <c r="GM992"/>
      <c r="GN992"/>
      <c r="GO992"/>
      <c r="GP992"/>
      <c r="GQ992"/>
      <c r="GR992"/>
      <c r="GS992"/>
      <c r="GT992"/>
      <c r="GU992"/>
      <c r="GV992"/>
      <c r="GW992"/>
      <c r="GX992"/>
      <c r="GY992"/>
      <c r="GZ992"/>
      <c r="HA992"/>
      <c r="HB992"/>
      <c r="HC992"/>
      <c r="HD992"/>
      <c r="HE992"/>
      <c r="HF992"/>
      <c r="HG992"/>
      <c r="HH992"/>
      <c r="HI992"/>
      <c r="HJ992"/>
      <c r="HK992"/>
      <c r="HL992"/>
    </row>
    <row r="993" spans="1:220" x14ac:dyDescent="0.25">
      <c r="A993"/>
      <c r="B993"/>
      <c r="C993"/>
      <c r="D993"/>
      <c r="E993"/>
      <c r="F993"/>
      <c r="G993"/>
      <c r="H993"/>
      <c r="I993"/>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c r="BY993"/>
      <c r="BZ993"/>
      <c r="CA993"/>
      <c r="CB993"/>
      <c r="CC993"/>
      <c r="CD993"/>
      <c r="CE993"/>
      <c r="CF993"/>
      <c r="CG993"/>
      <c r="CH993"/>
      <c r="CI993"/>
      <c r="CJ993"/>
      <c r="CK993"/>
      <c r="CL993"/>
      <c r="CM993"/>
      <c r="CN993"/>
      <c r="CO993"/>
      <c r="CP993"/>
      <c r="CQ993"/>
      <c r="CR993"/>
      <c r="CS993"/>
      <c r="CT993"/>
      <c r="CU993"/>
      <c r="CV993"/>
      <c r="CW993"/>
      <c r="CX993"/>
      <c r="CY993"/>
      <c r="CZ993"/>
      <c r="DA993"/>
      <c r="DB993"/>
      <c r="DC993"/>
      <c r="DD993"/>
      <c r="DE993"/>
      <c r="DF993"/>
      <c r="DG993"/>
      <c r="DH993"/>
      <c r="DI993"/>
      <c r="DJ993"/>
      <c r="DK993"/>
      <c r="DL993"/>
      <c r="DM993"/>
      <c r="DN993"/>
      <c r="DO993"/>
      <c r="DP993"/>
      <c r="DQ993"/>
      <c r="DR993"/>
      <c r="DS993"/>
      <c r="DT993"/>
      <c r="DU993"/>
      <c r="DV993"/>
      <c r="DW993"/>
      <c r="DX993"/>
      <c r="DY993"/>
      <c r="DZ993"/>
      <c r="EA993"/>
      <c r="EB993"/>
      <c r="EC993"/>
      <c r="ED993"/>
      <c r="EE993"/>
      <c r="EF993"/>
      <c r="EG993"/>
      <c r="EH993"/>
      <c r="EI993"/>
      <c r="EJ993"/>
      <c r="EK993"/>
      <c r="EL993"/>
      <c r="EM993"/>
      <c r="EN993"/>
      <c r="EO993"/>
      <c r="EP993"/>
      <c r="EQ993"/>
      <c r="ER993"/>
      <c r="ES993"/>
      <c r="ET993"/>
      <c r="EU993"/>
      <c r="EV993"/>
      <c r="EW993"/>
      <c r="EX993"/>
      <c r="EY993"/>
      <c r="EZ993"/>
      <c r="FA993"/>
      <c r="FB993"/>
      <c r="FC993"/>
      <c r="FD993"/>
      <c r="FE993"/>
      <c r="FF993"/>
      <c r="FG993"/>
      <c r="FH993"/>
      <c r="FI993"/>
      <c r="FJ993"/>
      <c r="FK993"/>
      <c r="FL993"/>
      <c r="FM993"/>
      <c r="FN993"/>
      <c r="FO993"/>
      <c r="FP993"/>
      <c r="FQ993"/>
      <c r="FR993"/>
      <c r="FS993"/>
      <c r="FT993"/>
      <c r="FU993"/>
      <c r="FV993"/>
      <c r="FW993"/>
      <c r="FX993"/>
      <c r="FY993"/>
      <c r="FZ993"/>
      <c r="GA993"/>
      <c r="GB993"/>
      <c r="GC993"/>
      <c r="GD993"/>
      <c r="GE993"/>
      <c r="GF993"/>
      <c r="GG993"/>
      <c r="GH993"/>
      <c r="GI993"/>
      <c r="GJ993"/>
      <c r="GK993"/>
      <c r="GL993"/>
      <c r="GM993"/>
      <c r="GN993"/>
      <c r="GO993"/>
      <c r="GP993"/>
      <c r="GQ993"/>
      <c r="GR993"/>
      <c r="GS993"/>
      <c r="GT993"/>
      <c r="GU993"/>
      <c r="GV993"/>
      <c r="GW993"/>
      <c r="GX993"/>
      <c r="GY993"/>
      <c r="GZ993"/>
      <c r="HA993"/>
      <c r="HB993"/>
      <c r="HC993"/>
      <c r="HD993"/>
      <c r="HE993"/>
      <c r="HF993"/>
      <c r="HG993"/>
      <c r="HH993"/>
      <c r="HI993"/>
      <c r="HJ993"/>
      <c r="HK993"/>
      <c r="HL993"/>
    </row>
    <row r="994" spans="1:220" x14ac:dyDescent="0.25">
      <c r="A994"/>
      <c r="B994"/>
      <c r="C994"/>
      <c r="D994"/>
      <c r="E994"/>
      <c r="F994"/>
      <c r="G994"/>
      <c r="H994"/>
      <c r="I994"/>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c r="BY994"/>
      <c r="BZ994"/>
      <c r="CA994"/>
      <c r="CB994"/>
      <c r="CC994"/>
      <c r="CD994"/>
      <c r="CE994"/>
      <c r="CF994"/>
      <c r="CG994"/>
      <c r="CH994"/>
      <c r="CI994"/>
      <c r="CJ994"/>
      <c r="CK994"/>
      <c r="CL994"/>
      <c r="CM994"/>
      <c r="CN994"/>
      <c r="CO994"/>
      <c r="CP994"/>
      <c r="CQ994"/>
      <c r="CR994"/>
      <c r="CS994"/>
      <c r="CT994"/>
      <c r="CU994"/>
      <c r="CV994"/>
      <c r="CW994"/>
      <c r="CX994"/>
      <c r="CY994"/>
      <c r="CZ994"/>
      <c r="DA994"/>
      <c r="DB994"/>
      <c r="DC994"/>
      <c r="DD994"/>
      <c r="DE994"/>
      <c r="DF994"/>
      <c r="DG994"/>
      <c r="DH994"/>
      <c r="DI994"/>
      <c r="DJ994"/>
      <c r="DK994"/>
      <c r="DL994"/>
      <c r="DM994"/>
      <c r="DN994"/>
      <c r="DO994"/>
      <c r="DP994"/>
      <c r="DQ994"/>
      <c r="DR994"/>
      <c r="DS994"/>
      <c r="DT994"/>
      <c r="DU994"/>
      <c r="DV994"/>
      <c r="DW994"/>
      <c r="DX994"/>
      <c r="DY994"/>
      <c r="DZ994"/>
      <c r="EA994"/>
      <c r="EB994"/>
      <c r="EC994"/>
      <c r="ED994"/>
      <c r="EE994"/>
      <c r="EF994"/>
      <c r="EG994"/>
      <c r="EH994"/>
      <c r="EI994"/>
      <c r="EJ994"/>
      <c r="EK994"/>
      <c r="EL994"/>
      <c r="EM994"/>
      <c r="EN994"/>
      <c r="EO994"/>
      <c r="EP994"/>
      <c r="EQ994"/>
      <c r="ER994"/>
      <c r="ES994"/>
      <c r="ET994"/>
      <c r="EU994"/>
      <c r="EV994"/>
      <c r="EW994"/>
      <c r="EX994"/>
      <c r="EY994"/>
      <c r="EZ994"/>
      <c r="FA994"/>
      <c r="FB994"/>
      <c r="FC994"/>
      <c r="FD994"/>
      <c r="FE994"/>
      <c r="FF994"/>
      <c r="FG994"/>
      <c r="FH994"/>
      <c r="FI994"/>
      <c r="FJ994"/>
      <c r="FK994"/>
      <c r="FL994"/>
      <c r="FM994"/>
      <c r="FN994"/>
      <c r="FO994"/>
      <c r="FP994"/>
      <c r="FQ994"/>
      <c r="FR994"/>
      <c r="FS994"/>
      <c r="FT994"/>
      <c r="FU994"/>
      <c r="FV994"/>
      <c r="FW994"/>
      <c r="FX994"/>
      <c r="FY994"/>
      <c r="FZ994"/>
      <c r="GA994"/>
      <c r="GB994"/>
      <c r="GC994"/>
      <c r="GD994"/>
      <c r="GE994"/>
      <c r="GF994"/>
      <c r="GG994"/>
      <c r="GH994"/>
      <c r="GI994"/>
      <c r="GJ994"/>
      <c r="GK994"/>
      <c r="GL994"/>
      <c r="GM994"/>
      <c r="GN994"/>
      <c r="GO994"/>
      <c r="GP994"/>
      <c r="GQ994"/>
      <c r="GR994"/>
      <c r="GS994"/>
      <c r="GT994"/>
      <c r="GU994"/>
      <c r="GV994"/>
      <c r="GW994"/>
      <c r="GX994"/>
      <c r="GY994"/>
      <c r="GZ994"/>
      <c r="HA994"/>
      <c r="HB994"/>
      <c r="HC994"/>
      <c r="HD994"/>
      <c r="HE994"/>
      <c r="HF994"/>
      <c r="HG994"/>
      <c r="HH994"/>
      <c r="HI994"/>
      <c r="HJ994"/>
      <c r="HK994"/>
      <c r="HL994"/>
    </row>
    <row r="995" spans="1:220" x14ac:dyDescent="0.25">
      <c r="A995"/>
      <c r="B995"/>
      <c r="C995"/>
      <c r="D995"/>
      <c r="E995"/>
      <c r="F995"/>
      <c r="G995"/>
      <c r="H995"/>
      <c r="I995"/>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c r="BY995"/>
      <c r="BZ995"/>
      <c r="CA995"/>
      <c r="CB995"/>
      <c r="CC995"/>
      <c r="CD995"/>
      <c r="CE995"/>
      <c r="CF995"/>
      <c r="CG995"/>
      <c r="CH995"/>
      <c r="CI995"/>
      <c r="CJ995"/>
      <c r="CK995"/>
      <c r="CL995"/>
      <c r="CM995"/>
      <c r="CN995"/>
      <c r="CO995"/>
      <c r="CP995"/>
      <c r="CQ995"/>
      <c r="CR995"/>
      <c r="CS995"/>
      <c r="CT995"/>
      <c r="CU995"/>
      <c r="CV995"/>
      <c r="CW995"/>
      <c r="CX995"/>
      <c r="CY995"/>
      <c r="CZ995"/>
      <c r="DA995"/>
      <c r="DB995"/>
      <c r="DC995"/>
      <c r="DD995"/>
      <c r="DE995"/>
      <c r="DF995"/>
      <c r="DG995"/>
      <c r="DH995"/>
      <c r="DI995"/>
      <c r="DJ995"/>
      <c r="DK995"/>
      <c r="DL995"/>
      <c r="DM995"/>
      <c r="DN995"/>
      <c r="DO995"/>
      <c r="DP995"/>
      <c r="DQ995"/>
      <c r="DR995"/>
      <c r="DS995"/>
      <c r="DT995"/>
      <c r="DU995"/>
      <c r="DV995"/>
      <c r="DW995"/>
      <c r="DX995"/>
      <c r="DY995"/>
      <c r="DZ995"/>
      <c r="EA995"/>
      <c r="EB995"/>
      <c r="EC995"/>
      <c r="ED995"/>
      <c r="EE995"/>
      <c r="EF995"/>
      <c r="EG995"/>
      <c r="EH995"/>
      <c r="EI995"/>
      <c r="EJ995"/>
      <c r="EK995"/>
      <c r="EL995"/>
      <c r="EM995"/>
      <c r="EN995"/>
      <c r="EO995"/>
      <c r="EP995"/>
      <c r="EQ995"/>
      <c r="ER995"/>
      <c r="ES995"/>
      <c r="ET995"/>
      <c r="EU995"/>
      <c r="EV995"/>
      <c r="EW995"/>
      <c r="EX995"/>
      <c r="EY995"/>
      <c r="EZ995"/>
      <c r="FA995"/>
      <c r="FB995"/>
      <c r="FC995"/>
      <c r="FD995"/>
      <c r="FE995"/>
      <c r="FF995"/>
      <c r="FG995"/>
      <c r="FH995"/>
      <c r="FI995"/>
      <c r="FJ995"/>
      <c r="FK995"/>
      <c r="FL995"/>
      <c r="FM995"/>
      <c r="FN995"/>
      <c r="FO995"/>
      <c r="FP995"/>
      <c r="FQ995"/>
      <c r="FR995"/>
      <c r="FS995"/>
      <c r="FT995"/>
      <c r="FU995"/>
      <c r="FV995"/>
      <c r="FW995"/>
      <c r="FX995"/>
      <c r="FY995"/>
      <c r="FZ995"/>
      <c r="GA995"/>
      <c r="GB995"/>
      <c r="GC995"/>
      <c r="GD995"/>
      <c r="GE995"/>
      <c r="GF995"/>
      <c r="GG995"/>
      <c r="GH995"/>
      <c r="GI995"/>
      <c r="GJ995"/>
      <c r="GK995"/>
      <c r="GL995"/>
      <c r="GM995"/>
      <c r="GN995"/>
      <c r="GO995"/>
      <c r="GP995"/>
      <c r="GQ995"/>
      <c r="GR995"/>
      <c r="GS995"/>
      <c r="GT995"/>
      <c r="GU995"/>
      <c r="GV995"/>
      <c r="GW995"/>
      <c r="GX995"/>
      <c r="GY995"/>
      <c r="GZ995"/>
      <c r="HA995"/>
      <c r="HB995"/>
      <c r="HC995"/>
      <c r="HD995"/>
      <c r="HE995"/>
      <c r="HF995"/>
      <c r="HG995"/>
      <c r="HH995"/>
      <c r="HI995"/>
      <c r="HJ995"/>
      <c r="HK995"/>
      <c r="HL995"/>
    </row>
    <row r="996" spans="1:220" x14ac:dyDescent="0.25">
      <c r="A996"/>
      <c r="B996"/>
      <c r="C996"/>
      <c r="D996"/>
      <c r="E996"/>
      <c r="F996"/>
      <c r="G996"/>
      <c r="H996"/>
      <c r="I99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c r="BY996"/>
      <c r="BZ996"/>
      <c r="CA996"/>
      <c r="CB996"/>
      <c r="CC996"/>
      <c r="CD996"/>
      <c r="CE996"/>
      <c r="CF996"/>
      <c r="CG996"/>
      <c r="CH996"/>
      <c r="CI996"/>
      <c r="CJ996"/>
      <c r="CK996"/>
      <c r="CL996"/>
      <c r="CM996"/>
      <c r="CN996"/>
      <c r="CO996"/>
      <c r="CP996"/>
      <c r="CQ996"/>
      <c r="CR996"/>
      <c r="CS996"/>
      <c r="CT996"/>
      <c r="CU996"/>
      <c r="CV996"/>
      <c r="CW996"/>
      <c r="CX996"/>
      <c r="CY996"/>
      <c r="CZ996"/>
      <c r="DA996"/>
      <c r="DB996"/>
      <c r="DC996"/>
      <c r="DD996"/>
      <c r="DE996"/>
      <c r="DF996"/>
      <c r="DG996"/>
      <c r="DH996"/>
      <c r="DI996"/>
      <c r="DJ996"/>
      <c r="DK996"/>
      <c r="DL996"/>
      <c r="DM996"/>
      <c r="DN996"/>
      <c r="DO996"/>
      <c r="DP996"/>
      <c r="DQ996"/>
      <c r="DR996"/>
      <c r="DS996"/>
      <c r="DT996"/>
      <c r="DU996"/>
      <c r="DV996"/>
      <c r="DW996"/>
      <c r="DX996"/>
      <c r="DY996"/>
      <c r="DZ996"/>
      <c r="EA996"/>
      <c r="EB996"/>
      <c r="EC996"/>
      <c r="ED996"/>
      <c r="EE996"/>
      <c r="EF996"/>
      <c r="EG996"/>
      <c r="EH996"/>
      <c r="EI996"/>
      <c r="EJ996"/>
      <c r="EK996"/>
      <c r="EL996"/>
      <c r="EM996"/>
      <c r="EN996"/>
      <c r="EO996"/>
      <c r="EP996"/>
      <c r="EQ996"/>
      <c r="ER996"/>
      <c r="ES996"/>
      <c r="ET996"/>
      <c r="EU996"/>
      <c r="EV996"/>
      <c r="EW996"/>
      <c r="EX996"/>
      <c r="EY996"/>
      <c r="EZ996"/>
      <c r="FA996"/>
      <c r="FB996"/>
      <c r="FC996"/>
      <c r="FD996"/>
      <c r="FE996"/>
      <c r="FF996"/>
      <c r="FG996"/>
      <c r="FH996"/>
      <c r="FI996"/>
      <c r="FJ996"/>
      <c r="FK996"/>
      <c r="FL996"/>
      <c r="FM996"/>
      <c r="FN996"/>
      <c r="FO996"/>
      <c r="FP996"/>
      <c r="FQ996"/>
      <c r="FR996"/>
      <c r="FS996"/>
      <c r="FT996"/>
      <c r="FU996"/>
      <c r="FV996"/>
      <c r="FW996"/>
      <c r="FX996"/>
      <c r="FY996"/>
      <c r="FZ996"/>
      <c r="GA996"/>
      <c r="GB996"/>
      <c r="GC996"/>
      <c r="GD996"/>
      <c r="GE996"/>
      <c r="GF996"/>
      <c r="GG996"/>
      <c r="GH996"/>
      <c r="GI996"/>
      <c r="GJ996"/>
      <c r="GK996"/>
      <c r="GL996"/>
      <c r="GM996"/>
      <c r="GN996"/>
      <c r="GO996"/>
      <c r="GP996"/>
      <c r="GQ996"/>
      <c r="GR996"/>
      <c r="GS996"/>
      <c r="GT996"/>
      <c r="GU996"/>
      <c r="GV996"/>
      <c r="GW996"/>
      <c r="GX996"/>
      <c r="GY996"/>
      <c r="GZ996"/>
      <c r="HA996"/>
      <c r="HB996"/>
      <c r="HC996"/>
      <c r="HD996"/>
      <c r="HE996"/>
      <c r="HF996"/>
      <c r="HG996"/>
      <c r="HH996"/>
      <c r="HI996"/>
      <c r="HJ996"/>
      <c r="HK996"/>
      <c r="HL996"/>
    </row>
    <row r="997" spans="1:220" x14ac:dyDescent="0.25">
      <c r="A997"/>
      <c r="B997"/>
      <c r="C997"/>
      <c r="D997"/>
      <c r="E997"/>
      <c r="F997"/>
      <c r="G997"/>
      <c r="H997"/>
      <c r="I997"/>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c r="BY997"/>
      <c r="BZ997"/>
      <c r="CA997"/>
      <c r="CB997"/>
      <c r="CC997"/>
      <c r="CD997"/>
      <c r="CE997"/>
      <c r="CF997"/>
      <c r="CG997"/>
      <c r="CH997"/>
      <c r="CI997"/>
      <c r="CJ997"/>
      <c r="CK997"/>
      <c r="CL997"/>
      <c r="CM997"/>
      <c r="CN997"/>
      <c r="CO997"/>
      <c r="CP997"/>
      <c r="CQ997"/>
      <c r="CR997"/>
      <c r="CS997"/>
      <c r="CT997"/>
      <c r="CU997"/>
      <c r="CV997"/>
      <c r="CW997"/>
      <c r="CX997"/>
      <c r="CY997"/>
      <c r="CZ997"/>
      <c r="DA997"/>
      <c r="DB997"/>
      <c r="DC997"/>
      <c r="DD997"/>
      <c r="DE997"/>
      <c r="DF997"/>
      <c r="DG997"/>
      <c r="DH997"/>
      <c r="DI997"/>
      <c r="DJ997"/>
      <c r="DK997"/>
      <c r="DL997"/>
      <c r="DM997"/>
      <c r="DN997"/>
      <c r="DO997"/>
      <c r="DP997"/>
      <c r="DQ997"/>
      <c r="DR997"/>
      <c r="DS997"/>
      <c r="DT997"/>
      <c r="DU997"/>
      <c r="DV997"/>
      <c r="DW997"/>
      <c r="DX997"/>
      <c r="DY997"/>
      <c r="DZ997"/>
      <c r="EA997"/>
      <c r="EB997"/>
      <c r="EC997"/>
      <c r="ED997"/>
      <c r="EE997"/>
      <c r="EF997"/>
      <c r="EG997"/>
      <c r="EH997"/>
      <c r="EI997"/>
      <c r="EJ997"/>
      <c r="EK997"/>
      <c r="EL997"/>
      <c r="EM997"/>
      <c r="EN997"/>
      <c r="EO997"/>
      <c r="EP997"/>
      <c r="EQ997"/>
      <c r="ER997"/>
      <c r="ES997"/>
      <c r="ET997"/>
      <c r="EU997"/>
      <c r="EV997"/>
      <c r="EW997"/>
      <c r="EX997"/>
      <c r="EY997"/>
      <c r="EZ997"/>
      <c r="FA997"/>
      <c r="FB997"/>
      <c r="FC997"/>
      <c r="FD997"/>
      <c r="FE997"/>
      <c r="FF997"/>
      <c r="FG997"/>
      <c r="FH997"/>
      <c r="FI997"/>
      <c r="FJ997"/>
      <c r="FK997"/>
      <c r="FL997"/>
      <c r="FM997"/>
      <c r="FN997"/>
      <c r="FO997"/>
      <c r="FP997"/>
      <c r="FQ997"/>
      <c r="FR997"/>
      <c r="FS997"/>
      <c r="FT997"/>
      <c r="FU997"/>
      <c r="FV997"/>
      <c r="FW997"/>
      <c r="FX997"/>
      <c r="FY997"/>
      <c r="FZ997"/>
      <c r="GA997"/>
      <c r="GB997"/>
      <c r="GC997"/>
      <c r="GD997"/>
      <c r="GE997"/>
      <c r="GF997"/>
      <c r="GG997"/>
      <c r="GH997"/>
      <c r="GI997"/>
      <c r="GJ997"/>
      <c r="GK997"/>
      <c r="GL997"/>
      <c r="GM997"/>
      <c r="GN997"/>
      <c r="GO997"/>
      <c r="GP997"/>
      <c r="GQ997"/>
      <c r="GR997"/>
      <c r="GS997"/>
      <c r="GT997"/>
      <c r="GU997"/>
      <c r="GV997"/>
      <c r="GW997"/>
      <c r="GX997"/>
      <c r="GY997"/>
      <c r="GZ997"/>
      <c r="HA997"/>
      <c r="HB997"/>
      <c r="HC997"/>
      <c r="HD997"/>
      <c r="HE997"/>
      <c r="HF997"/>
      <c r="HG997"/>
      <c r="HH997"/>
      <c r="HI997"/>
      <c r="HJ997"/>
      <c r="HK997"/>
      <c r="HL997"/>
    </row>
    <row r="998" spans="1:220" x14ac:dyDescent="0.25">
      <c r="A998"/>
      <c r="B998"/>
      <c r="C998"/>
      <c r="D998"/>
      <c r="E998"/>
      <c r="F998"/>
      <c r="G998"/>
      <c r="H998"/>
      <c r="I998"/>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c r="BY998"/>
      <c r="BZ998"/>
      <c r="CA998"/>
      <c r="CB998"/>
      <c r="CC998"/>
      <c r="CD998"/>
      <c r="CE998"/>
      <c r="CF998"/>
      <c r="CG998"/>
      <c r="CH998"/>
      <c r="CI998"/>
      <c r="CJ998"/>
      <c r="CK998"/>
      <c r="CL998"/>
      <c r="CM998"/>
      <c r="CN998"/>
      <c r="CO998"/>
      <c r="CP998"/>
      <c r="CQ998"/>
      <c r="CR998"/>
      <c r="CS998"/>
      <c r="CT998"/>
      <c r="CU998"/>
      <c r="CV998"/>
      <c r="CW998"/>
      <c r="CX998"/>
      <c r="CY998"/>
      <c r="CZ998"/>
      <c r="DA998"/>
      <c r="DB998"/>
      <c r="DC998"/>
      <c r="DD998"/>
      <c r="DE998"/>
      <c r="DF998"/>
      <c r="DG998"/>
      <c r="DH998"/>
      <c r="DI998"/>
      <c r="DJ998"/>
      <c r="DK998"/>
      <c r="DL998"/>
      <c r="DM998"/>
      <c r="DN998"/>
      <c r="DO998"/>
      <c r="DP998"/>
      <c r="DQ998"/>
      <c r="DR998"/>
      <c r="DS998"/>
      <c r="DT998"/>
      <c r="DU998"/>
      <c r="DV998"/>
      <c r="DW998"/>
      <c r="DX998"/>
      <c r="DY998"/>
      <c r="DZ998"/>
      <c r="EA998"/>
      <c r="EB998"/>
      <c r="EC998"/>
      <c r="ED998"/>
      <c r="EE998"/>
      <c r="EF998"/>
      <c r="EG998"/>
      <c r="EH998"/>
      <c r="EI998"/>
      <c r="EJ998"/>
      <c r="EK998"/>
      <c r="EL998"/>
      <c r="EM998"/>
      <c r="EN998"/>
      <c r="EO998"/>
      <c r="EP998"/>
      <c r="EQ998"/>
      <c r="ER998"/>
      <c r="ES998"/>
      <c r="ET998"/>
      <c r="EU998"/>
      <c r="EV998"/>
      <c r="EW998"/>
      <c r="EX998"/>
      <c r="EY998"/>
      <c r="EZ998"/>
      <c r="FA998"/>
      <c r="FB998"/>
      <c r="FC998"/>
      <c r="FD998"/>
      <c r="FE998"/>
      <c r="FF998"/>
      <c r="FG998"/>
      <c r="FH998"/>
      <c r="FI998"/>
      <c r="FJ998"/>
      <c r="FK998"/>
      <c r="FL998"/>
      <c r="FM998"/>
      <c r="FN998"/>
      <c r="FO998"/>
      <c r="FP998"/>
      <c r="FQ998"/>
      <c r="FR998"/>
      <c r="FS998"/>
      <c r="FT998"/>
      <c r="FU998"/>
      <c r="FV998"/>
      <c r="FW998"/>
      <c r="FX998"/>
      <c r="FY998"/>
      <c r="FZ998"/>
      <c r="GA998"/>
      <c r="GB998"/>
      <c r="GC998"/>
      <c r="GD998"/>
      <c r="GE998"/>
      <c r="GF998"/>
      <c r="GG998"/>
      <c r="GH998"/>
      <c r="GI998"/>
      <c r="GJ998"/>
      <c r="GK998"/>
      <c r="GL998"/>
      <c r="GM998"/>
      <c r="GN998"/>
      <c r="GO998"/>
      <c r="GP998"/>
      <c r="GQ998"/>
      <c r="GR998"/>
      <c r="GS998"/>
      <c r="GT998"/>
      <c r="GU998"/>
      <c r="GV998"/>
      <c r="GW998"/>
      <c r="GX998"/>
      <c r="GY998"/>
      <c r="GZ998"/>
      <c r="HA998"/>
      <c r="HB998"/>
      <c r="HC998"/>
      <c r="HD998"/>
      <c r="HE998"/>
      <c r="HF998"/>
      <c r="HG998"/>
      <c r="HH998"/>
      <c r="HI998"/>
      <c r="HJ998"/>
      <c r="HK998"/>
      <c r="HL998"/>
    </row>
    <row r="999" spans="1:220" x14ac:dyDescent="0.25">
      <c r="A999"/>
      <c r="B999"/>
      <c r="C999"/>
      <c r="D999"/>
      <c r="E999"/>
      <c r="F999"/>
      <c r="G999"/>
      <c r="H999"/>
      <c r="I999"/>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c r="BY999"/>
      <c r="BZ999"/>
      <c r="CA999"/>
      <c r="CB999"/>
      <c r="CC999"/>
      <c r="CD999"/>
      <c r="CE999"/>
      <c r="CF999"/>
      <c r="CG999"/>
      <c r="CH999"/>
      <c r="CI999"/>
      <c r="CJ999"/>
      <c r="CK999"/>
      <c r="CL999"/>
      <c r="CM999"/>
      <c r="CN999"/>
      <c r="CO999"/>
      <c r="CP999"/>
      <c r="CQ999"/>
      <c r="CR999"/>
      <c r="CS999"/>
      <c r="CT999"/>
      <c r="CU999"/>
      <c r="CV999"/>
      <c r="CW999"/>
      <c r="CX999"/>
      <c r="CY999"/>
      <c r="CZ999"/>
      <c r="DA999"/>
      <c r="DB999"/>
      <c r="DC999"/>
      <c r="DD999"/>
      <c r="DE999"/>
      <c r="DF999"/>
      <c r="DG999"/>
      <c r="DH999"/>
      <c r="DI999"/>
      <c r="DJ999"/>
      <c r="DK999"/>
      <c r="DL999"/>
      <c r="DM999"/>
      <c r="DN999"/>
      <c r="DO999"/>
      <c r="DP999"/>
      <c r="DQ999"/>
      <c r="DR999"/>
      <c r="DS999"/>
      <c r="DT999"/>
      <c r="DU999"/>
      <c r="DV999"/>
      <c r="DW999"/>
      <c r="DX999"/>
      <c r="DY999"/>
      <c r="DZ999"/>
      <c r="EA999"/>
      <c r="EB999"/>
      <c r="EC999"/>
      <c r="ED999"/>
      <c r="EE999"/>
      <c r="EF999"/>
      <c r="EG999"/>
      <c r="EH999"/>
      <c r="EI999"/>
      <c r="EJ999"/>
      <c r="EK999"/>
      <c r="EL999"/>
      <c r="EM999"/>
      <c r="EN999"/>
      <c r="EO999"/>
      <c r="EP999"/>
      <c r="EQ999"/>
      <c r="ER999"/>
      <c r="ES999"/>
      <c r="ET999"/>
      <c r="EU999"/>
      <c r="EV999"/>
      <c r="EW999"/>
      <c r="EX999"/>
      <c r="EY999"/>
      <c r="EZ999"/>
      <c r="FA999"/>
      <c r="FB999"/>
      <c r="FC999"/>
      <c r="FD999"/>
      <c r="FE999"/>
      <c r="FF999"/>
      <c r="FG999"/>
      <c r="FH999"/>
      <c r="FI999"/>
      <c r="FJ999"/>
      <c r="FK999"/>
      <c r="FL999"/>
      <c r="FM999"/>
      <c r="FN999"/>
      <c r="FO999"/>
      <c r="FP999"/>
      <c r="FQ999"/>
      <c r="FR999"/>
      <c r="FS999"/>
      <c r="FT999"/>
      <c r="FU999"/>
      <c r="FV999"/>
      <c r="FW999"/>
      <c r="FX999"/>
      <c r="FY999"/>
      <c r="FZ999"/>
      <c r="GA999"/>
      <c r="GB999"/>
      <c r="GC999"/>
      <c r="GD999"/>
      <c r="GE999"/>
      <c r="GF999"/>
      <c r="GG999"/>
      <c r="GH999"/>
      <c r="GI999"/>
      <c r="GJ999"/>
      <c r="GK999"/>
      <c r="GL999"/>
      <c r="GM999"/>
      <c r="GN999"/>
      <c r="GO999"/>
      <c r="GP999"/>
      <c r="GQ999"/>
      <c r="GR999"/>
      <c r="GS999"/>
      <c r="GT999"/>
      <c r="GU999"/>
      <c r="GV999"/>
      <c r="GW999"/>
      <c r="GX999"/>
      <c r="GY999"/>
      <c r="GZ999"/>
      <c r="HA999"/>
      <c r="HB999"/>
      <c r="HC999"/>
      <c r="HD999"/>
      <c r="HE999"/>
      <c r="HF999"/>
      <c r="HG999"/>
      <c r="HH999"/>
      <c r="HI999"/>
      <c r="HJ999"/>
      <c r="HK999"/>
      <c r="HL999"/>
    </row>
    <row r="1000" spans="1:220" x14ac:dyDescent="0.25">
      <c r="A1000"/>
      <c r="B1000"/>
      <c r="C1000"/>
      <c r="D1000"/>
      <c r="E1000"/>
      <c r="F1000"/>
      <c r="G1000"/>
      <c r="H1000"/>
      <c r="I1000"/>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c r="BY1000"/>
      <c r="BZ1000"/>
      <c r="CA1000"/>
      <c r="CB1000"/>
      <c r="CC1000"/>
      <c r="CD1000"/>
      <c r="CE1000"/>
      <c r="CF1000"/>
      <c r="CG1000"/>
      <c r="CH1000"/>
      <c r="CI1000"/>
      <c r="CJ1000"/>
      <c r="CK1000"/>
      <c r="CL1000"/>
      <c r="CM1000"/>
      <c r="CN1000"/>
      <c r="CO1000"/>
      <c r="CP1000"/>
      <c r="CQ1000"/>
      <c r="CR1000"/>
      <c r="CS1000"/>
      <c r="CT1000"/>
      <c r="CU1000"/>
      <c r="CV1000"/>
      <c r="CW1000"/>
      <c r="CX1000"/>
      <c r="CY1000"/>
      <c r="CZ1000"/>
      <c r="DA1000"/>
      <c r="DB1000"/>
      <c r="DC1000"/>
      <c r="DD1000"/>
      <c r="DE1000"/>
      <c r="DF1000"/>
      <c r="DG1000"/>
      <c r="DH1000"/>
      <c r="DI1000"/>
      <c r="DJ1000"/>
      <c r="DK1000"/>
      <c r="DL1000"/>
      <c r="DM1000"/>
      <c r="DN1000"/>
      <c r="DO1000"/>
      <c r="DP1000"/>
      <c r="DQ1000"/>
      <c r="DR1000"/>
      <c r="DS1000"/>
      <c r="DT1000"/>
      <c r="DU1000"/>
      <c r="DV1000"/>
      <c r="DW1000"/>
      <c r="DX1000"/>
      <c r="DY1000"/>
      <c r="DZ1000"/>
      <c r="EA1000"/>
      <c r="EB1000"/>
      <c r="EC1000"/>
      <c r="ED1000"/>
      <c r="EE1000"/>
      <c r="EF1000"/>
      <c r="EG1000"/>
      <c r="EH1000"/>
      <c r="EI1000"/>
      <c r="EJ1000"/>
      <c r="EK1000"/>
      <c r="EL1000"/>
      <c r="EM1000"/>
      <c r="EN1000"/>
      <c r="EO1000"/>
      <c r="EP1000"/>
      <c r="EQ1000"/>
      <c r="ER1000"/>
      <c r="ES1000"/>
      <c r="ET1000"/>
      <c r="EU1000"/>
      <c r="EV1000"/>
      <c r="EW1000"/>
      <c r="EX1000"/>
      <c r="EY1000"/>
      <c r="EZ1000"/>
      <c r="FA1000"/>
      <c r="FB1000"/>
      <c r="FC1000"/>
      <c r="FD1000"/>
      <c r="FE1000"/>
      <c r="FF1000"/>
      <c r="FG1000"/>
      <c r="FH1000"/>
      <c r="FI1000"/>
      <c r="FJ1000"/>
      <c r="FK1000"/>
      <c r="FL1000"/>
      <c r="FM1000"/>
      <c r="FN1000"/>
      <c r="FO1000"/>
      <c r="FP1000"/>
      <c r="FQ1000"/>
      <c r="FR1000"/>
      <c r="FS1000"/>
      <c r="FT1000"/>
      <c r="FU1000"/>
      <c r="FV1000"/>
      <c r="FW1000"/>
      <c r="FX1000"/>
      <c r="FY1000"/>
      <c r="FZ1000"/>
      <c r="GA1000"/>
      <c r="GB1000"/>
      <c r="GC1000"/>
      <c r="GD1000"/>
      <c r="GE1000"/>
      <c r="GF1000"/>
      <c r="GG1000"/>
      <c r="GH1000"/>
      <c r="GI1000"/>
      <c r="GJ1000"/>
      <c r="GK1000"/>
      <c r="GL1000"/>
      <c r="GM1000"/>
      <c r="GN1000"/>
      <c r="GO1000"/>
      <c r="GP1000"/>
      <c r="GQ1000"/>
      <c r="GR1000"/>
      <c r="GS1000"/>
      <c r="GT1000"/>
      <c r="GU1000"/>
      <c r="GV1000"/>
      <c r="GW1000"/>
      <c r="GX1000"/>
      <c r="GY1000"/>
      <c r="GZ1000"/>
      <c r="HA1000"/>
      <c r="HB1000"/>
      <c r="HC1000"/>
      <c r="HD1000"/>
      <c r="HE1000"/>
      <c r="HF1000"/>
      <c r="HG1000"/>
      <c r="HH1000"/>
      <c r="HI1000"/>
      <c r="HJ1000"/>
      <c r="HK1000"/>
      <c r="HL1000"/>
    </row>
    <row r="1001" spans="1:220" x14ac:dyDescent="0.25">
      <c r="A1001"/>
      <c r="B1001"/>
      <c r="C1001"/>
      <c r="D1001"/>
      <c r="E1001"/>
      <c r="F1001"/>
      <c r="G1001"/>
      <c r="H1001"/>
      <c r="I1001"/>
      <c r="J1001"/>
      <c r="K1001"/>
      <c r="L1001"/>
      <c r="M1001"/>
      <c r="N1001"/>
      <c r="O1001"/>
      <c r="P1001"/>
      <c r="Q1001"/>
      <c r="R1001"/>
      <c r="S1001"/>
      <c r="T1001"/>
      <c r="U1001"/>
      <c r="V1001"/>
      <c r="W1001"/>
      <c r="X1001"/>
      <c r="Y1001"/>
      <c r="Z1001"/>
      <c r="AA1001"/>
      <c r="AB1001"/>
      <c r="AC1001"/>
      <c r="AD1001"/>
      <c r="AE1001"/>
      <c r="AF1001"/>
      <c r="AG1001"/>
      <c r="AH1001"/>
      <c r="AI1001"/>
      <c r="AJ1001"/>
      <c r="AK1001"/>
      <c r="AL1001"/>
      <c r="AM1001"/>
      <c r="AN1001"/>
      <c r="AO1001"/>
      <c r="AP1001"/>
      <c r="AQ1001"/>
      <c r="AR1001"/>
      <c r="AS1001"/>
      <c r="AT1001"/>
      <c r="AU1001"/>
      <c r="AV1001"/>
      <c r="AW1001"/>
      <c r="AX1001"/>
      <c r="AY1001"/>
      <c r="AZ1001"/>
      <c r="BA1001"/>
      <c r="BB1001"/>
      <c r="BC1001"/>
      <c r="BD1001"/>
      <c r="BE1001"/>
      <c r="BF1001"/>
      <c r="BG1001"/>
      <c r="BH1001"/>
      <c r="BI1001"/>
      <c r="BJ1001"/>
      <c r="BK1001"/>
      <c r="BL1001"/>
      <c r="BM1001"/>
      <c r="BN1001"/>
      <c r="BO1001"/>
      <c r="BP1001"/>
      <c r="BQ1001"/>
      <c r="BR1001"/>
      <c r="BS1001"/>
      <c r="BT1001"/>
      <c r="BU1001"/>
      <c r="BV1001"/>
      <c r="BW1001"/>
      <c r="BX1001"/>
      <c r="BY1001"/>
      <c r="BZ1001"/>
      <c r="CA1001"/>
      <c r="CB1001"/>
      <c r="CC1001"/>
      <c r="CD1001"/>
      <c r="CE1001"/>
      <c r="CF1001"/>
      <c r="CG1001"/>
      <c r="CH1001"/>
      <c r="CI1001"/>
      <c r="CJ1001"/>
      <c r="CK1001"/>
      <c r="CL1001"/>
      <c r="CM1001"/>
      <c r="CN1001"/>
      <c r="CO1001"/>
      <c r="CP1001"/>
      <c r="CQ1001"/>
      <c r="CR1001"/>
      <c r="CS1001"/>
      <c r="CT1001"/>
      <c r="CU1001"/>
      <c r="CV1001"/>
      <c r="CW1001"/>
      <c r="CX1001"/>
      <c r="CY1001"/>
      <c r="CZ1001"/>
      <c r="DA1001"/>
      <c r="DB1001"/>
      <c r="DC1001"/>
      <c r="DD1001"/>
      <c r="DE1001"/>
      <c r="DF1001"/>
      <c r="DG1001"/>
      <c r="DH1001"/>
      <c r="DI1001"/>
      <c r="DJ1001"/>
      <c r="DK1001"/>
      <c r="DL1001"/>
      <c r="DM1001"/>
      <c r="DN1001"/>
      <c r="DO1001"/>
      <c r="DP1001"/>
      <c r="DQ1001"/>
      <c r="DR1001"/>
      <c r="DS1001"/>
      <c r="DT1001"/>
      <c r="DU1001"/>
      <c r="DV1001"/>
      <c r="DW1001"/>
      <c r="DX1001"/>
      <c r="DY1001"/>
      <c r="DZ1001"/>
      <c r="EA1001"/>
      <c r="EB1001"/>
      <c r="EC1001"/>
      <c r="ED1001"/>
      <c r="EE1001"/>
      <c r="EF1001"/>
      <c r="EG1001"/>
      <c r="EH1001"/>
      <c r="EI1001"/>
      <c r="EJ1001"/>
      <c r="EK1001"/>
      <c r="EL1001"/>
      <c r="EM1001"/>
      <c r="EN1001"/>
      <c r="EO1001"/>
      <c r="EP1001"/>
      <c r="EQ1001"/>
      <c r="ER1001"/>
      <c r="ES1001"/>
      <c r="ET1001"/>
      <c r="EU1001"/>
      <c r="EV1001"/>
      <c r="EW1001"/>
      <c r="EX1001"/>
      <c r="EY1001"/>
      <c r="EZ1001"/>
      <c r="FA1001"/>
      <c r="FB1001"/>
      <c r="FC1001"/>
      <c r="FD1001"/>
      <c r="FE1001"/>
      <c r="FF1001"/>
      <c r="FG1001"/>
      <c r="FH1001"/>
      <c r="FI1001"/>
      <c r="FJ1001"/>
      <c r="FK1001"/>
      <c r="FL1001"/>
      <c r="FM1001"/>
      <c r="FN1001"/>
      <c r="FO1001"/>
      <c r="FP1001"/>
      <c r="FQ1001"/>
      <c r="FR1001"/>
      <c r="FS1001"/>
      <c r="FT1001"/>
      <c r="FU1001"/>
      <c r="FV1001"/>
      <c r="FW1001"/>
      <c r="FX1001"/>
      <c r="FY1001"/>
      <c r="FZ1001"/>
      <c r="GA1001"/>
      <c r="GB1001"/>
      <c r="GC1001"/>
      <c r="GD1001"/>
      <c r="GE1001"/>
      <c r="GF1001"/>
      <c r="GG1001"/>
      <c r="GH1001"/>
      <c r="GI1001"/>
      <c r="GJ1001"/>
      <c r="GK1001"/>
      <c r="GL1001"/>
      <c r="GM1001"/>
      <c r="GN1001"/>
      <c r="GO1001"/>
      <c r="GP1001"/>
      <c r="GQ1001"/>
      <c r="GR1001"/>
      <c r="GS1001"/>
      <c r="GT1001"/>
      <c r="GU1001"/>
      <c r="GV1001"/>
      <c r="GW1001"/>
      <c r="GX1001"/>
      <c r="GY1001"/>
      <c r="GZ1001"/>
      <c r="HA1001"/>
      <c r="HB1001"/>
      <c r="HC1001"/>
      <c r="HD1001"/>
      <c r="HE1001"/>
      <c r="HF1001"/>
      <c r="HG1001"/>
      <c r="HH1001"/>
      <c r="HI1001"/>
      <c r="HJ1001"/>
      <c r="HK1001"/>
      <c r="HL1001"/>
    </row>
    <row r="1002" spans="1:220" x14ac:dyDescent="0.25">
      <c r="A1002"/>
      <c r="B1002"/>
      <c r="C1002"/>
      <c r="D1002"/>
      <c r="E1002"/>
      <c r="F1002"/>
      <c r="G1002"/>
      <c r="H1002"/>
      <c r="I1002"/>
      <c r="J1002"/>
      <c r="K1002"/>
      <c r="L1002"/>
      <c r="M1002"/>
      <c r="N1002"/>
      <c r="O1002"/>
      <c r="P1002"/>
      <c r="Q1002"/>
      <c r="R1002"/>
      <c r="S1002"/>
      <c r="T1002"/>
      <c r="U1002"/>
      <c r="V1002"/>
      <c r="W1002"/>
      <c r="X1002"/>
      <c r="Y1002"/>
      <c r="Z1002"/>
      <c r="AA1002"/>
      <c r="AB1002"/>
      <c r="AC1002"/>
      <c r="AD1002"/>
      <c r="AE1002"/>
      <c r="AF1002"/>
      <c r="AG1002"/>
      <c r="AH1002"/>
      <c r="AI1002"/>
      <c r="AJ1002"/>
      <c r="AK1002"/>
      <c r="AL1002"/>
      <c r="AM1002"/>
      <c r="AN1002"/>
      <c r="AO1002"/>
      <c r="AP1002"/>
      <c r="AQ1002"/>
      <c r="AR1002"/>
      <c r="AS1002"/>
      <c r="AT1002"/>
      <c r="AU1002"/>
      <c r="AV1002"/>
      <c r="AW1002"/>
      <c r="AX1002"/>
      <c r="AY1002"/>
      <c r="AZ1002"/>
      <c r="BA1002"/>
      <c r="BB1002"/>
      <c r="BC1002"/>
      <c r="BD1002"/>
      <c r="BE1002"/>
      <c r="BF1002"/>
      <c r="BG1002"/>
      <c r="BH1002"/>
      <c r="BI1002"/>
      <c r="BJ1002"/>
      <c r="BK1002"/>
      <c r="BL1002"/>
      <c r="BM1002"/>
      <c r="BN1002"/>
      <c r="BO1002"/>
      <c r="BP1002"/>
      <c r="BQ1002"/>
      <c r="BR1002"/>
      <c r="BS1002"/>
      <c r="BT1002"/>
      <c r="BU1002"/>
      <c r="BV1002"/>
      <c r="BW1002"/>
      <c r="BX1002"/>
      <c r="BY1002"/>
      <c r="BZ1002"/>
      <c r="CA1002"/>
      <c r="CB1002"/>
      <c r="CC1002"/>
      <c r="CD1002"/>
      <c r="CE1002"/>
      <c r="CF1002"/>
      <c r="CG1002"/>
      <c r="CH1002"/>
      <c r="CI1002"/>
      <c r="CJ1002"/>
      <c r="CK1002"/>
      <c r="CL1002"/>
      <c r="CM1002"/>
      <c r="CN1002"/>
      <c r="CO1002"/>
      <c r="CP1002"/>
      <c r="CQ1002"/>
      <c r="CR1002"/>
      <c r="CS1002"/>
      <c r="CT1002"/>
      <c r="CU1002"/>
      <c r="CV1002"/>
      <c r="CW1002"/>
      <c r="CX1002"/>
      <c r="CY1002"/>
      <c r="CZ1002"/>
      <c r="DA1002"/>
      <c r="DB1002"/>
      <c r="DC1002"/>
      <c r="DD1002"/>
      <c r="DE1002"/>
      <c r="DF1002"/>
      <c r="DG1002"/>
      <c r="DH1002"/>
      <c r="DI1002"/>
      <c r="DJ1002"/>
      <c r="DK1002"/>
      <c r="DL1002"/>
      <c r="DM1002"/>
      <c r="DN1002"/>
      <c r="DO1002"/>
      <c r="DP1002"/>
      <c r="DQ1002"/>
      <c r="DR1002"/>
      <c r="DS1002"/>
      <c r="DT1002"/>
      <c r="DU1002"/>
      <c r="DV1002"/>
      <c r="DW1002"/>
      <c r="DX1002"/>
      <c r="DY1002"/>
      <c r="DZ1002"/>
      <c r="EA1002"/>
      <c r="EB1002"/>
      <c r="EC1002"/>
      <c r="ED1002"/>
      <c r="EE1002"/>
      <c r="EF1002"/>
      <c r="EG1002"/>
      <c r="EH1002"/>
      <c r="EI1002"/>
      <c r="EJ1002"/>
      <c r="EK1002"/>
      <c r="EL1002"/>
      <c r="EM1002"/>
      <c r="EN1002"/>
      <c r="EO1002"/>
      <c r="EP1002"/>
      <c r="EQ1002"/>
      <c r="ER1002"/>
      <c r="ES1002"/>
      <c r="ET1002"/>
      <c r="EU1002"/>
      <c r="EV1002"/>
      <c r="EW1002"/>
      <c r="EX1002"/>
      <c r="EY1002"/>
      <c r="EZ1002"/>
      <c r="FA1002"/>
      <c r="FB1002"/>
      <c r="FC1002"/>
      <c r="FD1002"/>
      <c r="FE1002"/>
      <c r="FF1002"/>
      <c r="FG1002"/>
      <c r="FH1002"/>
      <c r="FI1002"/>
      <c r="FJ1002"/>
      <c r="FK1002"/>
      <c r="FL1002"/>
      <c r="FM1002"/>
      <c r="FN1002"/>
      <c r="FO1002"/>
      <c r="FP1002"/>
      <c r="FQ1002"/>
      <c r="FR1002"/>
      <c r="FS1002"/>
      <c r="FT1002"/>
      <c r="FU1002"/>
      <c r="FV1002"/>
      <c r="FW1002"/>
      <c r="FX1002"/>
      <c r="FY1002"/>
      <c r="FZ1002"/>
      <c r="GA1002"/>
      <c r="GB1002"/>
      <c r="GC1002"/>
      <c r="GD1002"/>
      <c r="GE1002"/>
      <c r="GF1002"/>
      <c r="GG1002"/>
      <c r="GH1002"/>
      <c r="GI1002"/>
      <c r="GJ1002"/>
      <c r="GK1002"/>
      <c r="GL1002"/>
      <c r="GM1002"/>
      <c r="GN1002"/>
      <c r="GO1002"/>
      <c r="GP1002"/>
      <c r="GQ1002"/>
      <c r="GR1002"/>
      <c r="GS1002"/>
      <c r="GT1002"/>
      <c r="GU1002"/>
      <c r="GV1002"/>
      <c r="GW1002"/>
      <c r="GX1002"/>
      <c r="GY1002"/>
      <c r="GZ1002"/>
      <c r="HA1002"/>
      <c r="HB1002"/>
      <c r="HC1002"/>
      <c r="HD1002"/>
      <c r="HE1002"/>
      <c r="HF1002"/>
      <c r="HG1002"/>
      <c r="HH1002"/>
      <c r="HI1002"/>
      <c r="HJ1002"/>
      <c r="HK1002"/>
      <c r="HL1002"/>
    </row>
    <row r="1003" spans="1:220" x14ac:dyDescent="0.25">
      <c r="A1003"/>
      <c r="B1003"/>
      <c r="C1003"/>
      <c r="D1003"/>
      <c r="E1003"/>
      <c r="F1003"/>
      <c r="G1003"/>
      <c r="H1003"/>
      <c r="I1003"/>
      <c r="J1003"/>
      <c r="K1003"/>
      <c r="L1003"/>
      <c r="M1003"/>
      <c r="N1003"/>
      <c r="O1003"/>
      <c r="P1003"/>
      <c r="Q1003"/>
      <c r="R1003"/>
      <c r="S1003"/>
      <c r="T1003"/>
      <c r="U1003"/>
      <c r="V1003"/>
      <c r="W1003"/>
      <c r="X1003"/>
      <c r="Y1003"/>
      <c r="Z1003"/>
      <c r="AA1003"/>
      <c r="AB1003"/>
      <c r="AC1003"/>
      <c r="AD1003"/>
      <c r="AE1003"/>
      <c r="AF1003"/>
      <c r="AG1003"/>
      <c r="AH1003"/>
      <c r="AI1003"/>
      <c r="AJ1003"/>
      <c r="AK1003"/>
      <c r="AL1003"/>
      <c r="AM1003"/>
      <c r="AN1003"/>
      <c r="AO1003"/>
      <c r="AP1003"/>
      <c r="AQ1003"/>
      <c r="AR1003"/>
      <c r="AS1003"/>
      <c r="AT1003"/>
      <c r="AU1003"/>
      <c r="AV1003"/>
      <c r="AW1003"/>
      <c r="AX1003"/>
      <c r="AY1003"/>
      <c r="AZ1003"/>
      <c r="BA1003"/>
      <c r="BB1003"/>
      <c r="BC1003"/>
      <c r="BD1003"/>
      <c r="BE1003"/>
      <c r="BF1003"/>
      <c r="BG1003"/>
      <c r="BH1003"/>
      <c r="BI1003"/>
      <c r="BJ1003"/>
      <c r="BK1003"/>
      <c r="BL1003"/>
      <c r="BM1003"/>
      <c r="BN1003"/>
      <c r="BO1003"/>
      <c r="BP1003"/>
      <c r="BQ1003"/>
      <c r="BR1003"/>
      <c r="BS1003"/>
      <c r="BT1003"/>
      <c r="BU1003"/>
      <c r="BV1003"/>
      <c r="BW1003"/>
      <c r="BX1003"/>
      <c r="BY1003"/>
      <c r="BZ1003"/>
      <c r="CA1003"/>
      <c r="CB1003"/>
      <c r="CC1003"/>
      <c r="CD1003"/>
      <c r="CE1003"/>
      <c r="CF1003"/>
      <c r="CG1003"/>
      <c r="CH1003"/>
      <c r="CI1003"/>
      <c r="CJ1003"/>
      <c r="CK1003"/>
      <c r="CL1003"/>
      <c r="CM1003"/>
      <c r="CN1003"/>
      <c r="CO1003"/>
      <c r="CP1003"/>
      <c r="CQ1003"/>
      <c r="CR1003"/>
      <c r="CS1003"/>
      <c r="CT1003"/>
      <c r="CU1003"/>
      <c r="CV1003"/>
      <c r="CW1003"/>
      <c r="CX1003"/>
      <c r="CY1003"/>
      <c r="CZ1003"/>
      <c r="DA1003"/>
      <c r="DB1003"/>
      <c r="DC1003"/>
      <c r="DD1003"/>
      <c r="DE1003"/>
      <c r="DF1003"/>
      <c r="DG1003"/>
      <c r="DH1003"/>
      <c r="DI1003"/>
      <c r="DJ1003"/>
      <c r="DK1003"/>
      <c r="DL1003"/>
      <c r="DM1003"/>
      <c r="DN1003"/>
      <c r="DO1003"/>
      <c r="DP1003"/>
      <c r="DQ1003"/>
      <c r="DR1003"/>
      <c r="DS1003"/>
      <c r="DT1003"/>
      <c r="DU1003"/>
      <c r="DV1003"/>
      <c r="DW1003"/>
      <c r="DX1003"/>
      <c r="DY1003"/>
      <c r="DZ1003"/>
      <c r="EA1003"/>
      <c r="EB1003"/>
      <c r="EC1003"/>
      <c r="ED1003"/>
      <c r="EE1003"/>
      <c r="EF1003"/>
      <c r="EG1003"/>
      <c r="EH1003"/>
      <c r="EI1003"/>
      <c r="EJ1003"/>
      <c r="EK1003"/>
      <c r="EL1003"/>
      <c r="EM1003"/>
      <c r="EN1003"/>
      <c r="EO1003"/>
      <c r="EP1003"/>
      <c r="EQ1003"/>
      <c r="ER1003"/>
      <c r="ES1003"/>
      <c r="ET1003"/>
      <c r="EU1003"/>
      <c r="EV1003"/>
      <c r="EW1003"/>
      <c r="EX1003"/>
      <c r="EY1003"/>
      <c r="EZ1003"/>
      <c r="FA1003"/>
      <c r="FB1003"/>
      <c r="FC1003"/>
      <c r="FD1003"/>
      <c r="FE1003"/>
      <c r="FF1003"/>
      <c r="FG1003"/>
      <c r="FH1003"/>
      <c r="FI1003"/>
      <c r="FJ1003"/>
      <c r="FK1003"/>
      <c r="FL1003"/>
      <c r="FM1003"/>
      <c r="FN1003"/>
      <c r="FO1003"/>
      <c r="FP1003"/>
      <c r="FQ1003"/>
      <c r="FR1003"/>
      <c r="FS1003"/>
      <c r="FT1003"/>
      <c r="FU1003"/>
      <c r="FV1003"/>
      <c r="FW1003"/>
      <c r="FX1003"/>
      <c r="FY1003"/>
      <c r="FZ1003"/>
      <c r="GA1003"/>
      <c r="GB1003"/>
      <c r="GC1003"/>
      <c r="GD1003"/>
      <c r="GE1003"/>
      <c r="GF1003"/>
      <c r="GG1003"/>
      <c r="GH1003"/>
      <c r="GI1003"/>
      <c r="GJ1003"/>
      <c r="GK1003"/>
      <c r="GL1003"/>
      <c r="GM1003"/>
      <c r="GN1003"/>
      <c r="GO1003"/>
      <c r="GP1003"/>
      <c r="GQ1003"/>
      <c r="GR1003"/>
      <c r="GS1003"/>
      <c r="GT1003"/>
      <c r="GU1003"/>
      <c r="GV1003"/>
      <c r="GW1003"/>
      <c r="GX1003"/>
      <c r="GY1003"/>
      <c r="GZ1003"/>
      <c r="HA1003"/>
      <c r="HB1003"/>
      <c r="HC1003"/>
      <c r="HD1003"/>
      <c r="HE1003"/>
      <c r="HF1003"/>
      <c r="HG1003"/>
      <c r="HH1003"/>
      <c r="HI1003"/>
      <c r="HJ1003"/>
      <c r="HK1003"/>
      <c r="HL1003"/>
    </row>
    <row r="1004" spans="1:220" x14ac:dyDescent="0.25">
      <c r="A1004"/>
      <c r="B1004"/>
      <c r="C1004"/>
      <c r="D1004"/>
      <c r="E1004"/>
      <c r="F1004"/>
      <c r="G1004"/>
      <c r="H1004"/>
      <c r="I1004"/>
      <c r="J1004"/>
      <c r="K1004"/>
      <c r="L1004"/>
      <c r="M1004"/>
      <c r="N1004"/>
      <c r="O1004"/>
      <c r="P1004"/>
      <c r="Q1004"/>
      <c r="R1004"/>
      <c r="S1004"/>
      <c r="T1004"/>
      <c r="U1004"/>
      <c r="V1004"/>
      <c r="W1004"/>
      <c r="X1004"/>
      <c r="Y1004"/>
      <c r="Z1004"/>
      <c r="AA1004"/>
      <c r="AB1004"/>
      <c r="AC1004"/>
      <c r="AD1004"/>
      <c r="AE1004"/>
      <c r="AF1004"/>
      <c r="AG1004"/>
      <c r="AH1004"/>
      <c r="AI1004"/>
      <c r="AJ1004"/>
      <c r="AK1004"/>
      <c r="AL1004"/>
      <c r="AM1004"/>
      <c r="AN1004"/>
      <c r="AO1004"/>
      <c r="AP1004"/>
      <c r="AQ1004"/>
      <c r="AR1004"/>
      <c r="AS1004"/>
      <c r="AT1004"/>
      <c r="AU1004"/>
      <c r="AV1004"/>
      <c r="AW1004"/>
      <c r="AX1004"/>
      <c r="AY1004"/>
      <c r="AZ1004"/>
      <c r="BA1004"/>
      <c r="BB1004"/>
      <c r="BC1004"/>
      <c r="BD1004"/>
      <c r="BE1004"/>
      <c r="BF1004"/>
      <c r="BG1004"/>
      <c r="BH1004"/>
      <c r="BI1004"/>
      <c r="BJ1004"/>
      <c r="BK1004"/>
      <c r="BL1004"/>
      <c r="BM1004"/>
      <c r="BN1004"/>
      <c r="BO1004"/>
      <c r="BP1004"/>
      <c r="BQ1004"/>
      <c r="BR1004"/>
      <c r="BS1004"/>
      <c r="BT1004"/>
      <c r="BU1004"/>
      <c r="BV1004"/>
      <c r="BW1004"/>
      <c r="BX1004"/>
      <c r="BY1004"/>
      <c r="BZ1004"/>
      <c r="CA1004"/>
      <c r="CB1004"/>
      <c r="CC1004"/>
      <c r="CD1004"/>
      <c r="CE1004"/>
      <c r="CF1004"/>
      <c r="CG1004"/>
      <c r="CH1004"/>
      <c r="CI1004"/>
      <c r="CJ1004"/>
      <c r="CK1004"/>
      <c r="CL1004"/>
      <c r="CM1004"/>
      <c r="CN1004"/>
      <c r="CO1004"/>
      <c r="CP1004"/>
      <c r="CQ1004"/>
      <c r="CR1004"/>
      <c r="CS1004"/>
      <c r="CT1004"/>
      <c r="CU1004"/>
      <c r="CV1004"/>
      <c r="CW1004"/>
      <c r="CX1004"/>
      <c r="CY1004"/>
      <c r="CZ1004"/>
      <c r="DA1004"/>
      <c r="DB1004"/>
      <c r="DC1004"/>
      <c r="DD1004"/>
      <c r="DE1004"/>
      <c r="DF1004"/>
      <c r="DG1004"/>
      <c r="DH1004"/>
      <c r="DI1004"/>
      <c r="DJ1004"/>
      <c r="DK1004"/>
      <c r="DL1004"/>
      <c r="DM1004"/>
      <c r="DN1004"/>
      <c r="DO1004"/>
      <c r="DP1004"/>
      <c r="DQ1004"/>
      <c r="DR1004"/>
      <c r="DS1004"/>
      <c r="DT1004"/>
      <c r="DU1004"/>
      <c r="DV1004"/>
      <c r="DW1004"/>
      <c r="DX1004"/>
      <c r="DY1004"/>
      <c r="DZ1004"/>
      <c r="EA1004"/>
      <c r="EB1004"/>
      <c r="EC1004"/>
      <c r="ED1004"/>
      <c r="EE1004"/>
      <c r="EF1004"/>
      <c r="EG1004"/>
      <c r="EH1004"/>
      <c r="EI1004"/>
      <c r="EJ1004"/>
      <c r="EK1004"/>
      <c r="EL1004"/>
      <c r="EM1004"/>
      <c r="EN1004"/>
      <c r="EO1004"/>
      <c r="EP1004"/>
      <c r="EQ1004"/>
      <c r="ER1004"/>
      <c r="ES1004"/>
      <c r="ET1004"/>
      <c r="EU1004"/>
      <c r="EV1004"/>
      <c r="EW1004"/>
      <c r="EX1004"/>
      <c r="EY1004"/>
      <c r="EZ1004"/>
      <c r="FA1004"/>
      <c r="FB1004"/>
      <c r="FC1004"/>
      <c r="FD1004"/>
      <c r="FE1004"/>
      <c r="FF1004"/>
      <c r="FG1004"/>
      <c r="FH1004"/>
      <c r="FI1004"/>
      <c r="FJ1004"/>
      <c r="FK1004"/>
      <c r="FL1004"/>
      <c r="FM1004"/>
      <c r="FN1004"/>
      <c r="FO1004"/>
      <c r="FP1004"/>
      <c r="FQ1004"/>
      <c r="FR1004"/>
      <c r="FS1004"/>
      <c r="FT1004"/>
      <c r="FU1004"/>
      <c r="FV1004"/>
      <c r="FW1004"/>
      <c r="FX1004"/>
      <c r="FY1004"/>
      <c r="FZ1004"/>
      <c r="GA1004"/>
      <c r="GB1004"/>
      <c r="GC1004"/>
      <c r="GD1004"/>
      <c r="GE1004"/>
      <c r="GF1004"/>
      <c r="GG1004"/>
      <c r="GH1004"/>
      <c r="GI1004"/>
      <c r="GJ1004"/>
      <c r="GK1004"/>
      <c r="GL1004"/>
      <c r="GM1004"/>
      <c r="GN1004"/>
      <c r="GO1004"/>
      <c r="GP1004"/>
      <c r="GQ1004"/>
      <c r="GR1004"/>
      <c r="GS1004"/>
      <c r="GT1004"/>
      <c r="GU1004"/>
      <c r="GV1004"/>
      <c r="GW1004"/>
      <c r="GX1004"/>
      <c r="GY1004"/>
      <c r="GZ1004"/>
      <c r="HA1004"/>
      <c r="HB1004"/>
      <c r="HC1004"/>
      <c r="HD1004"/>
      <c r="HE1004"/>
      <c r="HF1004"/>
      <c r="HG1004"/>
      <c r="HH1004"/>
      <c r="HI1004"/>
      <c r="HJ1004"/>
      <c r="HK1004"/>
      <c r="HL1004"/>
    </row>
    <row r="1005" spans="1:220" x14ac:dyDescent="0.25">
      <c r="A1005"/>
      <c r="B1005"/>
      <c r="C1005"/>
      <c r="D1005"/>
      <c r="E1005"/>
      <c r="F1005"/>
      <c r="G1005"/>
      <c r="H1005"/>
      <c r="I1005"/>
      <c r="J1005"/>
      <c r="K1005"/>
      <c r="L1005"/>
      <c r="M1005"/>
      <c r="N1005"/>
      <c r="O1005"/>
      <c r="P1005"/>
      <c r="Q1005"/>
      <c r="R1005"/>
      <c r="S1005"/>
      <c r="T1005"/>
      <c r="U1005"/>
      <c r="V1005"/>
      <c r="W1005"/>
      <c r="X1005"/>
      <c r="Y1005"/>
      <c r="Z1005"/>
      <c r="AA1005"/>
      <c r="AB1005"/>
      <c r="AC1005"/>
      <c r="AD1005"/>
      <c r="AE1005"/>
      <c r="AF1005"/>
      <c r="AG1005"/>
      <c r="AH1005"/>
      <c r="AI1005"/>
      <c r="AJ1005"/>
      <c r="AK1005"/>
      <c r="AL1005"/>
      <c r="AM1005"/>
      <c r="AN1005"/>
      <c r="AO1005"/>
      <c r="AP1005"/>
      <c r="AQ1005"/>
      <c r="AR1005"/>
      <c r="AS1005"/>
      <c r="AT1005"/>
      <c r="AU1005"/>
      <c r="AV1005"/>
      <c r="AW1005"/>
      <c r="AX1005"/>
      <c r="AY1005"/>
      <c r="AZ1005"/>
      <c r="BA1005"/>
      <c r="BB1005"/>
      <c r="BC1005"/>
      <c r="BD1005"/>
      <c r="BE1005"/>
      <c r="BF1005"/>
      <c r="BG1005"/>
      <c r="BH1005"/>
      <c r="BI1005"/>
      <c r="BJ1005"/>
      <c r="BK1005"/>
      <c r="BL1005"/>
      <c r="BM1005"/>
      <c r="BN1005"/>
      <c r="BO1005"/>
      <c r="BP1005"/>
      <c r="BQ1005"/>
      <c r="BR1005"/>
      <c r="BS1005"/>
      <c r="BT1005"/>
      <c r="BU1005"/>
      <c r="BV1005"/>
      <c r="BW1005"/>
      <c r="BX1005"/>
      <c r="BY1005"/>
      <c r="BZ1005"/>
      <c r="CA1005"/>
      <c r="CB1005"/>
      <c r="CC1005"/>
      <c r="CD1005"/>
      <c r="CE1005"/>
      <c r="CF1005"/>
      <c r="CG1005"/>
      <c r="CH1005"/>
      <c r="CI1005"/>
      <c r="CJ1005"/>
      <c r="CK1005"/>
      <c r="CL1005"/>
      <c r="CM1005"/>
      <c r="CN1005"/>
      <c r="CO1005"/>
      <c r="CP1005"/>
      <c r="CQ1005"/>
      <c r="CR1005"/>
      <c r="CS1005"/>
      <c r="CT1005"/>
      <c r="CU1005"/>
      <c r="CV1005"/>
      <c r="CW1005"/>
      <c r="CX1005"/>
      <c r="CY1005"/>
      <c r="CZ1005"/>
      <c r="DA1005"/>
      <c r="DB1005"/>
      <c r="DC1005"/>
      <c r="DD1005"/>
      <c r="DE1005"/>
      <c r="DF1005"/>
      <c r="DG1005"/>
      <c r="DH1005"/>
      <c r="DI1005"/>
      <c r="DJ1005"/>
      <c r="DK1005"/>
      <c r="DL1005"/>
      <c r="DM1005"/>
      <c r="DN1005"/>
      <c r="DO1005"/>
      <c r="DP1005"/>
      <c r="DQ1005"/>
      <c r="DR1005"/>
      <c r="DS1005"/>
      <c r="DT1005"/>
      <c r="DU1005"/>
      <c r="DV1005"/>
      <c r="DW1005"/>
      <c r="DX1005"/>
      <c r="DY1005"/>
      <c r="DZ1005"/>
      <c r="EA1005"/>
      <c r="EB1005"/>
      <c r="EC1005"/>
      <c r="ED1005"/>
      <c r="EE1005"/>
      <c r="EF1005"/>
      <c r="EG1005"/>
      <c r="EH1005"/>
      <c r="EI1005"/>
      <c r="EJ1005"/>
      <c r="EK1005"/>
      <c r="EL1005"/>
      <c r="EM1005"/>
      <c r="EN1005"/>
      <c r="EO1005"/>
      <c r="EP1005"/>
      <c r="EQ1005"/>
      <c r="ER1005"/>
      <c r="ES1005"/>
      <c r="ET1005"/>
      <c r="EU1005"/>
      <c r="EV1005"/>
      <c r="EW1005"/>
      <c r="EX1005"/>
      <c r="EY1005"/>
      <c r="EZ1005"/>
      <c r="FA1005"/>
      <c r="FB1005"/>
      <c r="FC1005"/>
      <c r="FD1005"/>
      <c r="FE1005"/>
      <c r="FF1005"/>
      <c r="FG1005"/>
      <c r="FH1005"/>
      <c r="FI1005"/>
      <c r="FJ1005"/>
      <c r="FK1005"/>
      <c r="FL1005"/>
      <c r="FM1005"/>
      <c r="FN1005"/>
      <c r="FO1005"/>
      <c r="FP1005"/>
      <c r="FQ1005"/>
      <c r="FR1005"/>
      <c r="FS1005"/>
      <c r="FT1005"/>
      <c r="FU1005"/>
      <c r="FV1005"/>
      <c r="FW1005"/>
      <c r="FX1005"/>
      <c r="FY1005"/>
      <c r="FZ1005"/>
      <c r="GA1005"/>
      <c r="GB1005"/>
      <c r="GC1005"/>
      <c r="GD1005"/>
      <c r="GE1005"/>
      <c r="GF1005"/>
      <c r="GG1005"/>
      <c r="GH1005"/>
      <c r="GI1005"/>
      <c r="GJ1005"/>
      <c r="GK1005"/>
      <c r="GL1005"/>
      <c r="GM1005"/>
      <c r="GN1005"/>
      <c r="GO1005"/>
      <c r="GP1005"/>
      <c r="GQ1005"/>
      <c r="GR1005"/>
      <c r="GS1005"/>
      <c r="GT1005"/>
      <c r="GU1005"/>
      <c r="GV1005"/>
      <c r="GW1005"/>
      <c r="GX1005"/>
      <c r="GY1005"/>
      <c r="GZ1005"/>
      <c r="HA1005"/>
      <c r="HB1005"/>
      <c r="HC1005"/>
      <c r="HD1005"/>
      <c r="HE1005"/>
      <c r="HF1005"/>
      <c r="HG1005"/>
      <c r="HH1005"/>
      <c r="HI1005"/>
      <c r="HJ1005"/>
      <c r="HK1005"/>
      <c r="HL1005"/>
    </row>
    <row r="1006" spans="1:220" x14ac:dyDescent="0.25">
      <c r="A1006"/>
      <c r="B1006"/>
      <c r="C1006"/>
      <c r="D1006"/>
      <c r="E1006"/>
      <c r="F1006"/>
      <c r="G1006"/>
      <c r="H1006"/>
      <c r="I1006"/>
      <c r="J1006"/>
      <c r="K1006"/>
      <c r="L1006"/>
      <c r="M1006"/>
      <c r="N1006"/>
      <c r="O1006"/>
      <c r="P1006"/>
      <c r="Q1006"/>
      <c r="R1006"/>
      <c r="S1006"/>
      <c r="T1006"/>
      <c r="U1006"/>
      <c r="V1006"/>
      <c r="W1006"/>
      <c r="X1006"/>
      <c r="Y1006"/>
      <c r="Z1006"/>
      <c r="AA1006"/>
      <c r="AB1006"/>
      <c r="AC1006"/>
      <c r="AD1006"/>
      <c r="AE1006"/>
      <c r="AF1006"/>
      <c r="AG1006"/>
      <c r="AH1006"/>
      <c r="AI1006"/>
      <c r="AJ1006"/>
      <c r="AK1006"/>
      <c r="AL1006"/>
      <c r="AM1006"/>
      <c r="AN1006"/>
      <c r="AO1006"/>
      <c r="AP1006"/>
      <c r="AQ1006"/>
      <c r="AR1006"/>
      <c r="AS1006"/>
      <c r="AT1006"/>
      <c r="AU1006"/>
      <c r="AV1006"/>
      <c r="AW1006"/>
      <c r="AX1006"/>
      <c r="AY1006"/>
      <c r="AZ1006"/>
      <c r="BA1006"/>
      <c r="BB1006"/>
      <c r="BC1006"/>
      <c r="BD1006"/>
      <c r="BE1006"/>
      <c r="BF1006"/>
      <c r="BG1006"/>
      <c r="BH1006"/>
      <c r="BI1006"/>
      <c r="BJ1006"/>
      <c r="BK1006"/>
      <c r="BL1006"/>
      <c r="BM1006"/>
      <c r="BN1006"/>
      <c r="BO1006"/>
      <c r="BP1006"/>
      <c r="BQ1006"/>
      <c r="BR1006"/>
      <c r="BS1006"/>
      <c r="BT1006"/>
      <c r="BU1006"/>
      <c r="BV1006"/>
      <c r="BW1006"/>
      <c r="BX1006"/>
      <c r="BY1006"/>
      <c r="BZ1006"/>
      <c r="CA1006"/>
      <c r="CB1006"/>
      <c r="CC1006"/>
      <c r="CD1006"/>
      <c r="CE1006"/>
      <c r="CF1006"/>
      <c r="CG1006"/>
      <c r="CH1006"/>
      <c r="CI1006"/>
      <c r="CJ1006"/>
      <c r="CK1006"/>
      <c r="CL1006"/>
      <c r="CM1006"/>
      <c r="CN1006"/>
      <c r="CO1006"/>
      <c r="CP1006"/>
      <c r="CQ1006"/>
      <c r="CR1006"/>
      <c r="CS1006"/>
      <c r="CT1006"/>
      <c r="CU1006"/>
      <c r="CV1006"/>
      <c r="CW1006"/>
      <c r="CX1006"/>
      <c r="CY1006"/>
      <c r="CZ1006"/>
      <c r="DA1006"/>
      <c r="DB1006"/>
      <c r="DC1006"/>
      <c r="DD1006"/>
      <c r="DE1006"/>
      <c r="DF1006"/>
      <c r="DG1006"/>
      <c r="DH1006"/>
      <c r="DI1006"/>
      <c r="DJ1006"/>
      <c r="DK1006"/>
      <c r="DL1006"/>
      <c r="DM1006"/>
      <c r="DN1006"/>
      <c r="DO1006"/>
      <c r="DP1006"/>
      <c r="DQ1006"/>
      <c r="DR1006"/>
      <c r="DS1006"/>
      <c r="DT1006"/>
      <c r="DU1006"/>
      <c r="DV1006"/>
      <c r="DW1006"/>
      <c r="DX1006"/>
      <c r="DY1006"/>
      <c r="DZ1006"/>
      <c r="EA1006"/>
      <c r="EB1006"/>
      <c r="EC1006"/>
      <c r="ED1006"/>
      <c r="EE1006"/>
      <c r="EF1006"/>
      <c r="EG1006"/>
      <c r="EH1006"/>
      <c r="EI1006"/>
      <c r="EJ1006"/>
      <c r="EK1006"/>
      <c r="EL1006"/>
      <c r="EM1006"/>
      <c r="EN1006"/>
      <c r="EO1006"/>
      <c r="EP1006"/>
      <c r="EQ1006"/>
      <c r="ER1006"/>
      <c r="ES1006"/>
      <c r="ET1006"/>
      <c r="EU1006"/>
      <c r="EV1006"/>
      <c r="EW1006"/>
      <c r="EX1006"/>
      <c r="EY1006"/>
      <c r="EZ1006"/>
      <c r="FA1006"/>
      <c r="FB1006"/>
      <c r="FC1006"/>
      <c r="FD1006"/>
      <c r="FE1006"/>
      <c r="FF1006"/>
      <c r="FG1006"/>
      <c r="FH1006"/>
      <c r="FI1006"/>
      <c r="FJ1006"/>
      <c r="FK1006"/>
      <c r="FL1006"/>
      <c r="FM1006"/>
      <c r="FN1006"/>
      <c r="FO1006"/>
      <c r="FP1006"/>
      <c r="FQ1006"/>
      <c r="FR1006"/>
      <c r="FS1006"/>
      <c r="FT1006"/>
      <c r="FU1006"/>
      <c r="FV1006"/>
      <c r="FW1006"/>
      <c r="FX1006"/>
      <c r="FY1006"/>
      <c r="FZ1006"/>
      <c r="GA1006"/>
      <c r="GB1006"/>
      <c r="GC1006"/>
      <c r="GD1006"/>
      <c r="GE1006"/>
      <c r="GF1006"/>
      <c r="GG1006"/>
      <c r="GH1006"/>
      <c r="GI1006"/>
      <c r="GJ1006"/>
      <c r="GK1006"/>
      <c r="GL1006"/>
      <c r="GM1006"/>
      <c r="GN1006"/>
      <c r="GO1006"/>
      <c r="GP1006"/>
      <c r="GQ1006"/>
      <c r="GR1006"/>
      <c r="GS1006"/>
      <c r="GT1006"/>
      <c r="GU1006"/>
      <c r="GV1006"/>
      <c r="GW1006"/>
      <c r="GX1006"/>
      <c r="GY1006"/>
      <c r="GZ1006"/>
      <c r="HA1006"/>
      <c r="HB1006"/>
      <c r="HC1006"/>
      <c r="HD1006"/>
      <c r="HE1006"/>
      <c r="HF1006"/>
      <c r="HG1006"/>
      <c r="HH1006"/>
      <c r="HI1006"/>
      <c r="HJ1006"/>
      <c r="HK1006"/>
      <c r="HL1006"/>
    </row>
    <row r="1007" spans="1:220" x14ac:dyDescent="0.25">
      <c r="A1007"/>
      <c r="B1007"/>
      <c r="C1007"/>
      <c r="D1007"/>
      <c r="E1007"/>
      <c r="F1007"/>
      <c r="G1007"/>
      <c r="H1007"/>
      <c r="I1007"/>
      <c r="J1007"/>
      <c r="K1007"/>
      <c r="L1007"/>
      <c r="M1007"/>
      <c r="N1007"/>
      <c r="O1007"/>
      <c r="P1007"/>
      <c r="Q1007"/>
      <c r="R1007"/>
      <c r="S1007"/>
      <c r="T1007"/>
      <c r="U1007"/>
      <c r="V1007"/>
      <c r="W1007"/>
      <c r="X1007"/>
      <c r="Y1007"/>
      <c r="Z1007"/>
      <c r="AA1007"/>
      <c r="AB1007"/>
      <c r="AC1007"/>
      <c r="AD1007"/>
      <c r="AE1007"/>
      <c r="AF1007"/>
      <c r="AG1007"/>
      <c r="AH1007"/>
      <c r="AI1007"/>
      <c r="AJ1007"/>
      <c r="AK1007"/>
      <c r="AL1007"/>
      <c r="AM1007"/>
      <c r="AN1007"/>
      <c r="AO1007"/>
      <c r="AP1007"/>
      <c r="AQ1007"/>
      <c r="AR1007"/>
      <c r="AS1007"/>
      <c r="AT1007"/>
      <c r="AU1007"/>
      <c r="AV1007"/>
      <c r="AW1007"/>
      <c r="AX1007"/>
      <c r="AY1007"/>
      <c r="AZ1007"/>
      <c r="BA1007"/>
      <c r="BB1007"/>
      <c r="BC1007"/>
      <c r="BD1007"/>
      <c r="BE1007"/>
      <c r="BF1007"/>
      <c r="BG1007"/>
      <c r="BH1007"/>
      <c r="BI1007"/>
      <c r="BJ1007"/>
      <c r="BK1007"/>
      <c r="BL1007"/>
      <c r="BM1007"/>
      <c r="BN1007"/>
      <c r="BO1007"/>
      <c r="BP1007"/>
      <c r="BQ1007"/>
      <c r="BR1007"/>
      <c r="BS1007"/>
      <c r="BT1007"/>
      <c r="BU1007"/>
      <c r="BV1007"/>
      <c r="BW1007"/>
      <c r="BX1007"/>
      <c r="BY1007"/>
      <c r="BZ1007"/>
      <c r="CA1007"/>
      <c r="CB1007"/>
      <c r="CC1007"/>
      <c r="CD1007"/>
      <c r="CE1007"/>
      <c r="CF1007"/>
      <c r="CG1007"/>
      <c r="CH1007"/>
      <c r="CI1007"/>
      <c r="CJ1007"/>
      <c r="CK1007"/>
      <c r="CL1007"/>
      <c r="CM1007"/>
      <c r="CN1007"/>
      <c r="CO1007"/>
      <c r="CP1007"/>
      <c r="CQ1007"/>
      <c r="CR1007"/>
      <c r="CS1007"/>
      <c r="CT1007"/>
      <c r="CU1007"/>
      <c r="CV1007"/>
      <c r="CW1007"/>
      <c r="CX1007"/>
      <c r="CY1007"/>
      <c r="CZ1007"/>
      <c r="DA1007"/>
      <c r="DB1007"/>
      <c r="DC1007"/>
      <c r="DD1007"/>
      <c r="DE1007"/>
      <c r="DF1007"/>
      <c r="DG1007"/>
      <c r="DH1007"/>
      <c r="DI1007"/>
      <c r="DJ1007"/>
      <c r="DK1007"/>
      <c r="DL1007"/>
      <c r="DM1007"/>
      <c r="DN1007"/>
      <c r="DO1007"/>
      <c r="DP1007"/>
      <c r="DQ1007"/>
      <c r="DR1007"/>
      <c r="DS1007"/>
      <c r="DT1007"/>
      <c r="DU1007"/>
      <c r="DV1007"/>
      <c r="DW1007"/>
      <c r="DX1007"/>
      <c r="DY1007"/>
      <c r="DZ1007"/>
      <c r="EA1007"/>
      <c r="EB1007"/>
      <c r="EC1007"/>
      <c r="ED1007"/>
      <c r="EE1007"/>
      <c r="EF1007"/>
      <c r="EG1007"/>
      <c r="EH1007"/>
      <c r="EI1007"/>
      <c r="EJ1007"/>
      <c r="EK1007"/>
      <c r="EL1007"/>
      <c r="EM1007"/>
      <c r="EN1007"/>
      <c r="EO1007"/>
      <c r="EP1007"/>
      <c r="EQ1007"/>
      <c r="ER1007"/>
      <c r="ES1007"/>
      <c r="ET1007"/>
      <c r="EU1007"/>
      <c r="EV1007"/>
      <c r="EW1007"/>
      <c r="EX1007"/>
      <c r="EY1007"/>
      <c r="EZ1007"/>
      <c r="FA1007"/>
      <c r="FB1007"/>
      <c r="FC1007"/>
      <c r="FD1007"/>
      <c r="FE1007"/>
      <c r="FF1007"/>
      <c r="FG1007"/>
      <c r="FH1007"/>
      <c r="FI1007"/>
      <c r="FJ1007"/>
      <c r="FK1007"/>
      <c r="FL1007"/>
      <c r="FM1007"/>
      <c r="FN1007"/>
      <c r="FO1007"/>
      <c r="FP1007"/>
      <c r="FQ1007"/>
      <c r="FR1007"/>
      <c r="FS1007"/>
      <c r="FT1007"/>
      <c r="FU1007"/>
      <c r="FV1007"/>
      <c r="FW1007"/>
      <c r="FX1007"/>
      <c r="FY1007"/>
      <c r="FZ1007"/>
      <c r="GA1007"/>
      <c r="GB1007"/>
      <c r="GC1007"/>
      <c r="GD1007"/>
      <c r="GE1007"/>
      <c r="GF1007"/>
      <c r="GG1007"/>
      <c r="GH1007"/>
      <c r="GI1007"/>
      <c r="GJ1007"/>
      <c r="GK1007"/>
      <c r="GL1007"/>
      <c r="GM1007"/>
      <c r="GN1007"/>
      <c r="GO1007"/>
      <c r="GP1007"/>
      <c r="GQ1007"/>
      <c r="GR1007"/>
      <c r="GS1007"/>
      <c r="GT1007"/>
      <c r="GU1007"/>
      <c r="GV1007"/>
      <c r="GW1007"/>
      <c r="GX1007"/>
      <c r="GY1007"/>
      <c r="GZ1007"/>
      <c r="HA1007"/>
      <c r="HB1007"/>
      <c r="HC1007"/>
      <c r="HD1007"/>
      <c r="HE1007"/>
      <c r="HF1007"/>
      <c r="HG1007"/>
      <c r="HH1007"/>
      <c r="HI1007"/>
      <c r="HJ1007"/>
      <c r="HK1007"/>
      <c r="HL1007"/>
    </row>
    <row r="1008" spans="1:220" x14ac:dyDescent="0.25">
      <c r="A1008"/>
      <c r="B1008"/>
      <c r="C1008"/>
      <c r="D1008"/>
      <c r="E1008"/>
      <c r="F1008"/>
      <c r="G1008"/>
      <c r="H1008"/>
      <c r="I1008"/>
      <c r="J1008"/>
      <c r="K1008"/>
      <c r="L1008"/>
      <c r="M1008"/>
      <c r="N1008"/>
      <c r="O1008"/>
      <c r="P1008"/>
      <c r="Q1008"/>
      <c r="R1008"/>
      <c r="S1008"/>
      <c r="T1008"/>
      <c r="U1008"/>
      <c r="V1008"/>
      <c r="W1008"/>
      <c r="X1008"/>
      <c r="Y1008"/>
      <c r="Z1008"/>
      <c r="AA1008"/>
      <c r="AB1008"/>
      <c r="AC1008"/>
      <c r="AD1008"/>
      <c r="AE1008"/>
      <c r="AF1008"/>
      <c r="AG1008"/>
      <c r="AH1008"/>
      <c r="AI1008"/>
      <c r="AJ1008"/>
      <c r="AK1008"/>
      <c r="AL1008"/>
      <c r="AM1008"/>
      <c r="AN1008"/>
      <c r="AO1008"/>
      <c r="AP1008"/>
      <c r="AQ1008"/>
      <c r="AR1008"/>
      <c r="AS1008"/>
      <c r="AT1008"/>
      <c r="AU1008"/>
      <c r="AV1008"/>
      <c r="AW1008"/>
      <c r="AX1008"/>
      <c r="AY1008"/>
      <c r="AZ1008"/>
      <c r="BA1008"/>
      <c r="BB1008"/>
      <c r="BC1008"/>
      <c r="BD1008"/>
      <c r="BE1008"/>
      <c r="BF1008"/>
      <c r="BG1008"/>
      <c r="BH1008"/>
      <c r="BI1008"/>
      <c r="BJ1008"/>
      <c r="BK1008"/>
      <c r="BL1008"/>
      <c r="BM1008"/>
      <c r="BN1008"/>
      <c r="BO1008"/>
      <c r="BP1008"/>
      <c r="BQ1008"/>
      <c r="BR1008"/>
      <c r="BS1008"/>
      <c r="BT1008"/>
      <c r="BU1008"/>
      <c r="BV1008"/>
      <c r="BW1008"/>
      <c r="BX1008"/>
      <c r="BY1008"/>
      <c r="BZ1008"/>
      <c r="CA1008"/>
      <c r="CB1008"/>
      <c r="CC1008"/>
      <c r="CD1008"/>
      <c r="CE1008"/>
      <c r="CF1008"/>
      <c r="CG1008"/>
      <c r="CH1008"/>
      <c r="CI1008"/>
      <c r="CJ1008"/>
      <c r="CK1008"/>
      <c r="CL1008"/>
      <c r="CM1008"/>
      <c r="CN1008"/>
      <c r="CO1008"/>
      <c r="CP1008"/>
      <c r="CQ1008"/>
      <c r="CR1008"/>
      <c r="CS1008"/>
      <c r="CT1008"/>
      <c r="CU1008"/>
      <c r="CV1008"/>
      <c r="CW1008"/>
      <c r="CX1008"/>
      <c r="CY1008"/>
      <c r="CZ1008"/>
      <c r="DA1008"/>
      <c r="DB1008"/>
      <c r="DC1008"/>
      <c r="DD1008"/>
      <c r="DE1008"/>
      <c r="DF1008"/>
      <c r="DG1008"/>
      <c r="DH1008"/>
      <c r="DI1008"/>
      <c r="DJ1008"/>
      <c r="DK1008"/>
      <c r="DL1008"/>
      <c r="DM1008"/>
      <c r="DN1008"/>
      <c r="DO1008"/>
      <c r="DP1008"/>
      <c r="DQ1008"/>
      <c r="DR1008"/>
      <c r="DS1008"/>
      <c r="DT1008"/>
      <c r="DU1008"/>
      <c r="DV1008"/>
      <c r="DW1008"/>
      <c r="DX1008"/>
      <c r="DY1008"/>
      <c r="DZ1008"/>
      <c r="EA1008"/>
      <c r="EB1008"/>
      <c r="EC1008"/>
      <c r="ED1008"/>
      <c r="EE1008"/>
      <c r="EF1008"/>
      <c r="EG1008"/>
      <c r="EH1008"/>
      <c r="EI1008"/>
      <c r="EJ1008"/>
      <c r="EK1008"/>
      <c r="EL1008"/>
      <c r="EM1008"/>
      <c r="EN1008"/>
      <c r="EO1008"/>
      <c r="EP1008"/>
      <c r="EQ1008"/>
      <c r="ER1008"/>
      <c r="ES1008"/>
      <c r="ET1008"/>
      <c r="EU1008"/>
      <c r="EV1008"/>
      <c r="EW1008"/>
      <c r="EX1008"/>
      <c r="EY1008"/>
      <c r="EZ1008"/>
      <c r="FA1008"/>
      <c r="FB1008"/>
      <c r="FC1008"/>
      <c r="FD1008"/>
      <c r="FE1008"/>
      <c r="FF1008"/>
      <c r="FG1008"/>
      <c r="FH1008"/>
      <c r="FI1008"/>
      <c r="FJ1008"/>
      <c r="FK1008"/>
      <c r="FL1008"/>
      <c r="FM1008"/>
      <c r="FN1008"/>
      <c r="FO1008"/>
      <c r="FP1008"/>
      <c r="FQ1008"/>
      <c r="FR1008"/>
      <c r="FS1008"/>
      <c r="FT1008"/>
      <c r="FU1008"/>
      <c r="FV1008"/>
      <c r="FW1008"/>
      <c r="FX1008"/>
      <c r="FY1008"/>
      <c r="FZ1008"/>
      <c r="GA1008"/>
      <c r="GB1008"/>
      <c r="GC1008"/>
      <c r="GD1008"/>
      <c r="GE1008"/>
      <c r="GF1008"/>
      <c r="GG1008"/>
      <c r="GH1008"/>
      <c r="GI1008"/>
      <c r="GJ1008"/>
      <c r="GK1008"/>
      <c r="GL1008"/>
      <c r="GM1008"/>
      <c r="GN1008"/>
      <c r="GO1008"/>
      <c r="GP1008"/>
      <c r="GQ1008"/>
      <c r="GR1008"/>
      <c r="GS1008"/>
      <c r="GT1008"/>
      <c r="GU1008"/>
      <c r="GV1008"/>
      <c r="GW1008"/>
      <c r="GX1008"/>
      <c r="GY1008"/>
      <c r="GZ1008"/>
      <c r="HA1008"/>
      <c r="HB1008"/>
      <c r="HC1008"/>
      <c r="HD1008"/>
      <c r="HE1008"/>
      <c r="HF1008"/>
      <c r="HG1008"/>
      <c r="HH1008"/>
      <c r="HI1008"/>
      <c r="HJ1008"/>
      <c r="HK1008"/>
      <c r="HL1008"/>
    </row>
    <row r="1009" spans="1:220" x14ac:dyDescent="0.25">
      <c r="A1009"/>
      <c r="B1009"/>
      <c r="C1009"/>
      <c r="D1009"/>
      <c r="E1009"/>
      <c r="F1009"/>
      <c r="G1009"/>
      <c r="H1009"/>
      <c r="I1009"/>
      <c r="J1009"/>
      <c r="K1009"/>
      <c r="L1009"/>
      <c r="M1009"/>
      <c r="N1009"/>
      <c r="O1009"/>
      <c r="P1009"/>
      <c r="Q1009"/>
      <c r="R1009"/>
      <c r="S1009"/>
      <c r="T1009"/>
      <c r="U1009"/>
      <c r="V1009"/>
      <c r="W1009"/>
      <c r="X1009"/>
      <c r="Y1009"/>
      <c r="Z1009"/>
      <c r="AA1009"/>
      <c r="AB1009"/>
      <c r="AC1009"/>
      <c r="AD1009"/>
      <c r="AE1009"/>
      <c r="AF1009"/>
      <c r="AG1009"/>
      <c r="AH1009"/>
      <c r="AI1009"/>
      <c r="AJ1009"/>
      <c r="AK1009"/>
      <c r="AL1009"/>
      <c r="AM1009"/>
      <c r="AN1009"/>
      <c r="AO1009"/>
      <c r="AP1009"/>
      <c r="AQ1009"/>
      <c r="AR1009"/>
      <c r="AS1009"/>
      <c r="AT1009"/>
      <c r="AU1009"/>
      <c r="AV1009"/>
      <c r="AW1009"/>
      <c r="AX1009"/>
      <c r="AY1009"/>
      <c r="AZ1009"/>
      <c r="BA1009"/>
      <c r="BB1009"/>
      <c r="BC1009"/>
      <c r="BD1009"/>
      <c r="BE1009"/>
      <c r="BF1009"/>
      <c r="BG1009"/>
      <c r="BH1009"/>
      <c r="BI1009"/>
      <c r="BJ1009"/>
      <c r="BK1009"/>
      <c r="BL1009"/>
      <c r="BM1009"/>
      <c r="BN1009"/>
      <c r="BO1009"/>
      <c r="BP1009"/>
      <c r="BQ1009"/>
      <c r="BR1009"/>
      <c r="BS1009"/>
      <c r="BT1009"/>
      <c r="BU1009"/>
      <c r="BV1009"/>
      <c r="BW1009"/>
      <c r="BX1009"/>
      <c r="BY1009"/>
      <c r="BZ1009"/>
      <c r="CA1009"/>
      <c r="CB1009"/>
      <c r="CC1009"/>
      <c r="CD1009"/>
      <c r="CE1009"/>
      <c r="CF1009"/>
      <c r="CG1009"/>
      <c r="CH1009"/>
      <c r="CI1009"/>
      <c r="CJ1009"/>
      <c r="CK1009"/>
      <c r="CL1009"/>
      <c r="CM1009"/>
      <c r="CN1009"/>
      <c r="CO1009"/>
      <c r="CP1009"/>
      <c r="CQ1009"/>
      <c r="CR1009"/>
      <c r="CS1009"/>
      <c r="CT1009"/>
      <c r="CU1009"/>
      <c r="CV1009"/>
      <c r="CW1009"/>
      <c r="CX1009"/>
      <c r="CY1009"/>
      <c r="CZ1009"/>
      <c r="DA1009"/>
      <c r="DB1009"/>
      <c r="DC1009"/>
      <c r="DD1009"/>
      <c r="DE1009"/>
      <c r="DF1009"/>
      <c r="DG1009"/>
      <c r="DH1009"/>
      <c r="DI1009"/>
      <c r="DJ1009"/>
      <c r="DK1009"/>
      <c r="DL1009"/>
      <c r="DM1009"/>
      <c r="DN1009"/>
      <c r="DO1009"/>
      <c r="DP1009"/>
      <c r="DQ1009"/>
      <c r="DR1009"/>
      <c r="DS1009"/>
      <c r="DT1009"/>
      <c r="DU1009"/>
      <c r="DV1009"/>
      <c r="DW1009"/>
      <c r="DX1009"/>
      <c r="DY1009"/>
      <c r="DZ1009"/>
      <c r="EA1009"/>
      <c r="EB1009"/>
      <c r="EC1009"/>
      <c r="ED1009"/>
      <c r="EE1009"/>
      <c r="EF1009"/>
      <c r="EG1009"/>
      <c r="EH1009"/>
      <c r="EI1009"/>
      <c r="EJ1009"/>
      <c r="EK1009"/>
      <c r="EL1009"/>
      <c r="EM1009"/>
      <c r="EN1009"/>
      <c r="EO1009"/>
      <c r="EP1009"/>
      <c r="EQ1009"/>
      <c r="ER1009"/>
      <c r="ES1009"/>
      <c r="ET1009"/>
      <c r="EU1009"/>
      <c r="EV1009"/>
      <c r="EW1009"/>
      <c r="EX1009"/>
      <c r="EY1009"/>
      <c r="EZ1009"/>
      <c r="FA1009"/>
      <c r="FB1009"/>
      <c r="FC1009"/>
      <c r="FD1009"/>
      <c r="FE1009"/>
      <c r="FF1009"/>
      <c r="FG1009"/>
      <c r="FH1009"/>
      <c r="FI1009"/>
      <c r="FJ1009"/>
      <c r="FK1009"/>
      <c r="FL1009"/>
      <c r="FM1009"/>
      <c r="FN1009"/>
      <c r="FO1009"/>
      <c r="FP1009"/>
      <c r="FQ1009"/>
      <c r="FR1009"/>
      <c r="FS1009"/>
      <c r="FT1009"/>
      <c r="FU1009"/>
      <c r="FV1009"/>
      <c r="FW1009"/>
      <c r="FX1009"/>
      <c r="FY1009"/>
      <c r="FZ1009"/>
      <c r="GA1009"/>
      <c r="GB1009"/>
      <c r="GC1009"/>
      <c r="GD1009"/>
      <c r="GE1009"/>
      <c r="GF1009"/>
      <c r="GG1009"/>
      <c r="GH1009"/>
      <c r="GI1009"/>
      <c r="GJ1009"/>
      <c r="GK1009"/>
      <c r="GL1009"/>
      <c r="GM1009"/>
      <c r="GN1009"/>
      <c r="GO1009"/>
      <c r="GP1009"/>
      <c r="GQ1009"/>
      <c r="GR1009"/>
      <c r="GS1009"/>
      <c r="GT1009"/>
      <c r="GU1009"/>
      <c r="GV1009"/>
      <c r="GW1009"/>
      <c r="GX1009"/>
      <c r="GY1009"/>
      <c r="GZ1009"/>
      <c r="HA1009"/>
      <c r="HB1009"/>
      <c r="HC1009"/>
      <c r="HD1009"/>
      <c r="HE1009"/>
      <c r="HF1009"/>
      <c r="HG1009"/>
      <c r="HH1009"/>
      <c r="HI1009"/>
      <c r="HJ1009"/>
      <c r="HK1009"/>
      <c r="HL1009"/>
    </row>
    <row r="1010" spans="1:220" x14ac:dyDescent="0.25">
      <c r="A1010"/>
      <c r="B1010"/>
      <c r="C1010"/>
      <c r="D1010"/>
      <c r="E1010"/>
      <c r="F1010"/>
      <c r="G1010"/>
      <c r="H1010"/>
      <c r="I1010"/>
      <c r="J1010"/>
      <c r="K1010"/>
      <c r="L1010"/>
      <c r="M1010"/>
      <c r="N1010"/>
      <c r="O1010"/>
      <c r="P1010"/>
      <c r="Q1010"/>
      <c r="R1010"/>
      <c r="S1010"/>
      <c r="T1010"/>
      <c r="U1010"/>
      <c r="V1010"/>
      <c r="W1010"/>
      <c r="X1010"/>
      <c r="Y1010"/>
      <c r="Z1010"/>
      <c r="AA1010"/>
      <c r="AB1010"/>
      <c r="AC1010"/>
      <c r="AD1010"/>
      <c r="AE1010"/>
      <c r="AF1010"/>
      <c r="AG1010"/>
      <c r="AH1010"/>
      <c r="AI1010"/>
      <c r="AJ1010"/>
      <c r="AK1010"/>
      <c r="AL1010"/>
      <c r="AM1010"/>
      <c r="AN1010"/>
      <c r="AO1010"/>
      <c r="AP1010"/>
      <c r="AQ1010"/>
      <c r="AR1010"/>
      <c r="AS1010"/>
      <c r="AT1010"/>
      <c r="AU1010"/>
      <c r="AV1010"/>
      <c r="AW1010"/>
      <c r="AX1010"/>
      <c r="AY1010"/>
      <c r="AZ1010"/>
      <c r="BA1010"/>
      <c r="BB1010"/>
      <c r="BC1010"/>
      <c r="BD1010"/>
      <c r="BE1010"/>
      <c r="BF1010"/>
      <c r="BG1010"/>
      <c r="BH1010"/>
      <c r="BI1010"/>
      <c r="BJ1010"/>
      <c r="BK1010"/>
      <c r="BL1010"/>
      <c r="BM1010"/>
      <c r="BN1010"/>
      <c r="BO1010"/>
      <c r="BP1010"/>
      <c r="BQ1010"/>
      <c r="BR1010"/>
      <c r="BS1010"/>
      <c r="BT1010"/>
      <c r="BU1010"/>
      <c r="BV1010"/>
      <c r="BW1010"/>
      <c r="BX1010"/>
      <c r="BY1010"/>
      <c r="BZ1010"/>
      <c r="CA1010"/>
      <c r="CB1010"/>
      <c r="CC1010"/>
      <c r="CD1010"/>
      <c r="CE1010"/>
      <c r="CF1010"/>
      <c r="CG1010"/>
      <c r="CH1010"/>
      <c r="CI1010"/>
      <c r="CJ1010"/>
      <c r="CK1010"/>
      <c r="CL1010"/>
      <c r="CM1010"/>
      <c r="CN1010"/>
      <c r="CO1010"/>
      <c r="CP1010"/>
      <c r="CQ1010"/>
      <c r="CR1010"/>
      <c r="CS1010"/>
      <c r="CT1010"/>
      <c r="CU1010"/>
      <c r="CV1010"/>
      <c r="CW1010"/>
      <c r="CX1010"/>
      <c r="CY1010"/>
      <c r="CZ1010"/>
      <c r="DA1010"/>
      <c r="DB1010"/>
      <c r="DC1010"/>
      <c r="DD1010"/>
      <c r="DE1010"/>
      <c r="DF1010"/>
      <c r="DG1010"/>
      <c r="DH1010"/>
      <c r="DI1010"/>
      <c r="DJ1010"/>
      <c r="DK1010"/>
      <c r="DL1010"/>
      <c r="DM1010"/>
      <c r="DN1010"/>
      <c r="DO1010"/>
      <c r="DP1010"/>
      <c r="DQ1010"/>
      <c r="DR1010"/>
      <c r="DS1010"/>
      <c r="DT1010"/>
      <c r="DU1010"/>
      <c r="DV1010"/>
      <c r="DW1010"/>
      <c r="DX1010"/>
      <c r="DY1010"/>
      <c r="DZ1010"/>
      <c r="EA1010"/>
      <c r="EB1010"/>
      <c r="EC1010"/>
      <c r="ED1010"/>
      <c r="EE1010"/>
      <c r="EF1010"/>
      <c r="EG1010"/>
      <c r="EH1010"/>
      <c r="EI1010"/>
      <c r="EJ1010"/>
      <c r="EK1010"/>
      <c r="EL1010"/>
      <c r="EM1010"/>
      <c r="EN1010"/>
      <c r="EO1010"/>
      <c r="EP1010"/>
      <c r="EQ1010"/>
      <c r="ER1010"/>
      <c r="ES1010"/>
      <c r="ET1010"/>
      <c r="EU1010"/>
      <c r="EV1010"/>
      <c r="EW1010"/>
      <c r="EX1010"/>
      <c r="EY1010"/>
      <c r="EZ1010"/>
      <c r="FA1010"/>
      <c r="FB1010"/>
      <c r="FC1010"/>
      <c r="FD1010"/>
      <c r="FE1010"/>
      <c r="FF1010"/>
      <c r="FG1010"/>
      <c r="FH1010"/>
      <c r="FI1010"/>
      <c r="FJ1010"/>
      <c r="FK1010"/>
      <c r="FL1010"/>
      <c r="FM1010"/>
      <c r="FN1010"/>
      <c r="FO1010"/>
      <c r="FP1010"/>
      <c r="FQ1010"/>
      <c r="FR1010"/>
      <c r="FS1010"/>
      <c r="FT1010"/>
      <c r="FU1010"/>
      <c r="FV1010"/>
      <c r="FW1010"/>
      <c r="FX1010"/>
      <c r="FY1010"/>
      <c r="FZ1010"/>
      <c r="GA1010"/>
      <c r="GB1010"/>
      <c r="GC1010"/>
      <c r="GD1010"/>
      <c r="GE1010"/>
      <c r="GF1010"/>
      <c r="GG1010"/>
      <c r="GH1010"/>
      <c r="GI1010"/>
      <c r="GJ1010"/>
      <c r="GK1010"/>
      <c r="GL1010"/>
      <c r="GM1010"/>
      <c r="GN1010"/>
      <c r="GO1010"/>
      <c r="GP1010"/>
      <c r="GQ1010"/>
      <c r="GR1010"/>
      <c r="GS1010"/>
      <c r="GT1010"/>
      <c r="GU1010"/>
      <c r="GV1010"/>
      <c r="GW1010"/>
      <c r="GX1010"/>
      <c r="GY1010"/>
      <c r="GZ1010"/>
      <c r="HA1010"/>
      <c r="HB1010"/>
      <c r="HC1010"/>
      <c r="HD1010"/>
      <c r="HE1010"/>
      <c r="HF1010"/>
      <c r="HG1010"/>
      <c r="HH1010"/>
      <c r="HI1010"/>
      <c r="HJ1010"/>
      <c r="HK1010"/>
      <c r="HL1010"/>
    </row>
    <row r="1011" spans="1:220" x14ac:dyDescent="0.25">
      <c r="A1011"/>
      <c r="B1011"/>
      <c r="C1011"/>
      <c r="D1011"/>
      <c r="E1011"/>
      <c r="F1011"/>
      <c r="G1011"/>
      <c r="H1011"/>
      <c r="I1011"/>
      <c r="J1011"/>
      <c r="K1011"/>
      <c r="L1011"/>
      <c r="M1011"/>
      <c r="N1011"/>
      <c r="O1011"/>
      <c r="P1011"/>
      <c r="Q1011"/>
      <c r="R1011"/>
      <c r="S1011"/>
      <c r="T1011"/>
      <c r="U1011"/>
      <c r="V1011"/>
      <c r="W1011"/>
      <c r="X1011"/>
      <c r="Y1011"/>
      <c r="Z1011"/>
      <c r="AA1011"/>
      <c r="AB1011"/>
      <c r="AC1011"/>
      <c r="AD1011"/>
      <c r="AE1011"/>
      <c r="AF1011"/>
      <c r="AG1011"/>
      <c r="AH1011"/>
      <c r="AI1011"/>
      <c r="AJ1011"/>
      <c r="AK1011"/>
      <c r="AL1011"/>
      <c r="AM1011"/>
      <c r="AN1011"/>
      <c r="AO1011"/>
      <c r="AP1011"/>
      <c r="AQ1011"/>
      <c r="AR1011"/>
      <c r="AS1011"/>
      <c r="AT1011"/>
      <c r="AU1011"/>
      <c r="AV1011"/>
      <c r="AW1011"/>
      <c r="AX1011"/>
      <c r="AY1011"/>
      <c r="AZ1011"/>
      <c r="BA1011"/>
      <c r="BB1011"/>
      <c r="BC1011"/>
      <c r="BD1011"/>
      <c r="BE1011"/>
      <c r="BF1011"/>
      <c r="BG1011"/>
      <c r="BH1011"/>
      <c r="BI1011"/>
      <c r="BJ1011"/>
      <c r="BK1011"/>
      <c r="BL1011"/>
      <c r="BM1011"/>
      <c r="BN1011"/>
      <c r="BO1011"/>
      <c r="BP1011"/>
      <c r="BQ1011"/>
      <c r="BR1011"/>
      <c r="BS1011"/>
      <c r="BT1011"/>
      <c r="BU1011"/>
      <c r="BV1011"/>
      <c r="BW1011"/>
      <c r="BX1011"/>
      <c r="BY1011"/>
      <c r="BZ1011"/>
      <c r="CA1011"/>
      <c r="CB1011"/>
      <c r="CC1011"/>
      <c r="CD1011"/>
      <c r="CE1011"/>
      <c r="CF1011"/>
      <c r="CG1011"/>
      <c r="CH1011"/>
      <c r="CI1011"/>
      <c r="CJ1011"/>
      <c r="CK1011"/>
      <c r="CL1011"/>
      <c r="CM1011"/>
      <c r="CN1011"/>
      <c r="CO1011"/>
      <c r="CP1011"/>
      <c r="CQ1011"/>
      <c r="CR1011"/>
      <c r="CS1011"/>
      <c r="CT1011"/>
      <c r="CU1011"/>
      <c r="CV1011"/>
      <c r="CW1011"/>
      <c r="CX1011"/>
      <c r="CY1011"/>
      <c r="CZ1011"/>
      <c r="DA1011"/>
      <c r="DB1011"/>
      <c r="DC1011"/>
      <c r="DD1011"/>
      <c r="DE1011"/>
      <c r="DF1011"/>
      <c r="DG1011"/>
      <c r="DH1011"/>
      <c r="DI1011"/>
      <c r="DJ1011"/>
      <c r="DK1011"/>
      <c r="DL1011"/>
      <c r="DM1011"/>
      <c r="DN1011"/>
      <c r="DO1011"/>
      <c r="DP1011"/>
      <c r="DQ1011"/>
      <c r="DR1011"/>
      <c r="DS1011"/>
      <c r="DT1011"/>
      <c r="DU1011"/>
      <c r="DV1011"/>
      <c r="DW1011"/>
      <c r="DX1011"/>
      <c r="DY1011"/>
      <c r="DZ1011"/>
      <c r="EA1011"/>
      <c r="EB1011"/>
      <c r="EC1011"/>
      <c r="ED1011"/>
      <c r="EE1011"/>
      <c r="EF1011"/>
      <c r="EG1011"/>
      <c r="EH1011"/>
      <c r="EI1011"/>
      <c r="EJ1011"/>
      <c r="EK1011"/>
      <c r="EL1011"/>
      <c r="EM1011"/>
      <c r="EN1011"/>
      <c r="EO1011"/>
      <c r="EP1011"/>
      <c r="EQ1011"/>
      <c r="ER1011"/>
      <c r="ES1011"/>
      <c r="ET1011"/>
      <c r="EU1011"/>
      <c r="EV1011"/>
      <c r="EW1011"/>
      <c r="EX1011"/>
      <c r="EY1011"/>
      <c r="EZ1011"/>
      <c r="FA1011"/>
      <c r="FB1011"/>
      <c r="FC1011"/>
      <c r="FD1011"/>
      <c r="FE1011"/>
      <c r="FF1011"/>
      <c r="FG1011"/>
      <c r="FH1011"/>
      <c r="FI1011"/>
      <c r="FJ1011"/>
      <c r="FK1011"/>
      <c r="FL1011"/>
      <c r="FM1011"/>
      <c r="FN1011"/>
      <c r="FO1011"/>
      <c r="FP1011"/>
      <c r="FQ1011"/>
      <c r="FR1011"/>
      <c r="FS1011"/>
      <c r="FT1011"/>
      <c r="FU1011"/>
      <c r="FV1011"/>
      <c r="FW1011"/>
      <c r="FX1011"/>
      <c r="FY1011"/>
      <c r="FZ1011"/>
      <c r="GA1011"/>
      <c r="GB1011"/>
      <c r="GC1011"/>
      <c r="GD1011"/>
      <c r="GE1011"/>
      <c r="GF1011"/>
      <c r="GG1011"/>
      <c r="GH1011"/>
      <c r="GI1011"/>
      <c r="GJ1011"/>
      <c r="GK1011"/>
      <c r="GL1011"/>
      <c r="GM1011"/>
      <c r="GN1011"/>
      <c r="GO1011"/>
      <c r="GP1011"/>
      <c r="GQ1011"/>
      <c r="GR1011"/>
      <c r="GS1011"/>
      <c r="GT1011"/>
      <c r="GU1011"/>
      <c r="GV1011"/>
      <c r="GW1011"/>
      <c r="GX1011"/>
      <c r="GY1011"/>
      <c r="GZ1011"/>
      <c r="HA1011"/>
      <c r="HB1011"/>
      <c r="HC1011"/>
      <c r="HD1011"/>
      <c r="HE1011"/>
      <c r="HF1011"/>
      <c r="HG1011"/>
      <c r="HH1011"/>
      <c r="HI1011"/>
      <c r="HJ1011"/>
      <c r="HK1011"/>
      <c r="HL1011"/>
    </row>
    <row r="1012" spans="1:220" x14ac:dyDescent="0.25">
      <c r="A1012"/>
      <c r="B1012"/>
      <c r="C1012"/>
      <c r="D1012"/>
      <c r="E1012"/>
      <c r="F1012"/>
      <c r="G1012"/>
      <c r="H1012"/>
      <c r="I1012"/>
      <c r="J1012"/>
      <c r="K1012"/>
      <c r="L1012"/>
      <c r="M1012"/>
      <c r="N1012"/>
      <c r="O1012"/>
      <c r="P1012"/>
      <c r="Q1012"/>
      <c r="R1012"/>
      <c r="S1012"/>
      <c r="T1012"/>
      <c r="U1012"/>
      <c r="V1012"/>
      <c r="W1012"/>
      <c r="X1012"/>
      <c r="Y1012"/>
      <c r="Z1012"/>
      <c r="AA1012"/>
      <c r="AB1012"/>
      <c r="AC1012"/>
      <c r="AD1012"/>
      <c r="AE1012"/>
      <c r="AF1012"/>
      <c r="AG1012"/>
      <c r="AH1012"/>
      <c r="AI1012"/>
      <c r="AJ1012"/>
      <c r="AK1012"/>
      <c r="AL1012"/>
      <c r="AM1012"/>
      <c r="AN1012"/>
      <c r="AO1012"/>
      <c r="AP1012"/>
      <c r="AQ1012"/>
      <c r="AR1012"/>
      <c r="AS1012"/>
      <c r="AT1012"/>
      <c r="AU1012"/>
      <c r="AV1012"/>
      <c r="AW1012"/>
      <c r="AX1012"/>
      <c r="AY1012"/>
      <c r="AZ1012"/>
      <c r="BA1012"/>
      <c r="BB1012"/>
      <c r="BC1012"/>
      <c r="BD1012"/>
      <c r="BE1012"/>
      <c r="BF1012"/>
      <c r="BG1012"/>
      <c r="BH1012"/>
      <c r="BI1012"/>
      <c r="BJ1012"/>
      <c r="BK1012"/>
      <c r="BL1012"/>
      <c r="BM1012"/>
      <c r="BN1012"/>
      <c r="BO1012"/>
      <c r="BP1012"/>
      <c r="BQ1012"/>
      <c r="BR1012"/>
      <c r="BS1012"/>
      <c r="BT1012"/>
      <c r="BU1012"/>
      <c r="BV1012"/>
      <c r="BW1012"/>
      <c r="BX1012"/>
      <c r="BY1012"/>
      <c r="BZ1012"/>
      <c r="CA1012"/>
      <c r="CB1012"/>
      <c r="CC1012"/>
      <c r="CD1012"/>
      <c r="CE1012"/>
      <c r="CF1012"/>
      <c r="CG1012"/>
      <c r="CH1012"/>
      <c r="CI1012"/>
      <c r="CJ1012"/>
      <c r="CK1012"/>
      <c r="CL1012"/>
      <c r="CM1012"/>
      <c r="CN1012"/>
      <c r="CO1012"/>
      <c r="CP1012"/>
      <c r="CQ1012"/>
      <c r="CR1012"/>
      <c r="CS1012"/>
      <c r="CT1012"/>
      <c r="CU1012"/>
      <c r="CV1012"/>
      <c r="CW1012"/>
      <c r="CX1012"/>
      <c r="CY1012"/>
      <c r="CZ1012"/>
      <c r="DA1012"/>
      <c r="DB1012"/>
      <c r="DC1012"/>
      <c r="DD1012"/>
      <c r="DE1012"/>
      <c r="DF1012"/>
      <c r="DG1012"/>
      <c r="DH1012"/>
      <c r="DI1012"/>
      <c r="DJ1012"/>
      <c r="DK1012"/>
      <c r="DL1012"/>
      <c r="DM1012"/>
      <c r="DN1012"/>
      <c r="DO1012"/>
      <c r="DP1012"/>
      <c r="DQ1012"/>
      <c r="DR1012"/>
      <c r="DS1012"/>
      <c r="DT1012"/>
      <c r="DU1012"/>
      <c r="DV1012"/>
      <c r="DW1012"/>
      <c r="DX1012"/>
      <c r="DY1012"/>
      <c r="DZ1012"/>
      <c r="EA1012"/>
      <c r="EB1012"/>
      <c r="EC1012"/>
      <c r="ED1012"/>
      <c r="EE1012"/>
      <c r="EF1012"/>
      <c r="EG1012"/>
      <c r="EH1012"/>
      <c r="EI1012"/>
      <c r="EJ1012"/>
      <c r="EK1012"/>
      <c r="EL1012"/>
      <c r="EM1012"/>
      <c r="EN1012"/>
      <c r="EO1012"/>
      <c r="EP1012"/>
      <c r="EQ1012"/>
      <c r="ER1012"/>
      <c r="ES1012"/>
      <c r="ET1012"/>
      <c r="EU1012"/>
      <c r="EV1012"/>
      <c r="EW1012"/>
      <c r="EX1012"/>
      <c r="EY1012"/>
      <c r="EZ1012"/>
      <c r="FA1012"/>
      <c r="FB1012"/>
      <c r="FC1012"/>
      <c r="FD1012"/>
      <c r="FE1012"/>
      <c r="FF1012"/>
      <c r="FG1012"/>
      <c r="FH1012"/>
      <c r="FI1012"/>
      <c r="FJ1012"/>
      <c r="FK1012"/>
      <c r="FL1012"/>
      <c r="FM1012"/>
      <c r="FN1012"/>
      <c r="FO1012"/>
      <c r="FP1012"/>
      <c r="FQ1012"/>
      <c r="FR1012"/>
      <c r="FS1012"/>
      <c r="FT1012"/>
      <c r="FU1012"/>
      <c r="FV1012"/>
      <c r="FW1012"/>
      <c r="FX1012"/>
      <c r="FY1012"/>
      <c r="FZ1012"/>
      <c r="GA1012"/>
      <c r="GB1012"/>
      <c r="GC1012"/>
      <c r="GD1012"/>
      <c r="GE1012"/>
      <c r="GF1012"/>
      <c r="GG1012"/>
      <c r="GH1012"/>
      <c r="GI1012"/>
      <c r="GJ1012"/>
      <c r="GK1012"/>
      <c r="GL1012"/>
      <c r="GM1012"/>
      <c r="GN1012"/>
      <c r="GO1012"/>
      <c r="GP1012"/>
      <c r="GQ1012"/>
      <c r="GR1012"/>
      <c r="GS1012"/>
      <c r="GT1012"/>
      <c r="GU1012"/>
      <c r="GV1012"/>
      <c r="GW1012"/>
      <c r="GX1012"/>
      <c r="GY1012"/>
      <c r="GZ1012"/>
      <c r="HA1012"/>
      <c r="HB1012"/>
      <c r="HC1012"/>
      <c r="HD1012"/>
      <c r="HE1012"/>
      <c r="HF1012"/>
      <c r="HG1012"/>
      <c r="HH1012"/>
      <c r="HI1012"/>
      <c r="HJ1012"/>
      <c r="HK1012"/>
      <c r="HL1012"/>
    </row>
    <row r="1013" spans="1:220" x14ac:dyDescent="0.25">
      <c r="A1013"/>
      <c r="B1013"/>
      <c r="C1013"/>
      <c r="D1013"/>
      <c r="E1013"/>
      <c r="F1013"/>
      <c r="G1013"/>
      <c r="H1013"/>
      <c r="I1013"/>
      <c r="J1013"/>
      <c r="K1013"/>
      <c r="L1013"/>
      <c r="M1013"/>
      <c r="N1013"/>
      <c r="O1013"/>
      <c r="P1013"/>
      <c r="Q1013"/>
      <c r="R1013"/>
      <c r="S1013"/>
      <c r="T1013"/>
      <c r="U1013"/>
      <c r="V1013"/>
      <c r="W1013"/>
      <c r="X1013"/>
      <c r="Y1013"/>
      <c r="Z1013"/>
      <c r="AA1013"/>
      <c r="AB1013"/>
      <c r="AC1013"/>
      <c r="AD1013"/>
      <c r="AE1013"/>
      <c r="AF1013"/>
      <c r="AG1013"/>
      <c r="AH1013"/>
      <c r="AI1013"/>
      <c r="AJ1013"/>
      <c r="AK1013"/>
      <c r="AL1013"/>
      <c r="AM1013"/>
      <c r="AN1013"/>
      <c r="AO1013"/>
      <c r="AP1013"/>
      <c r="AQ1013"/>
      <c r="AR1013"/>
      <c r="AS1013"/>
      <c r="AT1013"/>
      <c r="AU1013"/>
      <c r="AV1013"/>
      <c r="AW1013"/>
      <c r="AX1013"/>
      <c r="AY1013"/>
      <c r="AZ1013"/>
      <c r="BA1013"/>
      <c r="BB1013"/>
      <c r="BC1013"/>
      <c r="BD1013"/>
      <c r="BE1013"/>
      <c r="BF1013"/>
      <c r="BG1013"/>
      <c r="BH1013"/>
      <c r="BI1013"/>
      <c r="BJ1013"/>
      <c r="BK1013"/>
      <c r="BL1013"/>
      <c r="BM1013"/>
      <c r="BN1013"/>
      <c r="BO1013"/>
      <c r="BP1013"/>
      <c r="BQ1013"/>
      <c r="BR1013"/>
      <c r="BS1013"/>
      <c r="BT1013"/>
      <c r="BU1013"/>
      <c r="BV1013"/>
      <c r="BW1013"/>
      <c r="BX1013"/>
      <c r="BY1013"/>
      <c r="BZ1013"/>
      <c r="CA1013"/>
      <c r="CB1013"/>
      <c r="CC1013"/>
      <c r="CD1013"/>
      <c r="CE1013"/>
      <c r="CF1013"/>
      <c r="CG1013"/>
      <c r="CH1013"/>
      <c r="CI1013"/>
      <c r="CJ1013"/>
      <c r="CK1013"/>
      <c r="CL1013"/>
      <c r="CM1013"/>
      <c r="CN1013"/>
      <c r="CO1013"/>
      <c r="CP1013"/>
      <c r="CQ1013"/>
      <c r="CR1013"/>
      <c r="CS1013"/>
      <c r="CT1013"/>
      <c r="CU1013"/>
      <c r="CV1013"/>
      <c r="CW1013"/>
      <c r="CX1013"/>
      <c r="CY1013"/>
      <c r="CZ1013"/>
      <c r="DA1013"/>
      <c r="DB1013"/>
      <c r="DC1013"/>
      <c r="DD1013"/>
      <c r="DE1013"/>
      <c r="DF1013"/>
      <c r="DG1013"/>
      <c r="DH1013"/>
      <c r="DI1013"/>
      <c r="DJ1013"/>
      <c r="DK1013"/>
      <c r="DL1013"/>
      <c r="DM1013"/>
      <c r="DN1013"/>
      <c r="DO1013"/>
      <c r="DP1013"/>
      <c r="DQ1013"/>
      <c r="DR1013"/>
      <c r="DS1013"/>
      <c r="DT1013"/>
      <c r="DU1013"/>
      <c r="DV1013"/>
      <c r="DW1013"/>
      <c r="DX1013"/>
      <c r="DY1013"/>
      <c r="DZ1013"/>
      <c r="EA1013"/>
      <c r="EB1013"/>
      <c r="EC1013"/>
      <c r="ED1013"/>
      <c r="EE1013"/>
      <c r="EF1013"/>
      <c r="EG1013"/>
      <c r="EH1013"/>
      <c r="EI1013"/>
      <c r="EJ1013"/>
      <c r="EK1013"/>
      <c r="EL1013"/>
      <c r="EM1013"/>
      <c r="EN1013"/>
      <c r="EO1013"/>
      <c r="EP1013"/>
      <c r="EQ1013"/>
      <c r="ER1013"/>
      <c r="ES1013"/>
      <c r="ET1013"/>
      <c r="EU1013"/>
      <c r="EV1013"/>
      <c r="EW1013"/>
      <c r="EX1013"/>
      <c r="EY1013"/>
      <c r="EZ1013"/>
      <c r="FA1013"/>
      <c r="FB1013"/>
      <c r="FC1013"/>
      <c r="FD1013"/>
      <c r="FE1013"/>
      <c r="FF1013"/>
      <c r="FG1013"/>
      <c r="FH1013"/>
      <c r="FI1013"/>
      <c r="FJ1013"/>
      <c r="FK1013"/>
      <c r="FL1013"/>
      <c r="FM1013"/>
      <c r="FN1013"/>
      <c r="FO1013"/>
      <c r="FP1013"/>
      <c r="FQ1013"/>
      <c r="FR1013"/>
      <c r="FS1013"/>
      <c r="FT1013"/>
      <c r="FU1013"/>
      <c r="FV1013"/>
      <c r="FW1013"/>
      <c r="FX1013"/>
      <c r="FY1013"/>
      <c r="FZ1013"/>
      <c r="GA1013"/>
      <c r="GB1013"/>
      <c r="GC1013"/>
      <c r="GD1013"/>
      <c r="GE1013"/>
      <c r="GF1013"/>
      <c r="GG1013"/>
      <c r="GH1013"/>
      <c r="GI1013"/>
      <c r="GJ1013"/>
      <c r="GK1013"/>
      <c r="GL1013"/>
      <c r="GM1013"/>
      <c r="GN1013"/>
      <c r="GO1013"/>
      <c r="GP1013"/>
      <c r="GQ1013"/>
      <c r="GR1013"/>
      <c r="GS1013"/>
      <c r="GT1013"/>
      <c r="GU1013"/>
      <c r="GV1013"/>
      <c r="GW1013"/>
      <c r="GX1013"/>
      <c r="GY1013"/>
      <c r="GZ1013"/>
      <c r="HA1013"/>
      <c r="HB1013"/>
      <c r="HC1013"/>
      <c r="HD1013"/>
      <c r="HE1013"/>
      <c r="HF1013"/>
      <c r="HG1013"/>
      <c r="HH1013"/>
      <c r="HI1013"/>
      <c r="HJ1013"/>
      <c r="HK1013"/>
      <c r="HL1013"/>
    </row>
    <row r="1014" spans="1:220" x14ac:dyDescent="0.25">
      <c r="A1014"/>
      <c r="B1014"/>
      <c r="C1014"/>
      <c r="D1014"/>
      <c r="E1014"/>
      <c r="F1014"/>
      <c r="G1014"/>
      <c r="H1014"/>
      <c r="I1014"/>
      <c r="J1014"/>
      <c r="K1014"/>
      <c r="L1014"/>
      <c r="M1014"/>
      <c r="N1014"/>
      <c r="O1014"/>
      <c r="P1014"/>
      <c r="Q1014"/>
      <c r="R1014"/>
      <c r="S1014"/>
      <c r="T1014"/>
      <c r="U1014"/>
      <c r="V1014"/>
      <c r="W1014"/>
      <c r="X1014"/>
      <c r="Y1014"/>
      <c r="Z1014"/>
      <c r="AA1014"/>
      <c r="AB1014"/>
      <c r="AC1014"/>
      <c r="AD1014"/>
      <c r="AE1014"/>
      <c r="AF1014"/>
      <c r="AG1014"/>
      <c r="AH1014"/>
      <c r="AI1014"/>
      <c r="AJ1014"/>
      <c r="AK1014"/>
      <c r="AL1014"/>
      <c r="AM1014"/>
      <c r="AN1014"/>
      <c r="AO1014"/>
      <c r="AP1014"/>
      <c r="AQ1014"/>
      <c r="AR1014"/>
      <c r="AS1014"/>
      <c r="AT1014"/>
      <c r="AU1014"/>
      <c r="AV1014"/>
      <c r="AW1014"/>
      <c r="AX1014"/>
      <c r="AY1014"/>
      <c r="AZ1014"/>
      <c r="BA1014"/>
      <c r="BB1014"/>
      <c r="BC1014"/>
      <c r="BD1014"/>
      <c r="BE1014"/>
      <c r="BF1014"/>
      <c r="BG1014"/>
      <c r="BH1014"/>
      <c r="BI1014"/>
      <c r="BJ1014"/>
      <c r="BK1014"/>
      <c r="BL1014"/>
      <c r="BM1014"/>
      <c r="BN1014"/>
      <c r="BO1014"/>
      <c r="BP1014"/>
      <c r="BQ1014"/>
      <c r="BR1014"/>
      <c r="BS1014"/>
      <c r="BT1014"/>
      <c r="BU1014"/>
      <c r="BV1014"/>
      <c r="BW1014"/>
      <c r="BX1014"/>
      <c r="BY1014"/>
      <c r="BZ1014"/>
      <c r="CA1014"/>
      <c r="CB1014"/>
      <c r="CC1014"/>
      <c r="CD1014"/>
      <c r="CE1014"/>
      <c r="CF1014"/>
      <c r="CG1014"/>
      <c r="CH1014"/>
      <c r="CI1014"/>
      <c r="CJ1014"/>
      <c r="CK1014"/>
      <c r="CL1014"/>
      <c r="CM1014"/>
      <c r="CN1014"/>
      <c r="CO1014"/>
      <c r="CP1014"/>
      <c r="CQ1014"/>
      <c r="CR1014"/>
      <c r="CS1014"/>
      <c r="CT1014"/>
      <c r="CU1014"/>
      <c r="CV1014"/>
      <c r="CW1014"/>
      <c r="CX1014"/>
      <c r="CY1014"/>
      <c r="CZ1014"/>
      <c r="DA1014"/>
      <c r="DB1014"/>
      <c r="DC1014"/>
      <c r="DD1014"/>
      <c r="DE1014"/>
      <c r="DF1014"/>
      <c r="DG1014"/>
      <c r="DH1014"/>
      <c r="DI1014"/>
      <c r="DJ1014"/>
      <c r="DK1014"/>
      <c r="DL1014"/>
      <c r="DM1014"/>
      <c r="DN1014"/>
      <c r="DO1014"/>
      <c r="DP1014"/>
      <c r="DQ1014"/>
      <c r="DR1014"/>
      <c r="DS1014"/>
      <c r="DT1014"/>
      <c r="DU1014"/>
      <c r="DV1014"/>
      <c r="DW1014"/>
      <c r="DX1014"/>
      <c r="DY1014"/>
      <c r="DZ1014"/>
      <c r="EA1014"/>
      <c r="EB1014"/>
      <c r="EC1014"/>
      <c r="ED1014"/>
      <c r="EE1014"/>
      <c r="EF1014"/>
      <c r="EG1014"/>
      <c r="EH1014"/>
      <c r="EI1014"/>
      <c r="EJ1014"/>
      <c r="EK1014"/>
      <c r="EL1014"/>
      <c r="EM1014"/>
      <c r="EN1014"/>
      <c r="EO1014"/>
      <c r="EP1014"/>
      <c r="EQ1014"/>
      <c r="ER1014"/>
      <c r="ES1014"/>
      <c r="ET1014"/>
      <c r="EU1014"/>
      <c r="EV1014"/>
      <c r="EW1014"/>
      <c r="EX1014"/>
      <c r="EY1014"/>
      <c r="EZ1014"/>
      <c r="FA1014"/>
      <c r="FB1014"/>
      <c r="FC1014"/>
      <c r="FD1014"/>
      <c r="FE1014"/>
      <c r="FF1014"/>
      <c r="FG1014"/>
      <c r="FH1014"/>
      <c r="FI1014"/>
      <c r="FJ1014"/>
      <c r="FK1014"/>
      <c r="FL1014"/>
      <c r="FM1014"/>
      <c r="FN1014"/>
      <c r="FO1014"/>
      <c r="FP1014"/>
      <c r="FQ1014"/>
      <c r="FR1014"/>
      <c r="FS1014"/>
      <c r="FT1014"/>
      <c r="FU1014"/>
      <c r="FV1014"/>
      <c r="FW1014"/>
      <c r="FX1014"/>
      <c r="FY1014"/>
      <c r="FZ1014"/>
      <c r="GA1014"/>
      <c r="GB1014"/>
      <c r="GC1014"/>
      <c r="GD1014"/>
      <c r="GE1014"/>
      <c r="GF1014"/>
      <c r="GG1014"/>
      <c r="GH1014"/>
      <c r="GI1014"/>
      <c r="GJ1014"/>
      <c r="GK1014"/>
      <c r="GL1014"/>
      <c r="GM1014"/>
      <c r="GN1014"/>
      <c r="GO1014"/>
      <c r="GP1014"/>
      <c r="GQ1014"/>
      <c r="GR1014"/>
      <c r="GS1014"/>
      <c r="GT1014"/>
      <c r="GU1014"/>
      <c r="GV1014"/>
      <c r="GW1014"/>
      <c r="GX1014"/>
      <c r="GY1014"/>
      <c r="GZ1014"/>
      <c r="HA1014"/>
      <c r="HB1014"/>
      <c r="HC1014"/>
      <c r="HD1014"/>
      <c r="HE1014"/>
      <c r="HF1014"/>
      <c r="HG1014"/>
      <c r="HH1014"/>
      <c r="HI1014"/>
      <c r="HJ1014"/>
      <c r="HK1014"/>
      <c r="HL1014"/>
    </row>
    <row r="1015" spans="1:220" x14ac:dyDescent="0.25">
      <c r="A1015"/>
      <c r="B1015"/>
      <c r="C1015"/>
      <c r="D1015"/>
      <c r="E1015"/>
      <c r="F1015"/>
      <c r="G1015"/>
      <c r="H1015"/>
      <c r="I1015"/>
      <c r="J1015"/>
      <c r="K1015"/>
      <c r="L1015"/>
      <c r="M1015"/>
      <c r="N1015"/>
      <c r="O1015"/>
      <c r="P1015"/>
      <c r="Q1015"/>
      <c r="R1015"/>
      <c r="S1015"/>
      <c r="T1015"/>
      <c r="U1015"/>
      <c r="V1015"/>
      <c r="W1015"/>
      <c r="X1015"/>
      <c r="Y1015"/>
      <c r="Z1015"/>
      <c r="AA1015"/>
      <c r="AB1015"/>
      <c r="AC1015"/>
      <c r="AD1015"/>
      <c r="AE1015"/>
      <c r="AF1015"/>
      <c r="AG1015"/>
      <c r="AH1015"/>
      <c r="AI1015"/>
      <c r="AJ1015"/>
      <c r="AK1015"/>
      <c r="AL1015"/>
      <c r="AM1015"/>
      <c r="AN1015"/>
      <c r="AO1015"/>
      <c r="AP1015"/>
      <c r="AQ1015"/>
      <c r="AR1015"/>
      <c r="AS1015"/>
      <c r="AT1015"/>
      <c r="AU1015"/>
      <c r="AV1015"/>
      <c r="AW1015"/>
      <c r="AX1015"/>
      <c r="AY1015"/>
      <c r="AZ1015"/>
      <c r="BA1015"/>
      <c r="BB1015"/>
      <c r="BC1015"/>
      <c r="BD1015"/>
      <c r="BE1015"/>
      <c r="BF1015"/>
      <c r="BG1015"/>
      <c r="BH1015"/>
      <c r="BI1015"/>
      <c r="BJ1015"/>
      <c r="BK1015"/>
      <c r="BL1015"/>
      <c r="BM1015"/>
      <c r="BN1015"/>
      <c r="BO1015"/>
      <c r="BP1015"/>
      <c r="BQ1015"/>
      <c r="BR1015"/>
      <c r="BS1015"/>
      <c r="BT1015"/>
      <c r="BU1015"/>
      <c r="BV1015"/>
      <c r="BW1015"/>
      <c r="BX1015"/>
      <c r="BY1015"/>
      <c r="BZ1015"/>
      <c r="CA1015"/>
      <c r="CB1015"/>
      <c r="CC1015"/>
      <c r="CD1015"/>
      <c r="CE1015"/>
      <c r="CF1015"/>
      <c r="CG1015"/>
      <c r="CH1015"/>
      <c r="CI1015"/>
      <c r="CJ1015"/>
      <c r="CK1015"/>
      <c r="CL1015"/>
      <c r="CM1015"/>
      <c r="CN1015"/>
      <c r="CO1015"/>
      <c r="CP1015"/>
      <c r="CQ1015"/>
      <c r="CR1015"/>
      <c r="CS1015"/>
      <c r="CT1015"/>
      <c r="CU1015"/>
      <c r="CV1015"/>
      <c r="CW1015"/>
      <c r="CX1015"/>
      <c r="CY1015"/>
      <c r="CZ1015"/>
      <c r="DA1015"/>
      <c r="DB1015"/>
      <c r="DC1015"/>
      <c r="DD1015"/>
      <c r="DE1015"/>
      <c r="DF1015"/>
      <c r="DG1015"/>
      <c r="DH1015"/>
      <c r="DI1015"/>
      <c r="DJ1015"/>
      <c r="DK1015"/>
      <c r="DL1015"/>
      <c r="DM1015"/>
      <c r="DN1015"/>
      <c r="DO1015"/>
      <c r="DP1015"/>
      <c r="DQ1015"/>
      <c r="DR1015"/>
      <c r="DS1015"/>
      <c r="DT1015"/>
      <c r="DU1015"/>
      <c r="DV1015"/>
      <c r="DW1015"/>
      <c r="DX1015"/>
      <c r="DY1015"/>
      <c r="DZ1015"/>
      <c r="EA1015"/>
      <c r="EB1015"/>
      <c r="EC1015"/>
      <c r="ED1015"/>
      <c r="EE1015"/>
      <c r="EF1015"/>
      <c r="EG1015"/>
      <c r="EH1015"/>
      <c r="EI1015"/>
      <c r="EJ1015"/>
      <c r="EK1015"/>
      <c r="EL1015"/>
      <c r="EM1015"/>
      <c r="EN1015"/>
      <c r="EO1015"/>
      <c r="EP1015"/>
      <c r="EQ1015"/>
      <c r="ER1015"/>
      <c r="ES1015"/>
      <c r="ET1015"/>
      <c r="EU1015"/>
      <c r="EV1015"/>
      <c r="EW1015"/>
      <c r="EX1015"/>
      <c r="EY1015"/>
      <c r="EZ1015"/>
      <c r="FA1015"/>
      <c r="FB1015"/>
      <c r="FC1015"/>
      <c r="FD1015"/>
      <c r="FE1015"/>
      <c r="FF1015"/>
      <c r="FG1015"/>
      <c r="FH1015"/>
      <c r="FI1015"/>
      <c r="FJ1015"/>
      <c r="FK1015"/>
      <c r="FL1015"/>
      <c r="FM1015"/>
      <c r="FN1015"/>
      <c r="FO1015"/>
      <c r="FP1015"/>
      <c r="FQ1015"/>
      <c r="FR1015"/>
      <c r="FS1015"/>
      <c r="FT1015"/>
      <c r="FU1015"/>
      <c r="FV1015"/>
      <c r="FW1015"/>
      <c r="FX1015"/>
      <c r="FY1015"/>
      <c r="FZ1015"/>
      <c r="GA1015"/>
      <c r="GB1015"/>
      <c r="GC1015"/>
      <c r="GD1015"/>
      <c r="GE1015"/>
      <c r="GF1015"/>
      <c r="GG1015"/>
      <c r="GH1015"/>
      <c r="GI1015"/>
      <c r="GJ1015"/>
      <c r="GK1015"/>
      <c r="GL1015"/>
      <c r="GM1015"/>
      <c r="GN1015"/>
      <c r="GO1015"/>
      <c r="GP1015"/>
      <c r="GQ1015"/>
      <c r="GR1015"/>
      <c r="GS1015"/>
      <c r="GT1015"/>
      <c r="GU1015"/>
      <c r="GV1015"/>
      <c r="GW1015"/>
      <c r="GX1015"/>
      <c r="GY1015"/>
      <c r="GZ1015"/>
      <c r="HA1015"/>
      <c r="HB1015"/>
      <c r="HC1015"/>
      <c r="HD1015"/>
      <c r="HE1015"/>
      <c r="HF1015"/>
      <c r="HG1015"/>
      <c r="HH1015"/>
      <c r="HI1015"/>
      <c r="HJ1015"/>
      <c r="HK1015"/>
      <c r="HL1015"/>
    </row>
    <row r="1016" spans="1:220" x14ac:dyDescent="0.25">
      <c r="A1016"/>
      <c r="B1016"/>
      <c r="C1016"/>
      <c r="D1016"/>
      <c r="E1016"/>
      <c r="F1016"/>
      <c r="G1016"/>
      <c r="H1016"/>
      <c r="I1016"/>
      <c r="J1016"/>
      <c r="K1016"/>
      <c r="L1016"/>
      <c r="M1016"/>
      <c r="N1016"/>
      <c r="O1016"/>
      <c r="P1016"/>
      <c r="Q1016"/>
      <c r="R1016"/>
      <c r="S1016"/>
      <c r="T1016"/>
      <c r="U1016"/>
      <c r="V1016"/>
      <c r="W1016"/>
      <c r="X1016"/>
      <c r="Y1016"/>
      <c r="Z1016"/>
      <c r="AA1016"/>
      <c r="AB1016"/>
      <c r="AC1016"/>
      <c r="AD1016"/>
      <c r="AE1016"/>
      <c r="AF1016"/>
      <c r="AG1016"/>
      <c r="AH1016"/>
      <c r="AI1016"/>
      <c r="AJ1016"/>
      <c r="AK1016"/>
      <c r="AL1016"/>
      <c r="AM1016"/>
      <c r="AN1016"/>
      <c r="AO1016"/>
      <c r="AP1016"/>
      <c r="AQ1016"/>
      <c r="AR1016"/>
      <c r="AS1016"/>
      <c r="AT1016"/>
      <c r="AU1016"/>
      <c r="AV1016"/>
      <c r="AW1016"/>
      <c r="AX1016"/>
      <c r="AY1016"/>
      <c r="AZ1016"/>
      <c r="BA1016"/>
      <c r="BB1016"/>
      <c r="BC1016"/>
      <c r="BD1016"/>
      <c r="BE1016"/>
      <c r="BF1016"/>
      <c r="BG1016"/>
      <c r="BH1016"/>
      <c r="BI1016"/>
      <c r="BJ1016"/>
      <c r="BK1016"/>
      <c r="BL1016"/>
      <c r="BM1016"/>
      <c r="BN1016"/>
      <c r="BO1016"/>
      <c r="BP1016"/>
      <c r="BQ1016"/>
      <c r="BR1016"/>
      <c r="BS1016"/>
      <c r="BT1016"/>
      <c r="BU1016"/>
      <c r="BV1016"/>
      <c r="BW1016"/>
      <c r="BX1016"/>
      <c r="BY1016"/>
      <c r="BZ1016"/>
      <c r="CA1016"/>
      <c r="CB1016"/>
      <c r="CC1016"/>
      <c r="CD1016"/>
      <c r="CE1016"/>
      <c r="CF1016"/>
      <c r="CG1016"/>
      <c r="CH1016"/>
      <c r="CI1016"/>
      <c r="CJ1016"/>
      <c r="CK1016"/>
      <c r="CL1016"/>
      <c r="CM1016"/>
      <c r="CN1016"/>
      <c r="CO1016"/>
      <c r="CP1016"/>
      <c r="CQ1016"/>
      <c r="CR1016"/>
      <c r="CS1016"/>
      <c r="CT1016"/>
      <c r="CU1016"/>
      <c r="CV1016"/>
      <c r="CW1016"/>
      <c r="CX1016"/>
      <c r="CY1016"/>
      <c r="CZ1016"/>
      <c r="DA1016"/>
      <c r="DB1016"/>
      <c r="DC1016"/>
      <c r="DD1016"/>
      <c r="DE1016"/>
      <c r="DF1016"/>
      <c r="DG1016"/>
      <c r="DH1016"/>
      <c r="DI1016"/>
      <c r="DJ1016"/>
      <c r="DK1016"/>
      <c r="DL1016"/>
      <c r="DM1016"/>
      <c r="DN1016"/>
      <c r="DO1016"/>
      <c r="DP1016"/>
      <c r="DQ1016"/>
      <c r="DR1016"/>
      <c r="DS1016"/>
      <c r="DT1016"/>
      <c r="DU1016"/>
      <c r="DV1016"/>
      <c r="DW1016"/>
      <c r="DX1016"/>
      <c r="DY1016"/>
      <c r="DZ1016"/>
      <c r="EA1016"/>
      <c r="EB1016"/>
      <c r="EC1016"/>
      <c r="ED1016"/>
      <c r="EE1016"/>
      <c r="EF1016"/>
      <c r="EG1016"/>
      <c r="EH1016"/>
      <c r="EI1016"/>
      <c r="EJ1016"/>
      <c r="EK1016"/>
      <c r="EL1016"/>
      <c r="EM1016"/>
      <c r="EN1016"/>
      <c r="EO1016"/>
      <c r="EP1016"/>
      <c r="EQ1016"/>
      <c r="ER1016"/>
      <c r="ES1016"/>
      <c r="ET1016"/>
      <c r="EU1016"/>
      <c r="EV1016"/>
      <c r="EW1016"/>
      <c r="EX1016"/>
      <c r="EY1016"/>
      <c r="EZ1016"/>
      <c r="FA1016"/>
      <c r="FB1016"/>
      <c r="FC1016"/>
      <c r="FD1016"/>
      <c r="FE1016"/>
      <c r="FF1016"/>
      <c r="FG1016"/>
      <c r="FH1016"/>
      <c r="FI1016"/>
      <c r="FJ1016"/>
      <c r="FK1016"/>
      <c r="FL1016"/>
      <c r="FM1016"/>
      <c r="FN1016"/>
      <c r="FO1016"/>
      <c r="FP1016"/>
      <c r="FQ1016"/>
      <c r="FR1016"/>
      <c r="FS1016"/>
      <c r="FT1016"/>
      <c r="FU1016"/>
      <c r="FV1016"/>
      <c r="FW1016"/>
      <c r="FX1016"/>
      <c r="FY1016"/>
      <c r="FZ1016"/>
      <c r="GA1016"/>
      <c r="GB1016"/>
      <c r="GC1016"/>
      <c r="GD1016"/>
      <c r="GE1016"/>
      <c r="GF1016"/>
      <c r="GG1016"/>
      <c r="GH1016"/>
      <c r="GI1016"/>
      <c r="GJ1016"/>
      <c r="GK1016"/>
      <c r="GL1016"/>
      <c r="GM1016"/>
      <c r="GN1016"/>
      <c r="GO1016"/>
      <c r="GP1016"/>
      <c r="GQ1016"/>
      <c r="GR1016"/>
      <c r="GS1016"/>
      <c r="GT1016"/>
      <c r="GU1016"/>
      <c r="GV1016"/>
      <c r="GW1016"/>
      <c r="GX1016"/>
      <c r="GY1016"/>
      <c r="GZ1016"/>
      <c r="HA1016"/>
      <c r="HB1016"/>
      <c r="HC1016"/>
      <c r="HD1016"/>
      <c r="HE1016"/>
      <c r="HF1016"/>
      <c r="HG1016"/>
      <c r="HH1016"/>
      <c r="HI1016"/>
      <c r="HJ1016"/>
      <c r="HK1016"/>
      <c r="HL1016"/>
    </row>
    <row r="1017" spans="1:220" x14ac:dyDescent="0.25">
      <c r="A1017"/>
      <c r="B1017"/>
      <c r="C1017"/>
      <c r="D1017"/>
      <c r="E1017"/>
      <c r="F1017"/>
      <c r="G1017"/>
      <c r="H1017"/>
      <c r="I1017"/>
      <c r="J1017"/>
      <c r="K1017"/>
      <c r="L1017"/>
      <c r="M1017"/>
      <c r="N1017"/>
      <c r="O1017"/>
      <c r="P1017"/>
      <c r="Q1017"/>
      <c r="R1017"/>
      <c r="S1017"/>
      <c r="T1017"/>
      <c r="U1017"/>
      <c r="V1017"/>
      <c r="W1017"/>
      <c r="X1017"/>
      <c r="Y1017"/>
      <c r="Z1017"/>
      <c r="AA1017"/>
      <c r="AB1017"/>
      <c r="AC1017"/>
      <c r="AD1017"/>
      <c r="AE1017"/>
      <c r="AF1017"/>
      <c r="AG1017"/>
      <c r="AH1017"/>
      <c r="AI1017"/>
      <c r="AJ1017"/>
      <c r="AK1017"/>
      <c r="AL1017"/>
      <c r="AM1017"/>
      <c r="AN1017"/>
      <c r="AO1017"/>
      <c r="AP1017"/>
      <c r="AQ1017"/>
      <c r="AR1017"/>
      <c r="AS1017"/>
      <c r="AT1017"/>
      <c r="AU1017"/>
      <c r="AV1017"/>
      <c r="AW1017"/>
      <c r="AX1017"/>
      <c r="AY1017"/>
      <c r="AZ1017"/>
      <c r="BA1017"/>
      <c r="BB1017"/>
      <c r="BC1017"/>
      <c r="BD1017"/>
      <c r="BE1017"/>
      <c r="BF1017"/>
      <c r="BG1017"/>
      <c r="BH1017"/>
      <c r="BI1017"/>
      <c r="BJ1017"/>
      <c r="BK1017"/>
      <c r="BL1017"/>
      <c r="BM1017"/>
      <c r="BN1017"/>
      <c r="BO1017"/>
      <c r="BP1017"/>
      <c r="BQ1017"/>
      <c r="BR1017"/>
      <c r="BS1017"/>
      <c r="BT1017"/>
      <c r="BU1017"/>
      <c r="BV1017"/>
      <c r="BW1017"/>
      <c r="BX1017"/>
      <c r="BY1017"/>
      <c r="BZ1017"/>
      <c r="CA1017"/>
      <c r="CB1017"/>
      <c r="CC1017"/>
      <c r="CD1017"/>
      <c r="CE1017"/>
      <c r="CF1017"/>
      <c r="CG1017"/>
      <c r="CH1017"/>
      <c r="CI1017"/>
      <c r="CJ1017"/>
      <c r="CK1017"/>
      <c r="CL1017"/>
      <c r="CM1017"/>
      <c r="CN1017"/>
      <c r="CO1017"/>
      <c r="CP1017"/>
      <c r="CQ1017"/>
      <c r="CR1017"/>
      <c r="CS1017"/>
      <c r="CT1017"/>
      <c r="CU1017"/>
      <c r="CV1017"/>
      <c r="CW1017"/>
      <c r="CX1017"/>
      <c r="CY1017"/>
      <c r="CZ1017"/>
      <c r="DA1017"/>
      <c r="DB1017"/>
      <c r="DC1017"/>
      <c r="DD1017"/>
      <c r="DE1017"/>
      <c r="DF1017"/>
      <c r="DG1017"/>
      <c r="DH1017"/>
      <c r="DI1017"/>
      <c r="DJ1017"/>
      <c r="DK1017"/>
      <c r="DL1017"/>
      <c r="DM1017"/>
      <c r="DN1017"/>
      <c r="DO1017"/>
      <c r="DP1017"/>
      <c r="DQ1017"/>
      <c r="DR1017"/>
      <c r="DS1017"/>
      <c r="DT1017"/>
      <c r="DU1017"/>
      <c r="DV1017"/>
      <c r="DW1017"/>
      <c r="DX1017"/>
      <c r="DY1017"/>
      <c r="DZ1017"/>
      <c r="EA1017"/>
      <c r="EB1017"/>
      <c r="EC1017"/>
      <c r="ED1017"/>
      <c r="EE1017"/>
      <c r="EF1017"/>
      <c r="EG1017"/>
      <c r="EH1017"/>
      <c r="EI1017"/>
      <c r="EJ1017"/>
      <c r="EK1017"/>
      <c r="EL1017"/>
      <c r="EM1017"/>
      <c r="EN1017"/>
      <c r="EO1017"/>
      <c r="EP1017"/>
      <c r="EQ1017"/>
      <c r="ER1017"/>
      <c r="ES1017"/>
      <c r="ET1017"/>
      <c r="EU1017"/>
      <c r="EV1017"/>
      <c r="EW1017"/>
      <c r="EX1017"/>
      <c r="EY1017"/>
      <c r="EZ1017"/>
      <c r="FA1017"/>
      <c r="FB1017"/>
      <c r="FC1017"/>
      <c r="FD1017"/>
      <c r="FE1017"/>
      <c r="FF1017"/>
      <c r="FG1017"/>
      <c r="FH1017"/>
      <c r="FI1017"/>
      <c r="FJ1017"/>
      <c r="FK1017"/>
      <c r="FL1017"/>
      <c r="FM1017"/>
      <c r="FN1017"/>
      <c r="FO1017"/>
      <c r="FP1017"/>
      <c r="FQ1017"/>
      <c r="FR1017"/>
      <c r="FS1017"/>
      <c r="FT1017"/>
      <c r="FU1017"/>
      <c r="FV1017"/>
      <c r="FW1017"/>
      <c r="FX1017"/>
      <c r="FY1017"/>
      <c r="FZ1017"/>
      <c r="GA1017"/>
      <c r="GB1017"/>
      <c r="GC1017"/>
      <c r="GD1017"/>
      <c r="GE1017"/>
      <c r="GF1017"/>
      <c r="GG1017"/>
      <c r="GH1017"/>
      <c r="GI1017"/>
      <c r="GJ1017"/>
      <c r="GK1017"/>
      <c r="GL1017"/>
      <c r="GM1017"/>
      <c r="GN1017"/>
      <c r="GO1017"/>
      <c r="GP1017"/>
      <c r="GQ1017"/>
      <c r="GR1017"/>
      <c r="GS1017"/>
      <c r="GT1017"/>
      <c r="GU1017"/>
      <c r="GV1017"/>
      <c r="GW1017"/>
      <c r="GX1017"/>
      <c r="GY1017"/>
      <c r="GZ1017"/>
      <c r="HA1017"/>
      <c r="HB1017"/>
      <c r="HC1017"/>
      <c r="HD1017"/>
      <c r="HE1017"/>
      <c r="HF1017"/>
      <c r="HG1017"/>
      <c r="HH1017"/>
      <c r="HI1017"/>
      <c r="HJ1017"/>
      <c r="HK1017"/>
      <c r="HL1017"/>
    </row>
    <row r="1018" spans="1:220" x14ac:dyDescent="0.25">
      <c r="A1018"/>
      <c r="B1018"/>
      <c r="C1018"/>
      <c r="D1018"/>
      <c r="E1018"/>
      <c r="F1018"/>
      <c r="G1018"/>
      <c r="H1018"/>
      <c r="I1018"/>
      <c r="J1018"/>
      <c r="K1018"/>
      <c r="L1018"/>
      <c r="M1018"/>
      <c r="N1018"/>
      <c r="O1018"/>
      <c r="P1018"/>
      <c r="Q1018"/>
      <c r="R1018"/>
      <c r="S1018"/>
      <c r="T1018"/>
      <c r="U1018"/>
      <c r="V1018"/>
      <c r="W1018"/>
      <c r="X1018"/>
      <c r="Y1018"/>
      <c r="Z1018"/>
      <c r="AA1018"/>
      <c r="AB1018"/>
      <c r="AC1018"/>
      <c r="AD1018"/>
      <c r="AE1018"/>
      <c r="AF1018"/>
      <c r="AG1018"/>
      <c r="AH1018"/>
      <c r="AI1018"/>
      <c r="AJ1018"/>
      <c r="AK1018"/>
      <c r="AL1018"/>
      <c r="AM1018"/>
      <c r="AN1018"/>
      <c r="AO1018"/>
      <c r="AP1018"/>
      <c r="AQ1018"/>
      <c r="AR1018"/>
      <c r="AS1018"/>
      <c r="AT1018"/>
      <c r="AU1018"/>
      <c r="AV1018"/>
      <c r="AW1018"/>
      <c r="AX1018"/>
      <c r="AY1018"/>
      <c r="AZ1018"/>
      <c r="BA1018"/>
      <c r="BB1018"/>
      <c r="BC1018"/>
      <c r="BD1018"/>
      <c r="BE1018"/>
      <c r="BF1018"/>
      <c r="BG1018"/>
      <c r="BH1018"/>
      <c r="BI1018"/>
      <c r="BJ1018"/>
      <c r="BK1018"/>
      <c r="BL1018"/>
      <c r="BM1018"/>
      <c r="BN1018"/>
      <c r="BO1018"/>
      <c r="BP1018"/>
      <c r="BQ1018"/>
      <c r="BR1018"/>
      <c r="BS1018"/>
      <c r="BT1018"/>
      <c r="BU1018"/>
      <c r="BV1018"/>
      <c r="BW1018"/>
      <c r="BX1018"/>
      <c r="BY1018"/>
      <c r="BZ1018"/>
      <c r="CA1018"/>
      <c r="CB1018"/>
      <c r="CC1018"/>
      <c r="CD1018"/>
      <c r="CE1018"/>
      <c r="CF1018"/>
      <c r="CG1018"/>
      <c r="CH1018"/>
      <c r="CI1018"/>
      <c r="CJ1018"/>
      <c r="CK1018"/>
      <c r="CL1018"/>
      <c r="CM1018"/>
      <c r="CN1018"/>
      <c r="CO1018"/>
      <c r="CP1018"/>
      <c r="CQ1018"/>
      <c r="CR1018"/>
      <c r="CS1018"/>
      <c r="CT1018"/>
      <c r="CU1018"/>
      <c r="CV1018"/>
      <c r="CW1018"/>
      <c r="CX1018"/>
      <c r="CY1018"/>
      <c r="CZ1018"/>
      <c r="DA1018"/>
      <c r="DB1018"/>
      <c r="DC1018"/>
      <c r="DD1018"/>
      <c r="DE1018"/>
      <c r="DF1018"/>
      <c r="DG1018"/>
      <c r="DH1018"/>
      <c r="DI1018"/>
      <c r="DJ1018"/>
      <c r="DK1018"/>
      <c r="DL1018"/>
      <c r="DM1018"/>
      <c r="DN1018"/>
      <c r="DO1018"/>
      <c r="DP1018"/>
      <c r="DQ1018"/>
      <c r="DR1018"/>
      <c r="DS1018"/>
      <c r="DT1018"/>
      <c r="DU1018"/>
      <c r="DV1018"/>
      <c r="DW1018"/>
      <c r="DX1018"/>
      <c r="DY1018"/>
      <c r="DZ1018"/>
      <c r="EA1018"/>
      <c r="EB1018"/>
      <c r="EC1018"/>
      <c r="ED1018"/>
      <c r="EE1018"/>
      <c r="EF1018"/>
      <c r="EG1018"/>
      <c r="EH1018"/>
      <c r="EI1018"/>
      <c r="EJ1018"/>
      <c r="EK1018"/>
      <c r="EL1018"/>
      <c r="EM1018"/>
      <c r="EN1018"/>
      <c r="EO1018"/>
      <c r="EP1018"/>
      <c r="EQ1018"/>
      <c r="ER1018"/>
      <c r="ES1018"/>
      <c r="ET1018"/>
      <c r="EU1018"/>
      <c r="EV1018"/>
      <c r="EW1018"/>
      <c r="EX1018"/>
      <c r="EY1018"/>
      <c r="EZ1018"/>
      <c r="FA1018"/>
      <c r="FB1018"/>
      <c r="FC1018"/>
      <c r="FD1018"/>
      <c r="FE1018"/>
      <c r="FF1018"/>
      <c r="FG1018"/>
      <c r="FH1018"/>
      <c r="FI1018"/>
      <c r="FJ1018"/>
      <c r="FK1018"/>
      <c r="FL1018"/>
      <c r="FM1018"/>
      <c r="FN1018"/>
      <c r="FO1018"/>
      <c r="FP1018"/>
      <c r="FQ1018"/>
      <c r="FR1018"/>
      <c r="FS1018"/>
      <c r="FT1018"/>
      <c r="FU1018"/>
      <c r="FV1018"/>
      <c r="FW1018"/>
      <c r="FX1018"/>
      <c r="FY1018"/>
      <c r="FZ1018"/>
      <c r="GA1018"/>
      <c r="GB1018"/>
      <c r="GC1018"/>
      <c r="GD1018"/>
      <c r="GE1018"/>
      <c r="GF1018"/>
      <c r="GG1018"/>
      <c r="GH1018"/>
      <c r="GI1018"/>
      <c r="GJ1018"/>
      <c r="GK1018"/>
      <c r="GL1018"/>
      <c r="GM1018"/>
      <c r="GN1018"/>
      <c r="GO1018"/>
      <c r="GP1018"/>
      <c r="GQ1018"/>
      <c r="GR1018"/>
      <c r="GS1018"/>
      <c r="GT1018"/>
      <c r="GU1018"/>
      <c r="GV1018"/>
      <c r="GW1018"/>
      <c r="GX1018"/>
      <c r="GY1018"/>
      <c r="GZ1018"/>
      <c r="HA1018"/>
      <c r="HB1018"/>
      <c r="HC1018"/>
      <c r="HD1018"/>
      <c r="HE1018"/>
      <c r="HF1018"/>
      <c r="HG1018"/>
      <c r="HH1018"/>
      <c r="HI1018"/>
      <c r="HJ1018"/>
      <c r="HK1018"/>
      <c r="HL1018"/>
    </row>
    <row r="1019" spans="1:220" x14ac:dyDescent="0.25">
      <c r="A1019"/>
      <c r="B1019"/>
      <c r="C1019"/>
      <c r="D1019"/>
      <c r="E1019"/>
      <c r="F1019"/>
      <c r="G1019"/>
      <c r="H1019"/>
      <c r="I1019"/>
      <c r="J1019"/>
      <c r="K1019"/>
      <c r="L1019"/>
      <c r="M1019"/>
      <c r="N1019"/>
      <c r="O1019"/>
      <c r="P1019"/>
      <c r="Q1019"/>
      <c r="R1019"/>
      <c r="S1019"/>
      <c r="T1019"/>
      <c r="U1019"/>
      <c r="V1019"/>
      <c r="W1019"/>
      <c r="X1019"/>
      <c r="Y1019"/>
      <c r="Z1019"/>
      <c r="AA1019"/>
      <c r="AB1019"/>
      <c r="AC1019"/>
      <c r="AD1019"/>
      <c r="AE1019"/>
      <c r="AF1019"/>
      <c r="AG1019"/>
      <c r="AH1019"/>
      <c r="AI1019"/>
      <c r="AJ1019"/>
      <c r="AK1019"/>
      <c r="AL1019"/>
      <c r="AM1019"/>
      <c r="AN1019"/>
      <c r="AO1019"/>
      <c r="AP1019"/>
      <c r="AQ1019"/>
      <c r="AR1019"/>
      <c r="AS1019"/>
      <c r="AT1019"/>
      <c r="AU1019"/>
      <c r="AV1019"/>
      <c r="AW1019"/>
      <c r="AX1019"/>
      <c r="AY1019"/>
      <c r="AZ1019"/>
      <c r="BA1019"/>
      <c r="BB1019"/>
      <c r="BC1019"/>
      <c r="BD1019"/>
      <c r="BE1019"/>
      <c r="BF1019"/>
      <c r="BG1019"/>
      <c r="BH1019"/>
      <c r="BI1019"/>
      <c r="BJ1019"/>
      <c r="BK1019"/>
      <c r="BL1019"/>
      <c r="BM1019"/>
      <c r="BN1019"/>
      <c r="BO1019"/>
      <c r="BP1019"/>
      <c r="BQ1019"/>
      <c r="BR1019"/>
      <c r="BS1019"/>
      <c r="BT1019"/>
      <c r="BU1019"/>
      <c r="BV1019"/>
      <c r="BW1019"/>
      <c r="BX1019"/>
      <c r="BY1019"/>
      <c r="BZ1019"/>
      <c r="CA1019"/>
      <c r="CB1019"/>
      <c r="CC1019"/>
      <c r="CD1019"/>
      <c r="CE1019"/>
      <c r="CF1019"/>
      <c r="CG1019"/>
      <c r="CH1019"/>
      <c r="CI1019"/>
      <c r="CJ1019"/>
      <c r="CK1019"/>
      <c r="CL1019"/>
      <c r="CM1019"/>
      <c r="CN1019"/>
      <c r="CO1019"/>
      <c r="CP1019"/>
      <c r="CQ1019"/>
      <c r="CR1019"/>
      <c r="CS1019"/>
      <c r="CT1019"/>
      <c r="CU1019"/>
      <c r="CV1019"/>
      <c r="CW1019"/>
      <c r="CX1019"/>
      <c r="CY1019"/>
      <c r="CZ1019"/>
      <c r="DA1019"/>
      <c r="DB1019"/>
      <c r="DC1019"/>
      <c r="DD1019"/>
      <c r="DE1019"/>
      <c r="DF1019"/>
      <c r="DG1019"/>
      <c r="DH1019"/>
      <c r="DI1019"/>
      <c r="DJ1019"/>
      <c r="DK1019"/>
      <c r="DL1019"/>
      <c r="DM1019"/>
      <c r="DN1019"/>
      <c r="DO1019"/>
      <c r="DP1019"/>
      <c r="DQ1019"/>
      <c r="DR1019"/>
      <c r="DS1019"/>
      <c r="DT1019"/>
      <c r="DU1019"/>
      <c r="DV1019"/>
      <c r="DW1019"/>
      <c r="DX1019"/>
      <c r="DY1019"/>
      <c r="DZ1019"/>
      <c r="EA1019"/>
      <c r="EB1019"/>
      <c r="EC1019"/>
      <c r="ED1019"/>
      <c r="EE1019"/>
      <c r="EF1019"/>
      <c r="EG1019"/>
      <c r="EH1019"/>
      <c r="EI1019"/>
      <c r="EJ1019"/>
      <c r="EK1019"/>
      <c r="EL1019"/>
      <c r="EM1019"/>
      <c r="EN1019"/>
      <c r="EO1019"/>
      <c r="EP1019"/>
      <c r="EQ1019"/>
      <c r="ER1019"/>
      <c r="ES1019"/>
      <c r="ET1019"/>
      <c r="EU1019"/>
      <c r="EV1019"/>
      <c r="EW1019"/>
      <c r="EX1019"/>
      <c r="EY1019"/>
      <c r="EZ1019"/>
      <c r="FA1019"/>
      <c r="FB1019"/>
      <c r="FC1019"/>
      <c r="FD1019"/>
      <c r="FE1019"/>
      <c r="FF1019"/>
      <c r="FG1019"/>
      <c r="FH1019"/>
      <c r="FI1019"/>
      <c r="FJ1019"/>
      <c r="FK1019"/>
      <c r="FL1019"/>
      <c r="FM1019"/>
      <c r="FN1019"/>
      <c r="FO1019"/>
      <c r="FP1019"/>
      <c r="FQ1019"/>
      <c r="FR1019"/>
      <c r="FS1019"/>
      <c r="FT1019"/>
      <c r="FU1019"/>
      <c r="FV1019"/>
      <c r="FW1019"/>
      <c r="FX1019"/>
      <c r="FY1019"/>
      <c r="FZ1019"/>
      <c r="GA1019"/>
      <c r="GB1019"/>
      <c r="GC1019"/>
      <c r="GD1019"/>
      <c r="GE1019"/>
      <c r="GF1019"/>
      <c r="GG1019"/>
      <c r="GH1019"/>
      <c r="GI1019"/>
      <c r="GJ1019"/>
      <c r="GK1019"/>
      <c r="GL1019"/>
      <c r="GM1019"/>
      <c r="GN1019"/>
      <c r="GO1019"/>
      <c r="GP1019"/>
      <c r="GQ1019"/>
      <c r="GR1019"/>
      <c r="GS1019"/>
      <c r="GT1019"/>
      <c r="GU1019"/>
      <c r="GV1019"/>
      <c r="GW1019"/>
      <c r="GX1019"/>
      <c r="GY1019"/>
      <c r="GZ1019"/>
      <c r="HA1019"/>
      <c r="HB1019"/>
      <c r="HC1019"/>
      <c r="HD1019"/>
      <c r="HE1019"/>
      <c r="HF1019"/>
      <c r="HG1019"/>
      <c r="HH1019"/>
      <c r="HI1019"/>
      <c r="HJ1019"/>
      <c r="HK1019"/>
      <c r="HL1019"/>
    </row>
    <row r="1020" spans="1:220" x14ac:dyDescent="0.25">
      <c r="A1020"/>
      <c r="B1020"/>
      <c r="C1020"/>
      <c r="D1020"/>
      <c r="E1020"/>
      <c r="F1020"/>
      <c r="G1020"/>
      <c r="H1020"/>
      <c r="I1020"/>
      <c r="J1020"/>
      <c r="K1020"/>
      <c r="L1020"/>
      <c r="M1020"/>
      <c r="N1020"/>
      <c r="O1020"/>
      <c r="P1020"/>
      <c r="Q1020"/>
      <c r="R1020"/>
      <c r="S1020"/>
      <c r="T1020"/>
      <c r="U1020"/>
      <c r="V1020"/>
      <c r="W1020"/>
      <c r="X1020"/>
      <c r="Y1020"/>
      <c r="Z1020"/>
      <c r="AA1020"/>
      <c r="AB1020"/>
      <c r="AC1020"/>
      <c r="AD1020"/>
      <c r="AE1020"/>
      <c r="AF1020"/>
      <c r="AG1020"/>
      <c r="AH1020"/>
      <c r="AI1020"/>
      <c r="AJ1020"/>
      <c r="AK1020"/>
      <c r="AL1020"/>
      <c r="AM1020"/>
      <c r="AN1020"/>
      <c r="AO1020"/>
      <c r="AP1020"/>
      <c r="AQ1020"/>
      <c r="AR1020"/>
      <c r="AS1020"/>
      <c r="AT1020"/>
      <c r="AU1020"/>
      <c r="AV1020"/>
      <c r="AW1020"/>
      <c r="AX1020"/>
      <c r="AY1020"/>
      <c r="AZ1020"/>
      <c r="BA1020"/>
      <c r="BB1020"/>
      <c r="BC1020"/>
      <c r="BD1020"/>
      <c r="BE1020"/>
      <c r="BF1020"/>
      <c r="BG1020"/>
      <c r="BH1020"/>
      <c r="BI1020"/>
      <c r="BJ1020"/>
      <c r="BK1020"/>
      <c r="BL1020"/>
      <c r="BM1020"/>
      <c r="BN1020"/>
      <c r="BO1020"/>
      <c r="BP1020"/>
      <c r="BQ1020"/>
      <c r="BR1020"/>
      <c r="BS1020"/>
      <c r="BT1020"/>
      <c r="BU1020"/>
      <c r="BV1020"/>
      <c r="BW1020"/>
      <c r="BX1020"/>
      <c r="BY1020"/>
      <c r="BZ1020"/>
      <c r="CA1020"/>
      <c r="CB1020"/>
      <c r="CC1020"/>
      <c r="CD1020"/>
      <c r="CE1020"/>
      <c r="CF1020"/>
      <c r="CG1020"/>
      <c r="CH1020"/>
      <c r="CI1020"/>
      <c r="CJ1020"/>
      <c r="CK1020"/>
      <c r="CL1020"/>
      <c r="CM1020"/>
      <c r="CN1020"/>
      <c r="CO1020"/>
      <c r="CP1020"/>
      <c r="CQ1020"/>
      <c r="CR1020"/>
      <c r="CS1020"/>
      <c r="CT1020"/>
      <c r="CU1020"/>
      <c r="CV1020"/>
      <c r="CW1020"/>
      <c r="CX1020"/>
      <c r="CY1020"/>
      <c r="CZ1020"/>
      <c r="DA1020"/>
      <c r="DB1020"/>
      <c r="DC1020"/>
      <c r="DD1020"/>
      <c r="DE1020"/>
      <c r="DF1020"/>
      <c r="DG1020"/>
      <c r="DH1020"/>
      <c r="DI1020"/>
      <c r="DJ1020"/>
      <c r="DK1020"/>
      <c r="DL1020"/>
      <c r="DM1020"/>
      <c r="DN1020"/>
      <c r="DO1020"/>
      <c r="DP1020"/>
      <c r="DQ1020"/>
      <c r="DR1020"/>
      <c r="DS1020"/>
      <c r="DT1020"/>
      <c r="DU1020"/>
      <c r="DV1020"/>
      <c r="DW1020"/>
      <c r="DX1020"/>
      <c r="DY1020"/>
      <c r="DZ1020"/>
      <c r="EA1020"/>
      <c r="EB1020"/>
      <c r="EC1020"/>
      <c r="ED1020"/>
      <c r="EE1020"/>
      <c r="EF1020"/>
      <c r="EG1020"/>
      <c r="EH1020"/>
      <c r="EI1020"/>
      <c r="EJ1020"/>
      <c r="EK1020"/>
      <c r="EL1020"/>
      <c r="EM1020"/>
      <c r="EN1020"/>
      <c r="EO1020"/>
      <c r="EP1020"/>
      <c r="EQ1020"/>
      <c r="ER1020"/>
      <c r="ES1020"/>
      <c r="ET1020"/>
      <c r="EU1020"/>
      <c r="EV1020"/>
      <c r="EW1020"/>
      <c r="EX1020"/>
      <c r="EY1020"/>
      <c r="EZ1020"/>
      <c r="FA1020"/>
      <c r="FB1020"/>
      <c r="FC1020"/>
      <c r="FD1020"/>
      <c r="FE1020"/>
      <c r="FF1020"/>
      <c r="FG1020"/>
      <c r="FH1020"/>
      <c r="FI1020"/>
      <c r="FJ1020"/>
      <c r="FK1020"/>
      <c r="FL1020"/>
      <c r="FM1020"/>
      <c r="FN1020"/>
      <c r="FO1020"/>
      <c r="FP1020"/>
      <c r="FQ1020"/>
      <c r="FR1020"/>
      <c r="FS1020"/>
      <c r="FT1020"/>
      <c r="FU1020"/>
      <c r="FV1020"/>
      <c r="FW1020"/>
      <c r="FX1020"/>
      <c r="FY1020"/>
      <c r="FZ1020"/>
      <c r="GA1020"/>
      <c r="GB1020"/>
      <c r="GC1020"/>
      <c r="GD1020"/>
      <c r="GE1020"/>
      <c r="GF1020"/>
      <c r="GG1020"/>
      <c r="GH1020"/>
      <c r="GI1020"/>
      <c r="GJ1020"/>
      <c r="GK1020"/>
      <c r="GL1020"/>
      <c r="GM1020"/>
      <c r="GN1020"/>
      <c r="GO1020"/>
      <c r="GP1020"/>
      <c r="GQ1020"/>
      <c r="GR1020"/>
      <c r="GS1020"/>
      <c r="GT1020"/>
      <c r="GU1020"/>
      <c r="GV1020"/>
      <c r="GW1020"/>
      <c r="GX1020"/>
      <c r="GY1020"/>
      <c r="GZ1020"/>
      <c r="HA1020"/>
      <c r="HB1020"/>
      <c r="HC1020"/>
      <c r="HD1020"/>
      <c r="HE1020"/>
      <c r="HF1020"/>
      <c r="HG1020"/>
      <c r="HH1020"/>
      <c r="HI1020"/>
      <c r="HJ1020"/>
      <c r="HK1020"/>
      <c r="HL1020"/>
    </row>
    <row r="1021" spans="1:220" x14ac:dyDescent="0.25">
      <c r="A1021"/>
      <c r="B1021"/>
      <c r="C1021"/>
      <c r="D1021"/>
      <c r="E1021"/>
      <c r="F1021"/>
      <c r="G1021"/>
      <c r="H1021"/>
      <c r="I1021"/>
      <c r="J1021"/>
      <c r="K1021"/>
      <c r="L1021"/>
      <c r="M1021"/>
      <c r="N1021"/>
      <c r="O1021"/>
      <c r="P1021"/>
      <c r="Q1021"/>
      <c r="R1021"/>
      <c r="S1021"/>
      <c r="T1021"/>
      <c r="U1021"/>
      <c r="V1021"/>
      <c r="W1021"/>
      <c r="X1021"/>
      <c r="Y1021"/>
      <c r="Z1021"/>
      <c r="AA1021"/>
      <c r="AB1021"/>
      <c r="AC1021"/>
      <c r="AD1021"/>
      <c r="AE1021"/>
      <c r="AF1021"/>
      <c r="AG1021"/>
      <c r="AH1021"/>
      <c r="AI1021"/>
      <c r="AJ1021"/>
      <c r="AK1021"/>
      <c r="AL1021"/>
      <c r="AM1021"/>
      <c r="AN1021"/>
      <c r="AO1021"/>
      <c r="AP1021"/>
      <c r="AQ1021"/>
      <c r="AR1021"/>
      <c r="AS1021"/>
      <c r="AT1021"/>
      <c r="AU1021"/>
      <c r="AV1021"/>
      <c r="AW1021"/>
      <c r="AX1021"/>
      <c r="AY1021"/>
      <c r="AZ1021"/>
      <c r="BA1021"/>
      <c r="BB1021"/>
      <c r="BC1021"/>
      <c r="BD1021"/>
      <c r="BE1021"/>
      <c r="BF1021"/>
      <c r="BG1021"/>
      <c r="BH1021"/>
      <c r="BI1021"/>
      <c r="BJ1021"/>
      <c r="BK1021"/>
      <c r="BL1021"/>
      <c r="BM1021"/>
      <c r="BN1021"/>
      <c r="BO1021"/>
      <c r="BP1021"/>
      <c r="BQ1021"/>
      <c r="BR1021"/>
      <c r="BS1021"/>
      <c r="BT1021"/>
      <c r="BU1021"/>
      <c r="BV1021"/>
      <c r="BW1021"/>
      <c r="BX1021"/>
      <c r="BY1021"/>
      <c r="BZ1021"/>
      <c r="CA1021"/>
      <c r="CB1021"/>
      <c r="CC1021"/>
      <c r="CD1021"/>
      <c r="CE1021"/>
      <c r="CF1021"/>
      <c r="CG1021"/>
      <c r="CH1021"/>
      <c r="CI1021"/>
      <c r="CJ1021"/>
      <c r="CK1021"/>
      <c r="CL1021"/>
      <c r="CM1021"/>
      <c r="CN1021"/>
      <c r="CO1021"/>
      <c r="CP1021"/>
      <c r="CQ1021"/>
      <c r="CR1021"/>
      <c r="CS1021"/>
      <c r="CT1021"/>
      <c r="CU1021"/>
      <c r="CV1021"/>
      <c r="CW1021"/>
      <c r="CX1021"/>
      <c r="CY1021"/>
      <c r="CZ1021"/>
      <c r="DA1021"/>
      <c r="DB1021"/>
      <c r="DC1021"/>
      <c r="DD1021"/>
      <c r="DE1021"/>
      <c r="DF1021"/>
      <c r="DG1021"/>
      <c r="DH1021"/>
      <c r="DI1021"/>
      <c r="DJ1021"/>
      <c r="DK1021"/>
      <c r="DL1021"/>
      <c r="DM1021"/>
      <c r="DN1021"/>
      <c r="DO1021"/>
      <c r="DP1021"/>
      <c r="DQ1021"/>
      <c r="DR1021"/>
      <c r="DS1021"/>
      <c r="DT1021"/>
      <c r="DU1021"/>
      <c r="DV1021"/>
      <c r="DW1021"/>
      <c r="DX1021"/>
      <c r="DY1021"/>
      <c r="DZ1021"/>
      <c r="EA1021"/>
      <c r="EB1021"/>
      <c r="EC1021"/>
      <c r="ED1021"/>
      <c r="EE1021"/>
      <c r="EF1021"/>
      <c r="EG1021"/>
      <c r="EH1021"/>
      <c r="EI1021"/>
      <c r="EJ1021"/>
      <c r="EK1021"/>
      <c r="EL1021"/>
      <c r="EM1021"/>
      <c r="EN1021"/>
      <c r="EO1021"/>
      <c r="EP1021"/>
      <c r="EQ1021"/>
      <c r="ER1021"/>
      <c r="ES1021"/>
      <c r="ET1021"/>
      <c r="EU1021"/>
      <c r="EV1021"/>
      <c r="EW1021"/>
      <c r="EX1021"/>
      <c r="EY1021"/>
      <c r="EZ1021"/>
      <c r="FA1021"/>
      <c r="FB1021"/>
      <c r="FC1021"/>
      <c r="FD1021"/>
      <c r="FE1021"/>
      <c r="FF1021"/>
      <c r="FG1021"/>
      <c r="FH1021"/>
      <c r="FI1021"/>
      <c r="FJ1021"/>
      <c r="FK1021"/>
      <c r="FL1021"/>
      <c r="FM1021"/>
      <c r="FN1021"/>
      <c r="FO1021"/>
      <c r="FP1021"/>
      <c r="FQ1021"/>
      <c r="FR1021"/>
      <c r="FS1021"/>
      <c r="FT1021"/>
      <c r="FU1021"/>
      <c r="FV1021"/>
      <c r="FW1021"/>
      <c r="FX1021"/>
      <c r="FY1021"/>
      <c r="FZ1021"/>
      <c r="GA1021"/>
      <c r="GB1021"/>
      <c r="GC1021"/>
      <c r="GD1021"/>
      <c r="GE1021"/>
      <c r="GF1021"/>
      <c r="GG1021"/>
      <c r="GH1021"/>
      <c r="GI1021"/>
      <c r="GJ1021"/>
      <c r="GK1021"/>
      <c r="GL1021"/>
      <c r="GM1021"/>
      <c r="GN1021"/>
      <c r="GO1021"/>
      <c r="GP1021"/>
      <c r="GQ1021"/>
      <c r="GR1021"/>
      <c r="GS1021"/>
      <c r="GT1021"/>
      <c r="GU1021"/>
      <c r="GV1021"/>
      <c r="GW1021"/>
      <c r="GX1021"/>
      <c r="GY1021"/>
      <c r="GZ1021"/>
      <c r="HA1021"/>
      <c r="HB1021"/>
      <c r="HC1021"/>
      <c r="HD1021"/>
      <c r="HE1021"/>
      <c r="HF1021"/>
      <c r="HG1021"/>
      <c r="HH1021"/>
      <c r="HI1021"/>
      <c r="HJ1021"/>
      <c r="HK1021"/>
      <c r="HL1021"/>
    </row>
    <row r="1022" spans="1:220" x14ac:dyDescent="0.25">
      <c r="A1022"/>
      <c r="B1022"/>
      <c r="C1022"/>
      <c r="D1022"/>
      <c r="E1022"/>
      <c r="F1022"/>
      <c r="G1022"/>
      <c r="H1022"/>
      <c r="I1022"/>
      <c r="J1022"/>
      <c r="K1022"/>
      <c r="L1022"/>
      <c r="M1022"/>
      <c r="N1022"/>
      <c r="O1022"/>
      <c r="P1022"/>
      <c r="Q1022"/>
      <c r="R1022"/>
      <c r="S1022"/>
      <c r="T1022"/>
      <c r="U1022"/>
      <c r="V1022"/>
      <c r="W1022"/>
      <c r="X1022"/>
      <c r="Y1022"/>
      <c r="Z1022"/>
      <c r="AA1022"/>
      <c r="AB1022"/>
      <c r="AC1022"/>
      <c r="AD1022"/>
      <c r="AE1022"/>
      <c r="AF1022"/>
      <c r="AG1022"/>
      <c r="AH1022"/>
      <c r="AI1022"/>
      <c r="AJ1022"/>
      <c r="AK1022"/>
      <c r="AL1022"/>
      <c r="AM1022"/>
      <c r="AN1022"/>
      <c r="AO1022"/>
      <c r="AP1022"/>
      <c r="AQ1022"/>
      <c r="AR1022"/>
      <c r="AS1022"/>
      <c r="AT1022"/>
      <c r="AU1022"/>
      <c r="AV1022"/>
      <c r="AW1022"/>
      <c r="AX1022"/>
      <c r="AY1022"/>
      <c r="AZ1022"/>
      <c r="BA1022"/>
      <c r="BB1022"/>
      <c r="BC1022"/>
      <c r="BD1022"/>
      <c r="BE1022"/>
      <c r="BF1022"/>
      <c r="BG1022"/>
      <c r="BH1022"/>
      <c r="BI1022"/>
      <c r="BJ1022"/>
      <c r="BK1022"/>
      <c r="BL1022"/>
      <c r="BM1022"/>
      <c r="BN1022"/>
      <c r="BO1022"/>
      <c r="BP1022"/>
      <c r="BQ1022"/>
      <c r="BR1022"/>
      <c r="BS1022"/>
      <c r="BT1022"/>
      <c r="BU1022"/>
      <c r="BV1022"/>
      <c r="BW1022"/>
      <c r="BX1022"/>
      <c r="BY1022"/>
      <c r="BZ1022"/>
      <c r="CA1022"/>
      <c r="CB1022"/>
      <c r="CC1022"/>
      <c r="CD1022"/>
      <c r="CE1022"/>
      <c r="CF1022"/>
      <c r="CG1022"/>
      <c r="CH1022"/>
      <c r="CI1022"/>
      <c r="CJ1022"/>
      <c r="CK1022"/>
      <c r="CL1022"/>
      <c r="CM1022"/>
      <c r="CN1022"/>
      <c r="CO1022"/>
      <c r="CP1022"/>
      <c r="CQ1022"/>
      <c r="CR1022"/>
      <c r="CS1022"/>
      <c r="CT1022"/>
      <c r="CU1022"/>
      <c r="CV1022"/>
      <c r="CW1022"/>
      <c r="CX1022"/>
      <c r="CY1022"/>
      <c r="CZ1022"/>
      <c r="DA1022"/>
      <c r="DB1022"/>
      <c r="DC1022"/>
      <c r="DD1022"/>
      <c r="DE1022"/>
      <c r="DF1022"/>
      <c r="DG1022"/>
      <c r="DH1022"/>
      <c r="DI1022"/>
      <c r="DJ1022"/>
      <c r="DK1022"/>
      <c r="DL1022"/>
      <c r="DM1022"/>
      <c r="DN1022"/>
      <c r="DO1022"/>
      <c r="DP1022"/>
      <c r="DQ1022"/>
      <c r="DR1022"/>
      <c r="DS1022"/>
      <c r="DT1022"/>
      <c r="DU1022"/>
      <c r="DV1022"/>
      <c r="DW1022"/>
      <c r="DX1022"/>
      <c r="DY1022"/>
      <c r="DZ1022"/>
      <c r="EA1022"/>
      <c r="EB1022"/>
      <c r="EC1022"/>
      <c r="ED1022"/>
      <c r="EE1022"/>
      <c r="EF1022"/>
      <c r="EG1022"/>
      <c r="EH1022"/>
      <c r="EI1022"/>
      <c r="EJ1022"/>
      <c r="EK1022"/>
      <c r="EL1022"/>
      <c r="EM1022"/>
      <c r="EN1022"/>
      <c r="EO1022"/>
      <c r="EP1022"/>
      <c r="EQ1022"/>
      <c r="ER1022"/>
      <c r="ES1022"/>
      <c r="ET1022"/>
      <c r="EU1022"/>
      <c r="EV1022"/>
      <c r="EW1022"/>
      <c r="EX1022"/>
      <c r="EY1022"/>
      <c r="EZ1022"/>
      <c r="FA1022"/>
      <c r="FB1022"/>
      <c r="FC1022"/>
      <c r="FD1022"/>
      <c r="FE1022"/>
      <c r="FF1022"/>
      <c r="FG1022"/>
      <c r="FH1022"/>
      <c r="FI1022"/>
      <c r="FJ1022"/>
      <c r="FK1022"/>
      <c r="FL1022"/>
      <c r="FM1022"/>
      <c r="FN1022"/>
      <c r="FO1022"/>
      <c r="FP1022"/>
      <c r="FQ1022"/>
      <c r="FR1022"/>
      <c r="FS1022"/>
      <c r="FT1022"/>
      <c r="FU1022"/>
      <c r="FV1022"/>
      <c r="FW1022"/>
      <c r="FX1022"/>
      <c r="FY1022"/>
      <c r="FZ1022"/>
      <c r="GA1022"/>
      <c r="GB1022"/>
      <c r="GC1022"/>
      <c r="GD1022"/>
      <c r="GE1022"/>
      <c r="GF1022"/>
      <c r="GG1022"/>
      <c r="GH1022"/>
      <c r="GI1022"/>
      <c r="GJ1022"/>
      <c r="GK1022"/>
      <c r="GL1022"/>
      <c r="GM1022"/>
      <c r="GN1022"/>
      <c r="GO1022"/>
      <c r="GP1022"/>
      <c r="GQ1022"/>
      <c r="GR1022"/>
      <c r="GS1022"/>
      <c r="GT1022"/>
      <c r="GU1022"/>
      <c r="GV1022"/>
      <c r="GW1022"/>
      <c r="GX1022"/>
      <c r="GY1022"/>
      <c r="GZ1022"/>
      <c r="HA1022"/>
      <c r="HB1022"/>
      <c r="HC1022"/>
      <c r="HD1022"/>
      <c r="HE1022"/>
      <c r="HF1022"/>
      <c r="HG1022"/>
      <c r="HH1022"/>
      <c r="HI1022"/>
      <c r="HJ1022"/>
      <c r="HK1022"/>
      <c r="HL1022"/>
    </row>
    <row r="1023" spans="1:220" x14ac:dyDescent="0.25">
      <c r="A1023"/>
      <c r="B1023"/>
      <c r="C1023"/>
      <c r="D1023"/>
      <c r="E1023"/>
      <c r="F1023"/>
      <c r="G1023"/>
      <c r="H1023"/>
      <c r="I1023"/>
      <c r="J1023"/>
      <c r="K1023"/>
      <c r="L1023"/>
      <c r="M1023"/>
      <c r="N1023"/>
      <c r="O1023"/>
      <c r="P1023"/>
      <c r="Q1023"/>
      <c r="R1023"/>
      <c r="S1023"/>
      <c r="T1023"/>
      <c r="U1023"/>
      <c r="V1023"/>
      <c r="W1023"/>
      <c r="X1023"/>
      <c r="Y1023"/>
      <c r="Z1023"/>
      <c r="AA1023"/>
      <c r="AB1023"/>
      <c r="AC1023"/>
      <c r="AD1023"/>
      <c r="AE1023"/>
      <c r="AF1023"/>
      <c r="AG1023"/>
      <c r="AH1023"/>
      <c r="AI1023"/>
      <c r="AJ1023"/>
      <c r="AK1023"/>
      <c r="AL1023"/>
      <c r="AM1023"/>
      <c r="AN1023"/>
      <c r="AO1023"/>
      <c r="AP1023"/>
      <c r="AQ1023"/>
      <c r="AR1023"/>
      <c r="AS1023"/>
      <c r="AT1023"/>
      <c r="AU1023"/>
      <c r="AV1023"/>
      <c r="AW1023"/>
      <c r="AX1023"/>
      <c r="AY1023"/>
      <c r="AZ1023"/>
      <c r="BA1023"/>
      <c r="BB1023"/>
      <c r="BC1023"/>
      <c r="BD1023"/>
      <c r="BE1023"/>
      <c r="BF1023"/>
      <c r="BG1023"/>
      <c r="BH1023"/>
      <c r="BI1023"/>
      <c r="BJ1023"/>
      <c r="BK1023"/>
      <c r="BL1023"/>
      <c r="BM1023"/>
      <c r="BN1023"/>
      <c r="BO1023"/>
      <c r="BP1023"/>
      <c r="BQ1023"/>
      <c r="BR1023"/>
      <c r="BS1023"/>
      <c r="BT1023"/>
      <c r="BU1023"/>
      <c r="BV1023"/>
      <c r="BW1023"/>
      <c r="BX1023"/>
      <c r="BY1023"/>
      <c r="BZ1023"/>
      <c r="CA1023"/>
      <c r="CB1023"/>
      <c r="CC1023"/>
      <c r="CD1023"/>
      <c r="CE1023"/>
      <c r="CF1023"/>
      <c r="CG1023"/>
      <c r="CH1023"/>
      <c r="CI1023"/>
      <c r="CJ1023"/>
      <c r="CK1023"/>
      <c r="CL1023"/>
      <c r="CM1023"/>
      <c r="CN1023"/>
      <c r="CO1023"/>
      <c r="CP1023"/>
      <c r="CQ1023"/>
      <c r="CR1023"/>
      <c r="CS1023"/>
      <c r="CT1023"/>
      <c r="CU1023"/>
      <c r="CV1023"/>
      <c r="CW1023"/>
      <c r="CX1023"/>
      <c r="CY1023"/>
      <c r="CZ1023"/>
      <c r="DA1023"/>
      <c r="DB1023"/>
      <c r="DC1023"/>
      <c r="DD1023"/>
      <c r="DE1023"/>
      <c r="DF1023"/>
      <c r="DG1023"/>
      <c r="DH1023"/>
      <c r="DI1023"/>
      <c r="DJ1023"/>
      <c r="DK1023"/>
      <c r="DL1023"/>
      <c r="DM1023"/>
      <c r="DN1023"/>
      <c r="DO1023"/>
      <c r="DP1023"/>
      <c r="DQ1023"/>
      <c r="DR1023"/>
      <c r="DS1023"/>
      <c r="DT1023"/>
      <c r="DU1023"/>
      <c r="DV1023"/>
      <c r="DW1023"/>
      <c r="DX1023"/>
      <c r="DY1023"/>
      <c r="DZ1023"/>
      <c r="EA1023"/>
      <c r="EB1023"/>
      <c r="EC1023"/>
      <c r="ED1023"/>
      <c r="EE1023"/>
      <c r="EF1023"/>
      <c r="EG1023"/>
      <c r="EH1023"/>
      <c r="EI1023"/>
      <c r="EJ1023"/>
      <c r="EK1023"/>
      <c r="EL1023"/>
      <c r="EM1023"/>
      <c r="EN1023"/>
      <c r="EO1023"/>
      <c r="EP1023"/>
      <c r="EQ1023"/>
      <c r="ER1023"/>
      <c r="ES1023"/>
      <c r="ET1023"/>
      <c r="EU1023"/>
      <c r="EV1023"/>
      <c r="EW1023"/>
      <c r="EX1023"/>
      <c r="EY1023"/>
      <c r="EZ1023"/>
      <c r="FA1023"/>
      <c r="FB1023"/>
      <c r="FC1023"/>
      <c r="FD1023"/>
      <c r="FE1023"/>
      <c r="FF1023"/>
      <c r="FG1023"/>
      <c r="FH1023"/>
      <c r="FI1023"/>
      <c r="FJ1023"/>
      <c r="FK1023"/>
      <c r="FL1023"/>
      <c r="FM1023"/>
      <c r="FN1023"/>
      <c r="FO1023"/>
      <c r="FP1023"/>
      <c r="FQ1023"/>
      <c r="FR1023"/>
      <c r="FS1023"/>
      <c r="FT1023"/>
      <c r="FU1023"/>
      <c r="FV1023"/>
      <c r="FW1023"/>
      <c r="FX1023"/>
      <c r="FY1023"/>
      <c r="FZ1023"/>
      <c r="GA1023"/>
      <c r="GB1023"/>
      <c r="GC1023"/>
      <c r="GD1023"/>
      <c r="GE1023"/>
      <c r="GF1023"/>
      <c r="GG1023"/>
      <c r="GH1023"/>
      <c r="GI1023"/>
      <c r="GJ1023"/>
      <c r="GK1023"/>
      <c r="GL1023"/>
      <c r="GM1023"/>
      <c r="GN1023"/>
      <c r="GO1023"/>
      <c r="GP1023"/>
      <c r="GQ1023"/>
      <c r="GR1023"/>
      <c r="GS1023"/>
      <c r="GT1023"/>
      <c r="GU1023"/>
      <c r="GV1023"/>
      <c r="GW1023"/>
      <c r="GX1023"/>
      <c r="GY1023"/>
      <c r="GZ1023"/>
      <c r="HA1023"/>
      <c r="HB1023"/>
      <c r="HC1023"/>
      <c r="HD1023"/>
      <c r="HE1023"/>
      <c r="HF1023"/>
      <c r="HG1023"/>
      <c r="HH1023"/>
      <c r="HI1023"/>
      <c r="HJ1023"/>
      <c r="HK1023"/>
      <c r="HL1023"/>
    </row>
    <row r="1024" spans="1:220" x14ac:dyDescent="0.25">
      <c r="A1024"/>
      <c r="B1024"/>
      <c r="C1024"/>
      <c r="D1024"/>
      <c r="E1024"/>
      <c r="F1024"/>
      <c r="G1024"/>
      <c r="H1024"/>
      <c r="I1024"/>
      <c r="J1024"/>
      <c r="K1024"/>
      <c r="L1024"/>
      <c r="M1024"/>
      <c r="N1024"/>
      <c r="O1024"/>
      <c r="P1024"/>
      <c r="Q1024"/>
      <c r="R1024"/>
      <c r="S1024"/>
      <c r="T1024"/>
      <c r="U1024"/>
      <c r="V1024"/>
      <c r="W1024"/>
      <c r="X1024"/>
      <c r="Y1024"/>
      <c r="Z1024"/>
      <c r="AA1024"/>
      <c r="AB1024"/>
      <c r="AC1024"/>
      <c r="AD1024"/>
      <c r="AE1024"/>
      <c r="AF1024"/>
      <c r="AG1024"/>
      <c r="AH1024"/>
      <c r="AI1024"/>
      <c r="AJ1024"/>
      <c r="AK1024"/>
      <c r="AL1024"/>
      <c r="AM1024"/>
      <c r="AN1024"/>
      <c r="AO1024"/>
      <c r="AP1024"/>
      <c r="AQ1024"/>
      <c r="AR1024"/>
      <c r="AS1024"/>
      <c r="AT1024"/>
      <c r="AU1024"/>
      <c r="AV1024"/>
      <c r="AW1024"/>
      <c r="AX1024"/>
      <c r="AY1024"/>
      <c r="AZ1024"/>
      <c r="BA1024"/>
      <c r="BB1024"/>
      <c r="BC1024"/>
      <c r="BD1024"/>
      <c r="BE1024"/>
      <c r="BF1024"/>
      <c r="BG1024"/>
      <c r="BH1024"/>
      <c r="BI1024"/>
      <c r="BJ1024"/>
      <c r="BK1024"/>
      <c r="BL1024"/>
      <c r="BM1024"/>
      <c r="BN1024"/>
      <c r="BO1024"/>
      <c r="BP1024"/>
      <c r="BQ1024"/>
      <c r="BR1024"/>
      <c r="BS1024"/>
      <c r="BT1024"/>
      <c r="BU1024"/>
      <c r="BV1024"/>
      <c r="BW1024"/>
      <c r="BX1024"/>
      <c r="BY1024"/>
      <c r="BZ1024"/>
      <c r="CA1024"/>
      <c r="CB1024"/>
      <c r="CC1024"/>
      <c r="CD1024"/>
      <c r="CE1024"/>
      <c r="CF1024"/>
      <c r="CG1024"/>
      <c r="CH1024"/>
      <c r="CI1024"/>
      <c r="CJ1024"/>
      <c r="CK1024"/>
      <c r="CL1024"/>
      <c r="CM1024"/>
      <c r="CN1024"/>
      <c r="CO1024"/>
      <c r="CP1024"/>
      <c r="CQ1024"/>
      <c r="CR1024"/>
      <c r="CS1024"/>
      <c r="CT1024"/>
      <c r="CU1024"/>
      <c r="CV1024"/>
      <c r="CW1024"/>
      <c r="CX1024"/>
      <c r="CY1024"/>
      <c r="CZ1024"/>
      <c r="DA1024"/>
      <c r="DB1024"/>
      <c r="DC1024"/>
      <c r="DD1024"/>
      <c r="DE1024"/>
      <c r="DF1024"/>
      <c r="DG1024"/>
      <c r="DH1024"/>
      <c r="DI1024"/>
      <c r="DJ1024"/>
      <c r="DK1024"/>
      <c r="DL1024"/>
      <c r="DM1024"/>
      <c r="DN1024"/>
      <c r="DO1024"/>
      <c r="DP1024"/>
      <c r="DQ1024"/>
      <c r="DR1024"/>
      <c r="DS1024"/>
      <c r="DT1024"/>
      <c r="DU1024"/>
      <c r="DV1024"/>
      <c r="DW1024"/>
      <c r="DX1024"/>
      <c r="DY1024"/>
      <c r="DZ1024"/>
      <c r="EA1024"/>
      <c r="EB1024"/>
      <c r="EC1024"/>
      <c r="ED1024"/>
      <c r="EE1024"/>
      <c r="EF1024"/>
      <c r="EG1024"/>
      <c r="EH1024"/>
      <c r="EI1024"/>
      <c r="EJ1024"/>
      <c r="EK1024"/>
      <c r="EL1024"/>
      <c r="EM1024"/>
      <c r="EN1024"/>
      <c r="EO1024"/>
      <c r="EP1024"/>
      <c r="EQ1024"/>
      <c r="ER1024"/>
      <c r="ES1024"/>
      <c r="ET1024"/>
      <c r="EU1024"/>
      <c r="EV1024"/>
      <c r="EW1024"/>
      <c r="EX1024"/>
      <c r="EY1024"/>
      <c r="EZ1024"/>
      <c r="FA1024"/>
      <c r="FB1024"/>
      <c r="FC1024"/>
      <c r="FD1024"/>
      <c r="FE1024"/>
      <c r="FF1024"/>
      <c r="FG1024"/>
      <c r="FH1024"/>
      <c r="FI1024"/>
      <c r="FJ1024"/>
      <c r="FK1024"/>
      <c r="FL1024"/>
      <c r="FM1024"/>
      <c r="FN1024"/>
      <c r="FO1024"/>
      <c r="FP1024"/>
      <c r="FQ1024"/>
      <c r="FR1024"/>
      <c r="FS1024"/>
      <c r="FT1024"/>
      <c r="FU1024"/>
      <c r="FV1024"/>
      <c r="FW1024"/>
      <c r="FX1024"/>
      <c r="FY1024"/>
      <c r="FZ1024"/>
      <c r="GA1024"/>
      <c r="GB1024"/>
      <c r="GC1024"/>
      <c r="GD1024"/>
      <c r="GE1024"/>
      <c r="GF1024"/>
      <c r="GG1024"/>
      <c r="GH1024"/>
      <c r="GI1024"/>
      <c r="GJ1024"/>
      <c r="GK1024"/>
      <c r="GL1024"/>
      <c r="GM1024"/>
      <c r="GN1024"/>
      <c r="GO1024"/>
      <c r="GP1024"/>
      <c r="GQ1024"/>
      <c r="GR1024"/>
      <c r="GS1024"/>
      <c r="GT1024"/>
      <c r="GU1024"/>
      <c r="GV1024"/>
      <c r="GW1024"/>
      <c r="GX1024"/>
      <c r="GY1024"/>
      <c r="GZ1024"/>
      <c r="HA1024"/>
      <c r="HB1024"/>
      <c r="HC1024"/>
      <c r="HD1024"/>
      <c r="HE1024"/>
      <c r="HF1024"/>
      <c r="HG1024"/>
      <c r="HH1024"/>
      <c r="HI1024"/>
      <c r="HJ1024"/>
      <c r="HK1024"/>
      <c r="HL1024"/>
    </row>
    <row r="1025" spans="1:220" x14ac:dyDescent="0.25">
      <c r="A1025"/>
      <c r="B1025"/>
      <c r="C1025"/>
      <c r="D1025"/>
      <c r="E1025"/>
      <c r="F1025"/>
      <c r="G1025"/>
      <c r="H1025"/>
      <c r="I1025"/>
      <c r="J1025"/>
      <c r="K1025"/>
      <c r="L1025"/>
      <c r="M1025"/>
      <c r="N1025"/>
      <c r="O1025"/>
      <c r="P1025"/>
      <c r="Q1025"/>
      <c r="R1025"/>
      <c r="S1025"/>
      <c r="T1025"/>
      <c r="U1025"/>
      <c r="V1025"/>
      <c r="W1025"/>
      <c r="X1025"/>
      <c r="Y1025"/>
      <c r="Z1025"/>
      <c r="AA1025"/>
      <c r="AB1025"/>
      <c r="AC1025"/>
      <c r="AD1025"/>
      <c r="AE1025"/>
      <c r="AF1025"/>
      <c r="AG1025"/>
      <c r="AH1025"/>
      <c r="AI1025"/>
      <c r="AJ1025"/>
      <c r="AK1025"/>
      <c r="AL1025"/>
      <c r="AM1025"/>
      <c r="AN1025"/>
      <c r="AO1025"/>
      <c r="AP1025"/>
      <c r="AQ1025"/>
      <c r="AR1025"/>
      <c r="AS1025"/>
      <c r="AT1025"/>
      <c r="AU1025"/>
      <c r="AV1025"/>
      <c r="AW1025"/>
      <c r="AX1025"/>
      <c r="AY1025"/>
      <c r="AZ1025"/>
      <c r="BA1025"/>
      <c r="BB1025"/>
      <c r="BC1025"/>
      <c r="BD1025"/>
      <c r="BE1025"/>
      <c r="BF1025"/>
      <c r="BG1025"/>
      <c r="BH1025"/>
      <c r="BI1025"/>
      <c r="BJ1025"/>
      <c r="BK1025"/>
      <c r="BL1025"/>
      <c r="BM1025"/>
      <c r="BN1025"/>
      <c r="BO1025"/>
      <c r="BP1025"/>
      <c r="BQ1025"/>
      <c r="BR1025"/>
      <c r="BS1025"/>
      <c r="BT1025"/>
      <c r="BU1025"/>
      <c r="BV1025"/>
      <c r="BW1025"/>
      <c r="BX1025"/>
      <c r="BY1025"/>
      <c r="BZ1025"/>
      <c r="CA1025"/>
      <c r="CB1025"/>
      <c r="CC1025"/>
      <c r="CD1025"/>
      <c r="CE1025"/>
      <c r="CF1025"/>
      <c r="CG1025"/>
      <c r="CH1025"/>
      <c r="CI1025"/>
      <c r="CJ1025"/>
      <c r="CK1025"/>
      <c r="CL1025"/>
      <c r="CM1025"/>
      <c r="CN1025"/>
      <c r="CO1025"/>
      <c r="CP1025"/>
      <c r="CQ1025"/>
      <c r="CR1025"/>
      <c r="CS1025"/>
      <c r="CT1025"/>
      <c r="CU1025"/>
      <c r="CV1025"/>
      <c r="CW1025"/>
      <c r="CX1025"/>
      <c r="CY1025"/>
      <c r="CZ1025"/>
      <c r="DA1025"/>
      <c r="DB1025"/>
      <c r="DC1025"/>
      <c r="DD1025"/>
      <c r="DE1025"/>
      <c r="DF1025"/>
      <c r="DG1025"/>
      <c r="DH1025"/>
      <c r="DI1025"/>
      <c r="DJ1025"/>
      <c r="DK1025"/>
      <c r="DL1025"/>
      <c r="DM1025"/>
      <c r="DN1025"/>
      <c r="DO1025"/>
      <c r="DP1025"/>
      <c r="DQ1025"/>
      <c r="DR1025"/>
      <c r="DS1025"/>
      <c r="DT1025"/>
      <c r="DU1025"/>
      <c r="DV1025"/>
      <c r="DW1025"/>
      <c r="DX1025"/>
      <c r="DY1025"/>
      <c r="DZ1025"/>
      <c r="EA1025"/>
      <c r="EB1025"/>
      <c r="EC1025"/>
      <c r="ED1025"/>
      <c r="EE1025"/>
      <c r="EF1025"/>
      <c r="EG1025"/>
      <c r="EH1025"/>
      <c r="EI1025"/>
      <c r="EJ1025"/>
      <c r="EK1025"/>
      <c r="EL1025"/>
      <c r="EM1025"/>
      <c r="EN1025"/>
      <c r="EO1025"/>
      <c r="EP1025"/>
      <c r="EQ1025"/>
      <c r="ER1025"/>
      <c r="ES1025"/>
      <c r="ET1025"/>
      <c r="EU1025"/>
      <c r="EV1025"/>
      <c r="EW1025"/>
      <c r="EX1025"/>
      <c r="EY1025"/>
      <c r="EZ1025"/>
      <c r="FA1025"/>
      <c r="FB1025"/>
      <c r="FC1025"/>
      <c r="FD1025"/>
      <c r="FE1025"/>
      <c r="FF1025"/>
      <c r="FG1025"/>
      <c r="FH1025"/>
      <c r="FI1025"/>
      <c r="FJ1025"/>
      <c r="FK1025"/>
      <c r="FL1025"/>
      <c r="FM1025"/>
      <c r="FN1025"/>
      <c r="FO1025"/>
      <c r="FP1025"/>
      <c r="FQ1025"/>
      <c r="FR1025"/>
      <c r="FS1025"/>
      <c r="FT1025"/>
      <c r="FU1025"/>
      <c r="FV1025"/>
      <c r="FW1025"/>
      <c r="FX1025"/>
      <c r="FY1025"/>
      <c r="FZ1025"/>
      <c r="GA1025"/>
      <c r="GB1025"/>
      <c r="GC1025"/>
      <c r="GD1025"/>
      <c r="GE1025"/>
      <c r="GF1025"/>
      <c r="GG1025"/>
      <c r="GH1025"/>
      <c r="GI1025"/>
      <c r="GJ1025"/>
      <c r="GK1025"/>
      <c r="GL1025"/>
      <c r="GM1025"/>
      <c r="GN1025"/>
      <c r="GO1025"/>
      <c r="GP1025"/>
      <c r="GQ1025"/>
      <c r="GR1025"/>
      <c r="GS1025"/>
      <c r="GT1025"/>
      <c r="GU1025"/>
      <c r="GV1025"/>
      <c r="GW1025"/>
      <c r="GX1025"/>
      <c r="GY1025"/>
      <c r="GZ1025"/>
      <c r="HA1025"/>
      <c r="HB1025"/>
      <c r="HC1025"/>
      <c r="HD1025"/>
      <c r="HE1025"/>
      <c r="HF1025"/>
      <c r="HG1025"/>
      <c r="HH1025"/>
      <c r="HI1025"/>
      <c r="HJ1025"/>
      <c r="HK1025"/>
      <c r="HL1025"/>
    </row>
    <row r="1026" spans="1:220" x14ac:dyDescent="0.25">
      <c r="A1026"/>
      <c r="B1026"/>
      <c r="C1026"/>
      <c r="D1026"/>
      <c r="E1026"/>
      <c r="F1026"/>
      <c r="G1026"/>
      <c r="H1026"/>
      <c r="I1026"/>
      <c r="J1026"/>
      <c r="K1026"/>
      <c r="L1026"/>
      <c r="M1026"/>
      <c r="N1026"/>
      <c r="O1026"/>
      <c r="P1026"/>
      <c r="Q1026"/>
      <c r="R1026"/>
      <c r="S1026"/>
      <c r="T1026"/>
      <c r="U1026"/>
      <c r="V1026"/>
      <c r="W1026"/>
      <c r="X1026"/>
      <c r="Y1026"/>
      <c r="Z1026"/>
      <c r="AA1026"/>
      <c r="AB1026"/>
      <c r="AC1026"/>
      <c r="AD1026"/>
      <c r="AE1026"/>
      <c r="AF1026"/>
      <c r="AG1026"/>
      <c r="AH1026"/>
      <c r="AI1026"/>
      <c r="AJ1026"/>
      <c r="AK1026"/>
      <c r="AL1026"/>
      <c r="AM1026"/>
      <c r="AN1026"/>
      <c r="AO1026"/>
      <c r="AP1026"/>
      <c r="AQ1026"/>
      <c r="AR1026"/>
      <c r="AS1026"/>
      <c r="AT1026"/>
      <c r="AU1026"/>
      <c r="AV1026"/>
      <c r="AW1026"/>
      <c r="AX1026"/>
      <c r="AY1026"/>
      <c r="AZ1026"/>
      <c r="BA1026"/>
      <c r="BB1026"/>
      <c r="BC1026"/>
      <c r="BD1026"/>
      <c r="BE1026"/>
      <c r="BF1026"/>
      <c r="BG1026"/>
      <c r="BH1026"/>
      <c r="BI1026"/>
      <c r="BJ1026"/>
      <c r="BK1026"/>
      <c r="BL1026"/>
      <c r="BM1026"/>
      <c r="BN1026"/>
      <c r="BO1026"/>
      <c r="BP1026"/>
      <c r="BQ1026"/>
      <c r="BR1026"/>
      <c r="BS1026"/>
      <c r="BT1026"/>
      <c r="BU1026"/>
      <c r="BV1026"/>
      <c r="BW1026"/>
      <c r="BX1026"/>
      <c r="BY1026"/>
      <c r="BZ1026"/>
      <c r="CA1026"/>
      <c r="CB1026"/>
      <c r="CC1026"/>
      <c r="CD1026"/>
      <c r="CE1026"/>
      <c r="CF1026"/>
      <c r="CG1026"/>
      <c r="CH1026"/>
      <c r="CI1026"/>
      <c r="CJ1026"/>
      <c r="CK1026"/>
      <c r="CL1026"/>
      <c r="CM1026"/>
      <c r="CN1026"/>
      <c r="CO1026"/>
      <c r="CP1026"/>
      <c r="CQ1026"/>
      <c r="CR1026"/>
      <c r="CS1026"/>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c r="DW1026"/>
      <c r="DX1026"/>
      <c r="DY1026"/>
      <c r="DZ1026"/>
      <c r="EA1026"/>
      <c r="EB1026"/>
      <c r="EC1026"/>
      <c r="ED1026"/>
      <c r="EE1026"/>
      <c r="EF1026"/>
      <c r="EG1026"/>
      <c r="EH1026"/>
      <c r="EI1026"/>
      <c r="EJ1026"/>
      <c r="EK1026"/>
      <c r="EL1026"/>
      <c r="EM1026"/>
      <c r="EN1026"/>
      <c r="EO1026"/>
      <c r="EP1026"/>
      <c r="EQ1026"/>
      <c r="ER1026"/>
      <c r="ES1026"/>
      <c r="ET1026"/>
      <c r="EU1026"/>
      <c r="EV1026"/>
      <c r="EW1026"/>
      <c r="EX1026"/>
      <c r="EY1026"/>
      <c r="EZ1026"/>
      <c r="FA1026"/>
      <c r="FB1026"/>
      <c r="FC1026"/>
      <c r="FD1026"/>
      <c r="FE1026"/>
      <c r="FF1026"/>
      <c r="FG1026"/>
      <c r="FH1026"/>
      <c r="FI1026"/>
      <c r="FJ1026"/>
      <c r="FK1026"/>
      <c r="FL1026"/>
      <c r="FM1026"/>
      <c r="FN1026"/>
      <c r="FO1026"/>
      <c r="FP1026"/>
      <c r="FQ1026"/>
      <c r="FR1026"/>
      <c r="FS1026"/>
      <c r="FT1026"/>
      <c r="FU1026"/>
      <c r="FV1026"/>
      <c r="FW1026"/>
      <c r="FX1026"/>
      <c r="FY1026"/>
      <c r="FZ1026"/>
      <c r="GA1026"/>
      <c r="GB1026"/>
      <c r="GC1026"/>
      <c r="GD1026"/>
      <c r="GE1026"/>
      <c r="GF1026"/>
      <c r="GG1026"/>
      <c r="GH1026"/>
      <c r="GI1026"/>
      <c r="GJ1026"/>
      <c r="GK1026"/>
      <c r="GL1026"/>
      <c r="GM1026"/>
      <c r="GN1026"/>
      <c r="GO1026"/>
      <c r="GP1026"/>
      <c r="GQ1026"/>
      <c r="GR1026"/>
      <c r="GS1026"/>
      <c r="GT1026"/>
      <c r="GU1026"/>
      <c r="GV1026"/>
      <c r="GW1026"/>
      <c r="GX1026"/>
      <c r="GY1026"/>
      <c r="GZ1026"/>
      <c r="HA1026"/>
      <c r="HB1026"/>
      <c r="HC1026"/>
      <c r="HD1026"/>
      <c r="HE1026"/>
      <c r="HF1026"/>
      <c r="HG1026"/>
      <c r="HH1026"/>
      <c r="HI1026"/>
      <c r="HJ1026"/>
      <c r="HK1026"/>
      <c r="HL1026"/>
    </row>
    <row r="1027" spans="1:220" x14ac:dyDescent="0.25">
      <c r="A1027"/>
      <c r="B1027"/>
      <c r="C1027"/>
      <c r="D1027"/>
      <c r="E1027"/>
      <c r="F1027"/>
      <c r="G1027"/>
      <c r="H1027"/>
      <c r="I1027"/>
      <c r="J1027"/>
      <c r="K1027"/>
      <c r="L1027"/>
      <c r="M1027"/>
      <c r="N1027"/>
      <c r="O1027"/>
      <c r="P1027"/>
      <c r="Q1027"/>
      <c r="R1027"/>
      <c r="S1027"/>
      <c r="T1027"/>
      <c r="U1027"/>
      <c r="V1027"/>
      <c r="W1027"/>
      <c r="X1027"/>
      <c r="Y1027"/>
      <c r="Z1027"/>
      <c r="AA1027"/>
      <c r="AB1027"/>
      <c r="AC1027"/>
      <c r="AD1027"/>
      <c r="AE1027"/>
      <c r="AF1027"/>
      <c r="AG1027"/>
      <c r="AH1027"/>
      <c r="AI1027"/>
      <c r="AJ1027"/>
      <c r="AK1027"/>
      <c r="AL1027"/>
      <c r="AM1027"/>
      <c r="AN1027"/>
      <c r="AO1027"/>
      <c r="AP1027"/>
      <c r="AQ1027"/>
      <c r="AR1027"/>
      <c r="AS1027"/>
      <c r="AT1027"/>
      <c r="AU1027"/>
      <c r="AV1027"/>
      <c r="AW1027"/>
      <c r="AX1027"/>
      <c r="AY1027"/>
      <c r="AZ1027"/>
      <c r="BA1027"/>
      <c r="BB1027"/>
      <c r="BC1027"/>
      <c r="BD1027"/>
      <c r="BE1027"/>
      <c r="BF1027"/>
      <c r="BG1027"/>
      <c r="BH1027"/>
      <c r="BI1027"/>
      <c r="BJ1027"/>
      <c r="BK1027"/>
      <c r="BL1027"/>
      <c r="BM1027"/>
      <c r="BN1027"/>
      <c r="BO1027"/>
      <c r="BP1027"/>
      <c r="BQ1027"/>
      <c r="BR1027"/>
      <c r="BS1027"/>
      <c r="BT1027"/>
      <c r="BU1027"/>
      <c r="BV1027"/>
      <c r="BW1027"/>
      <c r="BX1027"/>
      <c r="BY1027"/>
      <c r="BZ1027"/>
      <c r="CA1027"/>
      <c r="CB1027"/>
      <c r="CC1027"/>
      <c r="CD1027"/>
      <c r="CE1027"/>
      <c r="CF1027"/>
      <c r="CG1027"/>
      <c r="CH1027"/>
      <c r="CI1027"/>
      <c r="CJ1027"/>
      <c r="CK1027"/>
      <c r="CL1027"/>
      <c r="CM1027"/>
      <c r="CN1027"/>
      <c r="CO1027"/>
      <c r="CP1027"/>
      <c r="CQ1027"/>
      <c r="CR1027"/>
      <c r="CS1027"/>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c r="DW1027"/>
      <c r="DX1027"/>
      <c r="DY1027"/>
      <c r="DZ1027"/>
      <c r="EA1027"/>
      <c r="EB1027"/>
      <c r="EC1027"/>
      <c r="ED1027"/>
      <c r="EE1027"/>
      <c r="EF1027"/>
      <c r="EG1027"/>
      <c r="EH1027"/>
      <c r="EI1027"/>
      <c r="EJ1027"/>
      <c r="EK1027"/>
      <c r="EL1027"/>
      <c r="EM1027"/>
      <c r="EN1027"/>
      <c r="EO1027"/>
      <c r="EP1027"/>
      <c r="EQ1027"/>
      <c r="ER1027"/>
      <c r="ES1027"/>
      <c r="ET1027"/>
      <c r="EU1027"/>
      <c r="EV1027"/>
      <c r="EW1027"/>
      <c r="EX1027"/>
      <c r="EY1027"/>
      <c r="EZ1027"/>
      <c r="FA1027"/>
      <c r="FB1027"/>
      <c r="FC1027"/>
      <c r="FD1027"/>
      <c r="FE1027"/>
      <c r="FF1027"/>
      <c r="FG1027"/>
      <c r="FH1027"/>
      <c r="FI1027"/>
      <c r="FJ1027"/>
      <c r="FK1027"/>
      <c r="FL1027"/>
      <c r="FM1027"/>
      <c r="FN1027"/>
      <c r="FO1027"/>
      <c r="FP1027"/>
      <c r="FQ1027"/>
      <c r="FR1027"/>
      <c r="FS1027"/>
      <c r="FT1027"/>
      <c r="FU1027"/>
      <c r="FV1027"/>
      <c r="FW1027"/>
      <c r="FX1027"/>
      <c r="FY1027"/>
      <c r="FZ1027"/>
      <c r="GA1027"/>
      <c r="GB1027"/>
      <c r="GC1027"/>
      <c r="GD1027"/>
      <c r="GE1027"/>
      <c r="GF1027"/>
      <c r="GG1027"/>
      <c r="GH1027"/>
      <c r="GI1027"/>
      <c r="GJ1027"/>
      <c r="GK1027"/>
      <c r="GL1027"/>
      <c r="GM1027"/>
      <c r="GN1027"/>
      <c r="GO1027"/>
      <c r="GP1027"/>
      <c r="GQ1027"/>
      <c r="GR1027"/>
      <c r="GS1027"/>
      <c r="GT1027"/>
      <c r="GU1027"/>
      <c r="GV1027"/>
      <c r="GW1027"/>
      <c r="GX1027"/>
      <c r="GY1027"/>
      <c r="GZ1027"/>
      <c r="HA1027"/>
      <c r="HB1027"/>
      <c r="HC1027"/>
      <c r="HD1027"/>
      <c r="HE1027"/>
      <c r="HF1027"/>
      <c r="HG1027"/>
      <c r="HH1027"/>
      <c r="HI1027"/>
      <c r="HJ1027"/>
      <c r="HK1027"/>
      <c r="HL1027"/>
    </row>
    <row r="1028" spans="1:220" x14ac:dyDescent="0.25">
      <c r="A1028"/>
      <c r="B1028"/>
      <c r="C1028"/>
      <c r="D1028"/>
      <c r="E1028"/>
      <c r="F1028"/>
      <c r="G1028"/>
      <c r="H1028"/>
      <c r="I1028"/>
      <c r="J1028"/>
      <c r="K1028"/>
      <c r="L1028"/>
      <c r="M1028"/>
      <c r="N1028"/>
      <c r="O1028"/>
      <c r="P1028"/>
      <c r="Q1028"/>
      <c r="R1028"/>
      <c r="S1028"/>
      <c r="T1028"/>
      <c r="U1028"/>
      <c r="V1028"/>
      <c r="W1028"/>
      <c r="X1028"/>
      <c r="Y1028"/>
      <c r="Z1028"/>
      <c r="AA1028"/>
      <c r="AB1028"/>
      <c r="AC1028"/>
      <c r="AD1028"/>
      <c r="AE1028"/>
      <c r="AF1028"/>
      <c r="AG1028"/>
      <c r="AH1028"/>
      <c r="AI1028"/>
      <c r="AJ1028"/>
      <c r="AK1028"/>
      <c r="AL1028"/>
      <c r="AM1028"/>
      <c r="AN1028"/>
      <c r="AO1028"/>
      <c r="AP1028"/>
      <c r="AQ1028"/>
      <c r="AR1028"/>
      <c r="AS1028"/>
      <c r="AT1028"/>
      <c r="AU1028"/>
      <c r="AV1028"/>
      <c r="AW1028"/>
      <c r="AX1028"/>
      <c r="AY1028"/>
      <c r="AZ1028"/>
      <c r="BA1028"/>
      <c r="BB1028"/>
      <c r="BC1028"/>
      <c r="BD1028"/>
      <c r="BE1028"/>
      <c r="BF1028"/>
      <c r="BG1028"/>
      <c r="BH1028"/>
      <c r="BI1028"/>
      <c r="BJ1028"/>
      <c r="BK1028"/>
      <c r="BL1028"/>
      <c r="BM1028"/>
      <c r="BN1028"/>
      <c r="BO1028"/>
      <c r="BP1028"/>
      <c r="BQ1028"/>
      <c r="BR1028"/>
      <c r="BS1028"/>
      <c r="BT1028"/>
      <c r="BU1028"/>
      <c r="BV1028"/>
      <c r="BW1028"/>
      <c r="BX1028"/>
      <c r="BY1028"/>
      <c r="BZ1028"/>
      <c r="CA1028"/>
      <c r="CB1028"/>
      <c r="CC1028"/>
      <c r="CD1028"/>
      <c r="CE1028"/>
      <c r="CF1028"/>
      <c r="CG1028"/>
      <c r="CH1028"/>
      <c r="CI1028"/>
      <c r="CJ1028"/>
      <c r="CK1028"/>
      <c r="CL1028"/>
      <c r="CM1028"/>
      <c r="CN1028"/>
      <c r="CO1028"/>
      <c r="CP1028"/>
      <c r="CQ1028"/>
      <c r="CR1028"/>
      <c r="CS1028"/>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c r="DW1028"/>
      <c r="DX1028"/>
      <c r="DY1028"/>
      <c r="DZ1028"/>
      <c r="EA1028"/>
      <c r="EB1028"/>
      <c r="EC1028"/>
      <c r="ED1028"/>
      <c r="EE1028"/>
      <c r="EF1028"/>
      <c r="EG1028"/>
      <c r="EH1028"/>
      <c r="EI1028"/>
      <c r="EJ1028"/>
      <c r="EK1028"/>
      <c r="EL1028"/>
      <c r="EM1028"/>
      <c r="EN1028"/>
      <c r="EO1028"/>
      <c r="EP1028"/>
      <c r="EQ1028"/>
      <c r="ER1028"/>
      <c r="ES1028"/>
      <c r="ET1028"/>
      <c r="EU1028"/>
      <c r="EV1028"/>
      <c r="EW1028"/>
      <c r="EX1028"/>
      <c r="EY1028"/>
      <c r="EZ1028"/>
      <c r="FA1028"/>
      <c r="FB1028"/>
      <c r="FC1028"/>
      <c r="FD1028"/>
      <c r="FE1028"/>
      <c r="FF1028"/>
      <c r="FG1028"/>
      <c r="FH1028"/>
      <c r="FI1028"/>
      <c r="FJ1028"/>
      <c r="FK1028"/>
      <c r="FL1028"/>
      <c r="FM1028"/>
      <c r="FN1028"/>
      <c r="FO1028"/>
      <c r="FP1028"/>
      <c r="FQ1028"/>
      <c r="FR1028"/>
      <c r="FS1028"/>
      <c r="FT1028"/>
      <c r="FU1028"/>
      <c r="FV1028"/>
      <c r="FW1028"/>
      <c r="FX1028"/>
      <c r="FY1028"/>
      <c r="FZ1028"/>
      <c r="GA1028"/>
      <c r="GB1028"/>
      <c r="GC1028"/>
      <c r="GD1028"/>
      <c r="GE1028"/>
      <c r="GF1028"/>
      <c r="GG1028"/>
      <c r="GH1028"/>
      <c r="GI1028"/>
      <c r="GJ1028"/>
      <c r="GK1028"/>
      <c r="GL1028"/>
      <c r="GM1028"/>
      <c r="GN1028"/>
      <c r="GO1028"/>
      <c r="GP1028"/>
      <c r="GQ1028"/>
      <c r="GR1028"/>
      <c r="GS1028"/>
      <c r="GT1028"/>
      <c r="GU1028"/>
      <c r="GV1028"/>
      <c r="GW1028"/>
      <c r="GX1028"/>
      <c r="GY1028"/>
      <c r="GZ1028"/>
      <c r="HA1028"/>
      <c r="HB1028"/>
      <c r="HC1028"/>
      <c r="HD1028"/>
      <c r="HE1028"/>
      <c r="HF1028"/>
      <c r="HG1028"/>
      <c r="HH1028"/>
      <c r="HI1028"/>
      <c r="HJ1028"/>
      <c r="HK1028"/>
      <c r="HL1028"/>
    </row>
    <row r="1029" spans="1:220" x14ac:dyDescent="0.25">
      <c r="A1029"/>
      <c r="B1029"/>
      <c r="C1029"/>
      <c r="D1029"/>
      <c r="E1029"/>
      <c r="F1029"/>
      <c r="G1029"/>
      <c r="H1029"/>
      <c r="I1029"/>
      <c r="J1029"/>
      <c r="K1029"/>
      <c r="L1029"/>
      <c r="M1029"/>
      <c r="N1029"/>
      <c r="O1029"/>
      <c r="P1029"/>
      <c r="Q1029"/>
      <c r="R1029"/>
      <c r="S1029"/>
      <c r="T1029"/>
      <c r="U1029"/>
      <c r="V1029"/>
      <c r="W1029"/>
      <c r="X1029"/>
      <c r="Y1029"/>
      <c r="Z1029"/>
      <c r="AA1029"/>
      <c r="AB1029"/>
      <c r="AC1029"/>
      <c r="AD1029"/>
      <c r="AE1029"/>
      <c r="AF1029"/>
      <c r="AG1029"/>
      <c r="AH1029"/>
      <c r="AI1029"/>
      <c r="AJ1029"/>
      <c r="AK1029"/>
      <c r="AL1029"/>
      <c r="AM1029"/>
      <c r="AN1029"/>
      <c r="AO1029"/>
      <c r="AP1029"/>
      <c r="AQ1029"/>
      <c r="AR1029"/>
      <c r="AS1029"/>
      <c r="AT1029"/>
      <c r="AU1029"/>
      <c r="AV1029"/>
      <c r="AW1029"/>
      <c r="AX1029"/>
      <c r="AY1029"/>
      <c r="AZ1029"/>
      <c r="BA1029"/>
      <c r="BB1029"/>
      <c r="BC1029"/>
      <c r="BD1029"/>
      <c r="BE1029"/>
      <c r="BF1029"/>
      <c r="BG1029"/>
      <c r="BH1029"/>
      <c r="BI1029"/>
      <c r="BJ1029"/>
      <c r="BK1029"/>
      <c r="BL1029"/>
      <c r="BM1029"/>
      <c r="BN1029"/>
      <c r="BO1029"/>
      <c r="BP1029"/>
      <c r="BQ1029"/>
      <c r="BR1029"/>
      <c r="BS1029"/>
      <c r="BT1029"/>
      <c r="BU1029"/>
      <c r="BV1029"/>
      <c r="BW1029"/>
      <c r="BX1029"/>
      <c r="BY1029"/>
      <c r="BZ1029"/>
      <c r="CA1029"/>
      <c r="CB1029"/>
      <c r="CC1029"/>
      <c r="CD1029"/>
      <c r="CE1029"/>
      <c r="CF1029"/>
      <c r="CG1029"/>
      <c r="CH1029"/>
      <c r="CI1029"/>
      <c r="CJ1029"/>
      <c r="CK1029"/>
      <c r="CL1029"/>
      <c r="CM1029"/>
      <c r="CN1029"/>
      <c r="CO1029"/>
      <c r="CP1029"/>
      <c r="CQ1029"/>
      <c r="CR1029"/>
      <c r="CS1029"/>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c r="DW1029"/>
      <c r="DX1029"/>
      <c r="DY1029"/>
      <c r="DZ1029"/>
      <c r="EA1029"/>
      <c r="EB1029"/>
      <c r="EC1029"/>
      <c r="ED1029"/>
      <c r="EE1029"/>
      <c r="EF1029"/>
      <c r="EG1029"/>
      <c r="EH1029"/>
      <c r="EI1029"/>
      <c r="EJ1029"/>
      <c r="EK1029"/>
      <c r="EL1029"/>
      <c r="EM1029"/>
      <c r="EN1029"/>
      <c r="EO1029"/>
      <c r="EP1029"/>
      <c r="EQ1029"/>
      <c r="ER1029"/>
      <c r="ES1029"/>
      <c r="ET1029"/>
      <c r="EU1029"/>
      <c r="EV1029"/>
      <c r="EW1029"/>
      <c r="EX1029"/>
      <c r="EY1029"/>
      <c r="EZ1029"/>
      <c r="FA1029"/>
      <c r="FB1029"/>
      <c r="FC1029"/>
      <c r="FD1029"/>
      <c r="FE1029"/>
      <c r="FF1029"/>
      <c r="FG1029"/>
      <c r="FH1029"/>
      <c r="FI1029"/>
      <c r="FJ1029"/>
      <c r="FK1029"/>
      <c r="FL1029"/>
      <c r="FM1029"/>
      <c r="FN1029"/>
      <c r="FO1029"/>
      <c r="FP1029"/>
      <c r="FQ1029"/>
      <c r="FR1029"/>
      <c r="FS1029"/>
      <c r="FT1029"/>
      <c r="FU1029"/>
      <c r="FV1029"/>
      <c r="FW1029"/>
      <c r="FX1029"/>
      <c r="FY1029"/>
      <c r="FZ1029"/>
      <c r="GA1029"/>
      <c r="GB1029"/>
      <c r="GC1029"/>
      <c r="GD1029"/>
      <c r="GE1029"/>
      <c r="GF1029"/>
      <c r="GG1029"/>
      <c r="GH1029"/>
      <c r="GI1029"/>
      <c r="GJ1029"/>
      <c r="GK1029"/>
      <c r="GL1029"/>
      <c r="GM1029"/>
      <c r="GN1029"/>
      <c r="GO1029"/>
      <c r="GP1029"/>
      <c r="GQ1029"/>
      <c r="GR1029"/>
      <c r="GS1029"/>
      <c r="GT1029"/>
      <c r="GU1029"/>
      <c r="GV1029"/>
      <c r="GW1029"/>
      <c r="GX1029"/>
      <c r="GY1029"/>
      <c r="GZ1029"/>
      <c r="HA1029"/>
      <c r="HB1029"/>
      <c r="HC1029"/>
      <c r="HD1029"/>
      <c r="HE1029"/>
      <c r="HF1029"/>
      <c r="HG1029"/>
      <c r="HH1029"/>
      <c r="HI1029"/>
      <c r="HJ1029"/>
      <c r="HK1029"/>
      <c r="HL1029"/>
    </row>
    <row r="1030" spans="1:220" x14ac:dyDescent="0.25">
      <c r="A1030"/>
      <c r="B1030"/>
      <c r="C1030"/>
      <c r="D1030"/>
      <c r="E1030"/>
      <c r="F1030"/>
      <c r="G1030"/>
      <c r="H1030"/>
      <c r="I1030"/>
      <c r="J1030"/>
      <c r="K1030"/>
      <c r="L1030"/>
      <c r="M1030"/>
      <c r="N1030"/>
      <c r="O1030"/>
      <c r="P1030"/>
      <c r="Q1030"/>
      <c r="R1030"/>
      <c r="S1030"/>
      <c r="T1030"/>
      <c r="U1030"/>
      <c r="V1030"/>
      <c r="W1030"/>
      <c r="X1030"/>
      <c r="Y1030"/>
      <c r="Z1030"/>
      <c r="AA1030"/>
      <c r="AB1030"/>
      <c r="AC1030"/>
      <c r="AD1030"/>
      <c r="AE1030"/>
      <c r="AF1030"/>
      <c r="AG1030"/>
      <c r="AH1030"/>
      <c r="AI1030"/>
      <c r="AJ1030"/>
      <c r="AK1030"/>
      <c r="AL1030"/>
      <c r="AM1030"/>
      <c r="AN1030"/>
      <c r="AO1030"/>
      <c r="AP1030"/>
      <c r="AQ1030"/>
      <c r="AR1030"/>
      <c r="AS1030"/>
      <c r="AT1030"/>
      <c r="AU1030"/>
      <c r="AV1030"/>
      <c r="AW1030"/>
      <c r="AX1030"/>
      <c r="AY1030"/>
      <c r="AZ1030"/>
      <c r="BA1030"/>
      <c r="BB1030"/>
      <c r="BC1030"/>
      <c r="BD1030"/>
      <c r="BE1030"/>
      <c r="BF1030"/>
      <c r="BG1030"/>
      <c r="BH1030"/>
      <c r="BI1030"/>
      <c r="BJ1030"/>
      <c r="BK1030"/>
      <c r="BL1030"/>
      <c r="BM1030"/>
      <c r="BN1030"/>
      <c r="BO1030"/>
      <c r="BP1030"/>
      <c r="BQ1030"/>
      <c r="BR1030"/>
      <c r="BS1030"/>
      <c r="BT1030"/>
      <c r="BU1030"/>
      <c r="BV1030"/>
      <c r="BW1030"/>
      <c r="BX1030"/>
      <c r="BY1030"/>
      <c r="BZ1030"/>
      <c r="CA1030"/>
      <c r="CB1030"/>
      <c r="CC1030"/>
      <c r="CD1030"/>
      <c r="CE1030"/>
      <c r="CF1030"/>
      <c r="CG1030"/>
      <c r="CH1030"/>
      <c r="CI1030"/>
      <c r="CJ1030"/>
      <c r="CK1030"/>
      <c r="CL1030"/>
      <c r="CM1030"/>
      <c r="CN1030"/>
      <c r="CO1030"/>
      <c r="CP1030"/>
      <c r="CQ1030"/>
      <c r="CR1030"/>
      <c r="CS1030"/>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c r="DW1030"/>
      <c r="DX1030"/>
      <c r="DY1030"/>
      <c r="DZ1030"/>
      <c r="EA1030"/>
      <c r="EB1030"/>
      <c r="EC1030"/>
      <c r="ED1030"/>
      <c r="EE1030"/>
      <c r="EF1030"/>
      <c r="EG1030"/>
      <c r="EH1030"/>
      <c r="EI1030"/>
      <c r="EJ1030"/>
      <c r="EK1030"/>
      <c r="EL1030"/>
      <c r="EM1030"/>
      <c r="EN1030"/>
      <c r="EO1030"/>
      <c r="EP1030"/>
      <c r="EQ1030"/>
      <c r="ER1030"/>
      <c r="ES1030"/>
      <c r="ET1030"/>
      <c r="EU1030"/>
      <c r="EV1030"/>
      <c r="EW1030"/>
      <c r="EX1030"/>
      <c r="EY1030"/>
      <c r="EZ1030"/>
      <c r="FA1030"/>
      <c r="FB1030"/>
      <c r="FC1030"/>
      <c r="FD1030"/>
      <c r="FE1030"/>
      <c r="FF1030"/>
      <c r="FG1030"/>
      <c r="FH1030"/>
      <c r="FI1030"/>
      <c r="FJ1030"/>
      <c r="FK1030"/>
      <c r="FL1030"/>
      <c r="FM1030"/>
      <c r="FN1030"/>
      <c r="FO1030"/>
      <c r="FP1030"/>
      <c r="FQ1030"/>
      <c r="FR1030"/>
      <c r="FS1030"/>
      <c r="FT1030"/>
      <c r="FU1030"/>
      <c r="FV1030"/>
      <c r="FW1030"/>
      <c r="FX1030"/>
      <c r="FY1030"/>
      <c r="FZ1030"/>
      <c r="GA1030"/>
      <c r="GB1030"/>
      <c r="GC1030"/>
      <c r="GD1030"/>
      <c r="GE1030"/>
      <c r="GF1030"/>
      <c r="GG1030"/>
      <c r="GH1030"/>
      <c r="GI1030"/>
      <c r="GJ1030"/>
      <c r="GK1030"/>
      <c r="GL1030"/>
      <c r="GM1030"/>
      <c r="GN1030"/>
      <c r="GO1030"/>
      <c r="GP1030"/>
      <c r="GQ1030"/>
      <c r="GR1030"/>
      <c r="GS1030"/>
      <c r="GT1030"/>
      <c r="GU1030"/>
      <c r="GV1030"/>
      <c r="GW1030"/>
      <c r="GX1030"/>
      <c r="GY1030"/>
      <c r="GZ1030"/>
      <c r="HA1030"/>
      <c r="HB1030"/>
      <c r="HC1030"/>
      <c r="HD1030"/>
      <c r="HE1030"/>
      <c r="HF1030"/>
      <c r="HG1030"/>
      <c r="HH1030"/>
      <c r="HI1030"/>
      <c r="HJ1030"/>
      <c r="HK1030"/>
      <c r="HL1030"/>
    </row>
    <row r="1031" spans="1:220" x14ac:dyDescent="0.25">
      <c r="A1031"/>
      <c r="B1031"/>
      <c r="C1031"/>
      <c r="D1031"/>
      <c r="E1031"/>
      <c r="F1031"/>
      <c r="G1031"/>
      <c r="H1031"/>
      <c r="I1031"/>
      <c r="J1031"/>
      <c r="K1031"/>
      <c r="L1031"/>
      <c r="M1031"/>
      <c r="N1031"/>
      <c r="O1031"/>
      <c r="P1031"/>
      <c r="Q1031"/>
      <c r="R1031"/>
      <c r="S1031"/>
      <c r="T1031"/>
      <c r="U1031"/>
      <c r="V1031"/>
      <c r="W1031"/>
      <c r="X1031"/>
      <c r="Y1031"/>
      <c r="Z1031"/>
      <c r="AA1031"/>
      <c r="AB1031"/>
      <c r="AC1031"/>
      <c r="AD1031"/>
      <c r="AE1031"/>
      <c r="AF1031"/>
      <c r="AG1031"/>
      <c r="AH1031"/>
      <c r="AI1031"/>
      <c r="AJ1031"/>
      <c r="AK1031"/>
      <c r="AL1031"/>
      <c r="AM1031"/>
      <c r="AN1031"/>
      <c r="AO1031"/>
      <c r="AP1031"/>
      <c r="AQ1031"/>
      <c r="AR1031"/>
      <c r="AS1031"/>
      <c r="AT1031"/>
      <c r="AU1031"/>
      <c r="AV1031"/>
      <c r="AW1031"/>
      <c r="AX1031"/>
      <c r="AY1031"/>
      <c r="AZ1031"/>
      <c r="BA1031"/>
      <c r="BB1031"/>
      <c r="BC1031"/>
      <c r="BD1031"/>
      <c r="BE1031"/>
      <c r="BF1031"/>
      <c r="BG1031"/>
      <c r="BH1031"/>
      <c r="BI1031"/>
      <c r="BJ1031"/>
      <c r="BK1031"/>
      <c r="BL1031"/>
      <c r="BM1031"/>
      <c r="BN1031"/>
      <c r="BO1031"/>
      <c r="BP1031"/>
      <c r="BQ1031"/>
      <c r="BR1031"/>
      <c r="BS1031"/>
      <c r="BT1031"/>
      <c r="BU1031"/>
      <c r="BV1031"/>
      <c r="BW1031"/>
      <c r="BX1031"/>
      <c r="BY1031"/>
      <c r="BZ1031"/>
      <c r="CA1031"/>
      <c r="CB1031"/>
      <c r="CC1031"/>
      <c r="CD1031"/>
      <c r="CE1031"/>
      <c r="CF1031"/>
      <c r="CG1031"/>
      <c r="CH1031"/>
      <c r="CI1031"/>
      <c r="CJ1031"/>
      <c r="CK1031"/>
      <c r="CL1031"/>
      <c r="CM1031"/>
      <c r="CN1031"/>
      <c r="CO1031"/>
      <c r="CP1031"/>
      <c r="CQ1031"/>
      <c r="CR1031"/>
      <c r="CS1031"/>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c r="DW1031"/>
      <c r="DX1031"/>
      <c r="DY1031"/>
      <c r="DZ1031"/>
      <c r="EA1031"/>
      <c r="EB1031"/>
      <c r="EC1031"/>
      <c r="ED1031"/>
      <c r="EE1031"/>
      <c r="EF1031"/>
      <c r="EG1031"/>
      <c r="EH1031"/>
      <c r="EI1031"/>
      <c r="EJ1031"/>
      <c r="EK1031"/>
      <c r="EL1031"/>
      <c r="EM1031"/>
      <c r="EN1031"/>
      <c r="EO1031"/>
      <c r="EP1031"/>
      <c r="EQ1031"/>
      <c r="ER1031"/>
      <c r="ES1031"/>
      <c r="ET1031"/>
      <c r="EU1031"/>
      <c r="EV1031"/>
      <c r="EW1031"/>
      <c r="EX1031"/>
      <c r="EY1031"/>
      <c r="EZ1031"/>
      <c r="FA1031"/>
      <c r="FB1031"/>
      <c r="FC1031"/>
      <c r="FD1031"/>
      <c r="FE1031"/>
      <c r="FF1031"/>
      <c r="FG1031"/>
      <c r="FH1031"/>
      <c r="FI1031"/>
      <c r="FJ1031"/>
      <c r="FK1031"/>
      <c r="FL1031"/>
      <c r="FM1031"/>
      <c r="FN1031"/>
      <c r="FO1031"/>
      <c r="FP1031"/>
      <c r="FQ1031"/>
      <c r="FR1031"/>
      <c r="FS1031"/>
      <c r="FT1031"/>
      <c r="FU1031"/>
      <c r="FV1031"/>
      <c r="FW1031"/>
      <c r="FX1031"/>
      <c r="FY1031"/>
      <c r="FZ1031"/>
      <c r="GA1031"/>
      <c r="GB1031"/>
      <c r="GC1031"/>
      <c r="GD1031"/>
      <c r="GE1031"/>
      <c r="GF1031"/>
      <c r="GG1031"/>
      <c r="GH1031"/>
      <c r="GI1031"/>
      <c r="GJ1031"/>
      <c r="GK1031"/>
      <c r="GL1031"/>
      <c r="GM1031"/>
      <c r="GN1031"/>
      <c r="GO1031"/>
      <c r="GP1031"/>
      <c r="GQ1031"/>
      <c r="GR1031"/>
      <c r="GS1031"/>
      <c r="GT1031"/>
      <c r="GU1031"/>
      <c r="GV1031"/>
      <c r="GW1031"/>
      <c r="GX1031"/>
      <c r="GY1031"/>
      <c r="GZ1031"/>
      <c r="HA1031"/>
      <c r="HB1031"/>
      <c r="HC1031"/>
      <c r="HD1031"/>
      <c r="HE1031"/>
      <c r="HF1031"/>
      <c r="HG1031"/>
      <c r="HH1031"/>
      <c r="HI1031"/>
      <c r="HJ1031"/>
      <c r="HK1031"/>
      <c r="HL1031"/>
    </row>
    <row r="1032" spans="1:220" x14ac:dyDescent="0.25">
      <c r="A1032"/>
      <c r="B1032"/>
      <c r="C1032"/>
      <c r="D1032"/>
      <c r="E1032"/>
      <c r="F1032"/>
      <c r="G1032"/>
      <c r="H1032"/>
      <c r="I1032"/>
      <c r="J1032"/>
      <c r="K1032"/>
      <c r="L1032"/>
      <c r="M1032"/>
      <c r="N1032"/>
      <c r="O1032"/>
      <c r="P1032"/>
      <c r="Q1032"/>
      <c r="R1032"/>
      <c r="S1032"/>
      <c r="T1032"/>
      <c r="U1032"/>
      <c r="V1032"/>
      <c r="W1032"/>
      <c r="X1032"/>
      <c r="Y1032"/>
      <c r="Z1032"/>
      <c r="AA1032"/>
      <c r="AB1032"/>
      <c r="AC1032"/>
      <c r="AD1032"/>
      <c r="AE1032"/>
      <c r="AF1032"/>
      <c r="AG1032"/>
      <c r="AH1032"/>
      <c r="AI1032"/>
      <c r="AJ1032"/>
      <c r="AK1032"/>
      <c r="AL1032"/>
      <c r="AM1032"/>
      <c r="AN1032"/>
      <c r="AO1032"/>
      <c r="AP1032"/>
      <c r="AQ1032"/>
      <c r="AR1032"/>
      <c r="AS1032"/>
      <c r="AT1032"/>
      <c r="AU1032"/>
      <c r="AV1032"/>
      <c r="AW1032"/>
      <c r="AX1032"/>
      <c r="AY1032"/>
      <c r="AZ1032"/>
      <c r="BA1032"/>
      <c r="BB1032"/>
      <c r="BC1032"/>
      <c r="BD1032"/>
      <c r="BE1032"/>
      <c r="BF1032"/>
      <c r="BG1032"/>
      <c r="BH1032"/>
      <c r="BI1032"/>
      <c r="BJ1032"/>
      <c r="BK1032"/>
      <c r="BL1032"/>
      <c r="BM1032"/>
      <c r="BN1032"/>
      <c r="BO1032"/>
      <c r="BP1032"/>
      <c r="BQ1032"/>
      <c r="BR1032"/>
      <c r="BS1032"/>
      <c r="BT1032"/>
      <c r="BU1032"/>
      <c r="BV1032"/>
      <c r="BW1032"/>
      <c r="BX1032"/>
      <c r="BY1032"/>
      <c r="BZ1032"/>
      <c r="CA1032"/>
      <c r="CB1032"/>
      <c r="CC1032"/>
      <c r="CD1032"/>
      <c r="CE1032"/>
      <c r="CF1032"/>
      <c r="CG1032"/>
      <c r="CH1032"/>
      <c r="CI1032"/>
      <c r="CJ1032"/>
      <c r="CK1032"/>
      <c r="CL1032"/>
      <c r="CM1032"/>
      <c r="CN1032"/>
      <c r="CO1032"/>
      <c r="CP1032"/>
      <c r="CQ1032"/>
      <c r="CR1032"/>
      <c r="CS1032"/>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c r="DW1032"/>
      <c r="DX1032"/>
      <c r="DY1032"/>
      <c r="DZ1032"/>
      <c r="EA1032"/>
      <c r="EB1032"/>
      <c r="EC1032"/>
      <c r="ED1032"/>
      <c r="EE1032"/>
      <c r="EF1032"/>
      <c r="EG1032"/>
      <c r="EH1032"/>
      <c r="EI1032"/>
      <c r="EJ1032"/>
      <c r="EK1032"/>
      <c r="EL1032"/>
      <c r="EM1032"/>
      <c r="EN1032"/>
      <c r="EO1032"/>
      <c r="EP1032"/>
      <c r="EQ1032"/>
      <c r="ER1032"/>
      <c r="ES1032"/>
      <c r="ET1032"/>
      <c r="EU1032"/>
      <c r="EV1032"/>
      <c r="EW1032"/>
      <c r="EX1032"/>
      <c r="EY1032"/>
      <c r="EZ1032"/>
      <c r="FA1032"/>
      <c r="FB1032"/>
      <c r="FC1032"/>
      <c r="FD1032"/>
      <c r="FE1032"/>
      <c r="FF1032"/>
      <c r="FG1032"/>
      <c r="FH1032"/>
      <c r="FI1032"/>
      <c r="FJ1032"/>
      <c r="FK1032"/>
      <c r="FL1032"/>
      <c r="FM1032"/>
      <c r="FN1032"/>
      <c r="FO1032"/>
      <c r="FP1032"/>
      <c r="FQ1032"/>
      <c r="FR1032"/>
      <c r="FS1032"/>
      <c r="FT1032"/>
      <c r="FU1032"/>
      <c r="FV1032"/>
      <c r="FW1032"/>
      <c r="FX1032"/>
      <c r="FY1032"/>
      <c r="FZ1032"/>
      <c r="GA1032"/>
      <c r="GB1032"/>
      <c r="GC1032"/>
      <c r="GD1032"/>
      <c r="GE1032"/>
      <c r="GF1032"/>
      <c r="GG1032"/>
      <c r="GH1032"/>
      <c r="GI1032"/>
      <c r="GJ1032"/>
      <c r="GK1032"/>
      <c r="GL1032"/>
      <c r="GM1032"/>
      <c r="GN1032"/>
      <c r="GO1032"/>
      <c r="GP1032"/>
      <c r="GQ1032"/>
      <c r="GR1032"/>
      <c r="GS1032"/>
      <c r="GT1032"/>
      <c r="GU1032"/>
      <c r="GV1032"/>
      <c r="GW1032"/>
      <c r="GX1032"/>
      <c r="GY1032"/>
      <c r="GZ1032"/>
      <c r="HA1032"/>
      <c r="HB1032"/>
      <c r="HC1032"/>
      <c r="HD1032"/>
      <c r="HE1032"/>
      <c r="HF1032"/>
      <c r="HG1032"/>
      <c r="HH1032"/>
      <c r="HI1032"/>
      <c r="HJ1032"/>
      <c r="HK1032"/>
      <c r="HL1032"/>
    </row>
    <row r="1033" spans="1:220" x14ac:dyDescent="0.25">
      <c r="A1033"/>
      <c r="B1033"/>
      <c r="C1033"/>
      <c r="D1033"/>
      <c r="E1033"/>
      <c r="F1033"/>
      <c r="G1033"/>
      <c r="H1033"/>
      <c r="I1033"/>
      <c r="J1033"/>
      <c r="K1033"/>
      <c r="L1033"/>
      <c r="M1033"/>
      <c r="N1033"/>
      <c r="O1033"/>
      <c r="P1033"/>
      <c r="Q1033"/>
      <c r="R1033"/>
      <c r="S1033"/>
      <c r="T1033"/>
      <c r="U1033"/>
      <c r="V1033"/>
      <c r="W1033"/>
      <c r="X1033"/>
      <c r="Y1033"/>
      <c r="Z1033"/>
      <c r="AA1033"/>
      <c r="AB1033"/>
      <c r="AC1033"/>
      <c r="AD1033"/>
      <c r="AE1033"/>
      <c r="AF1033"/>
      <c r="AG1033"/>
      <c r="AH1033"/>
      <c r="AI1033"/>
      <c r="AJ1033"/>
      <c r="AK1033"/>
      <c r="AL1033"/>
      <c r="AM1033"/>
      <c r="AN1033"/>
      <c r="AO1033"/>
      <c r="AP1033"/>
      <c r="AQ1033"/>
      <c r="AR1033"/>
      <c r="AS1033"/>
      <c r="AT1033"/>
      <c r="AU1033"/>
      <c r="AV1033"/>
      <c r="AW1033"/>
      <c r="AX1033"/>
      <c r="AY1033"/>
      <c r="AZ1033"/>
      <c r="BA1033"/>
      <c r="BB1033"/>
      <c r="BC1033"/>
      <c r="BD1033"/>
      <c r="BE1033"/>
      <c r="BF1033"/>
      <c r="BG1033"/>
      <c r="BH1033"/>
      <c r="BI1033"/>
      <c r="BJ1033"/>
      <c r="BK1033"/>
      <c r="BL1033"/>
      <c r="BM1033"/>
      <c r="BN1033"/>
      <c r="BO1033"/>
      <c r="BP1033"/>
      <c r="BQ1033"/>
      <c r="BR1033"/>
      <c r="BS1033"/>
      <c r="BT1033"/>
      <c r="BU1033"/>
      <c r="BV1033"/>
      <c r="BW1033"/>
      <c r="BX1033"/>
      <c r="BY1033"/>
      <c r="BZ1033"/>
      <c r="CA1033"/>
      <c r="CB1033"/>
      <c r="CC1033"/>
      <c r="CD1033"/>
      <c r="CE1033"/>
      <c r="CF1033"/>
      <c r="CG1033"/>
      <c r="CH1033"/>
      <c r="CI1033"/>
      <c r="CJ1033"/>
      <c r="CK1033"/>
      <c r="CL1033"/>
      <c r="CM1033"/>
      <c r="CN1033"/>
      <c r="CO1033"/>
      <c r="CP1033"/>
      <c r="CQ1033"/>
      <c r="CR1033"/>
      <c r="CS103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c r="DW1033"/>
      <c r="DX1033"/>
      <c r="DY1033"/>
      <c r="DZ1033"/>
      <c r="EA1033"/>
      <c r="EB1033"/>
      <c r="EC1033"/>
      <c r="ED1033"/>
      <c r="EE1033"/>
      <c r="EF1033"/>
      <c r="EG1033"/>
      <c r="EH1033"/>
      <c r="EI1033"/>
      <c r="EJ1033"/>
      <c r="EK1033"/>
      <c r="EL1033"/>
      <c r="EM1033"/>
      <c r="EN1033"/>
      <c r="EO1033"/>
      <c r="EP1033"/>
      <c r="EQ1033"/>
      <c r="ER1033"/>
      <c r="ES1033"/>
      <c r="ET1033"/>
      <c r="EU1033"/>
      <c r="EV1033"/>
      <c r="EW1033"/>
      <c r="EX1033"/>
      <c r="EY1033"/>
      <c r="EZ1033"/>
      <c r="FA1033"/>
      <c r="FB1033"/>
      <c r="FC1033"/>
      <c r="FD1033"/>
      <c r="FE1033"/>
      <c r="FF1033"/>
      <c r="FG1033"/>
      <c r="FH1033"/>
      <c r="FI1033"/>
      <c r="FJ1033"/>
      <c r="FK1033"/>
      <c r="FL1033"/>
      <c r="FM1033"/>
      <c r="FN1033"/>
      <c r="FO1033"/>
      <c r="FP1033"/>
      <c r="FQ1033"/>
      <c r="FR1033"/>
      <c r="FS1033"/>
      <c r="FT1033"/>
      <c r="FU1033"/>
      <c r="FV1033"/>
      <c r="FW1033"/>
      <c r="FX1033"/>
      <c r="FY1033"/>
      <c r="FZ1033"/>
      <c r="GA1033"/>
      <c r="GB1033"/>
      <c r="GC1033"/>
      <c r="GD1033"/>
      <c r="GE1033"/>
      <c r="GF1033"/>
      <c r="GG1033"/>
      <c r="GH1033"/>
      <c r="GI1033"/>
      <c r="GJ1033"/>
      <c r="GK1033"/>
      <c r="GL1033"/>
      <c r="GM1033"/>
      <c r="GN1033"/>
      <c r="GO1033"/>
      <c r="GP1033"/>
      <c r="GQ1033"/>
      <c r="GR1033"/>
      <c r="GS1033"/>
      <c r="GT1033"/>
      <c r="GU1033"/>
      <c r="GV1033"/>
      <c r="GW1033"/>
      <c r="GX1033"/>
      <c r="GY1033"/>
      <c r="GZ1033"/>
      <c r="HA1033"/>
      <c r="HB1033"/>
      <c r="HC1033"/>
      <c r="HD1033"/>
      <c r="HE1033"/>
      <c r="HF1033"/>
      <c r="HG1033"/>
      <c r="HH1033"/>
      <c r="HI1033"/>
      <c r="HJ1033"/>
      <c r="HK1033"/>
      <c r="HL1033"/>
    </row>
    <row r="1034" spans="1:220" x14ac:dyDescent="0.25">
      <c r="A1034"/>
      <c r="B1034"/>
      <c r="C1034"/>
      <c r="D1034"/>
      <c r="E1034"/>
      <c r="F1034"/>
      <c r="G1034"/>
      <c r="H1034"/>
      <c r="I1034"/>
      <c r="J1034"/>
      <c r="K1034"/>
      <c r="L1034"/>
      <c r="M1034"/>
      <c r="N1034"/>
      <c r="O1034"/>
      <c r="P1034"/>
      <c r="Q1034"/>
      <c r="R1034"/>
      <c r="S1034"/>
      <c r="T1034"/>
      <c r="U1034"/>
      <c r="V1034"/>
      <c r="W1034"/>
      <c r="X1034"/>
      <c r="Y1034"/>
      <c r="Z1034"/>
      <c r="AA1034"/>
      <c r="AB1034"/>
      <c r="AC1034"/>
      <c r="AD1034"/>
      <c r="AE1034"/>
      <c r="AF1034"/>
      <c r="AG1034"/>
      <c r="AH1034"/>
      <c r="AI1034"/>
      <c r="AJ1034"/>
      <c r="AK1034"/>
      <c r="AL1034"/>
      <c r="AM1034"/>
      <c r="AN1034"/>
      <c r="AO1034"/>
      <c r="AP1034"/>
      <c r="AQ1034"/>
      <c r="AR1034"/>
      <c r="AS1034"/>
      <c r="AT1034"/>
      <c r="AU1034"/>
      <c r="AV1034"/>
      <c r="AW1034"/>
      <c r="AX1034"/>
      <c r="AY1034"/>
      <c r="AZ1034"/>
      <c r="BA1034"/>
      <c r="BB1034"/>
      <c r="BC1034"/>
      <c r="BD1034"/>
      <c r="BE1034"/>
      <c r="BF1034"/>
      <c r="BG1034"/>
      <c r="BH1034"/>
      <c r="BI1034"/>
      <c r="BJ1034"/>
      <c r="BK1034"/>
      <c r="BL1034"/>
      <c r="BM1034"/>
      <c r="BN1034"/>
      <c r="BO1034"/>
      <c r="BP1034"/>
      <c r="BQ1034"/>
      <c r="BR1034"/>
      <c r="BS1034"/>
      <c r="BT1034"/>
      <c r="BU1034"/>
      <c r="BV1034"/>
      <c r="BW1034"/>
      <c r="BX1034"/>
      <c r="BY1034"/>
      <c r="BZ1034"/>
      <c r="CA1034"/>
      <c r="CB1034"/>
      <c r="CC1034"/>
      <c r="CD1034"/>
      <c r="CE1034"/>
      <c r="CF1034"/>
      <c r="CG1034"/>
      <c r="CH1034"/>
      <c r="CI1034"/>
      <c r="CJ1034"/>
      <c r="CK1034"/>
      <c r="CL1034"/>
      <c r="CM1034"/>
      <c r="CN1034"/>
      <c r="CO1034"/>
      <c r="CP1034"/>
      <c r="CQ1034"/>
      <c r="CR1034"/>
      <c r="CS1034"/>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c r="DW1034"/>
      <c r="DX1034"/>
      <c r="DY1034"/>
      <c r="DZ1034"/>
      <c r="EA1034"/>
      <c r="EB1034"/>
      <c r="EC1034"/>
      <c r="ED1034"/>
      <c r="EE1034"/>
      <c r="EF1034"/>
      <c r="EG1034"/>
      <c r="EH1034"/>
      <c r="EI1034"/>
      <c r="EJ1034"/>
      <c r="EK1034"/>
      <c r="EL1034"/>
      <c r="EM1034"/>
      <c r="EN1034"/>
      <c r="EO1034"/>
      <c r="EP1034"/>
      <c r="EQ1034"/>
      <c r="ER1034"/>
      <c r="ES1034"/>
      <c r="ET1034"/>
      <c r="EU1034"/>
      <c r="EV1034"/>
      <c r="EW1034"/>
      <c r="EX1034"/>
      <c r="EY1034"/>
      <c r="EZ1034"/>
      <c r="FA1034"/>
      <c r="FB1034"/>
      <c r="FC1034"/>
      <c r="FD1034"/>
      <c r="FE1034"/>
      <c r="FF1034"/>
      <c r="FG1034"/>
      <c r="FH1034"/>
      <c r="FI1034"/>
      <c r="FJ1034"/>
      <c r="FK1034"/>
      <c r="FL1034"/>
      <c r="FM1034"/>
      <c r="FN1034"/>
      <c r="FO1034"/>
      <c r="FP1034"/>
      <c r="FQ1034"/>
      <c r="FR1034"/>
      <c r="FS1034"/>
      <c r="FT1034"/>
      <c r="FU1034"/>
      <c r="FV1034"/>
      <c r="FW1034"/>
      <c r="FX1034"/>
      <c r="FY1034"/>
      <c r="FZ1034"/>
      <c r="GA1034"/>
      <c r="GB1034"/>
      <c r="GC1034"/>
      <c r="GD1034"/>
      <c r="GE1034"/>
      <c r="GF1034"/>
      <c r="GG1034"/>
      <c r="GH1034"/>
      <c r="GI1034"/>
      <c r="GJ1034"/>
      <c r="GK1034"/>
      <c r="GL1034"/>
      <c r="GM1034"/>
      <c r="GN1034"/>
      <c r="GO1034"/>
      <c r="GP1034"/>
      <c r="GQ1034"/>
      <c r="GR1034"/>
      <c r="GS1034"/>
      <c r="GT1034"/>
      <c r="GU1034"/>
      <c r="GV1034"/>
      <c r="GW1034"/>
      <c r="GX1034"/>
      <c r="GY1034"/>
      <c r="GZ1034"/>
      <c r="HA1034"/>
      <c r="HB1034"/>
      <c r="HC1034"/>
      <c r="HD1034"/>
      <c r="HE1034"/>
      <c r="HF1034"/>
      <c r="HG1034"/>
      <c r="HH1034"/>
      <c r="HI1034"/>
      <c r="HJ1034"/>
      <c r="HK1034"/>
      <c r="HL1034"/>
    </row>
    <row r="1035" spans="1:220" x14ac:dyDescent="0.25">
      <c r="A1035"/>
      <c r="B1035"/>
      <c r="C1035"/>
      <c r="D1035"/>
      <c r="E1035"/>
      <c r="F1035"/>
      <c r="G1035"/>
      <c r="H1035"/>
      <c r="I1035"/>
      <c r="J1035"/>
      <c r="K1035"/>
      <c r="L1035"/>
      <c r="M1035"/>
      <c r="N1035"/>
      <c r="O1035"/>
      <c r="P1035"/>
      <c r="Q1035"/>
      <c r="R1035"/>
      <c r="S1035"/>
      <c r="T1035"/>
      <c r="U1035"/>
      <c r="V1035"/>
      <c r="W1035"/>
      <c r="X1035"/>
      <c r="Y1035"/>
      <c r="Z1035"/>
      <c r="AA1035"/>
      <c r="AB1035"/>
      <c r="AC1035"/>
      <c r="AD1035"/>
      <c r="AE1035"/>
      <c r="AF1035"/>
      <c r="AG1035"/>
      <c r="AH1035"/>
      <c r="AI1035"/>
      <c r="AJ1035"/>
      <c r="AK1035"/>
      <c r="AL1035"/>
      <c r="AM1035"/>
      <c r="AN1035"/>
      <c r="AO1035"/>
      <c r="AP1035"/>
      <c r="AQ1035"/>
      <c r="AR1035"/>
      <c r="AS1035"/>
      <c r="AT1035"/>
      <c r="AU1035"/>
      <c r="AV1035"/>
      <c r="AW1035"/>
      <c r="AX1035"/>
      <c r="AY1035"/>
      <c r="AZ1035"/>
      <c r="BA1035"/>
      <c r="BB1035"/>
      <c r="BC1035"/>
      <c r="BD1035"/>
      <c r="BE1035"/>
      <c r="BF1035"/>
      <c r="BG1035"/>
      <c r="BH1035"/>
      <c r="BI1035"/>
      <c r="BJ1035"/>
      <c r="BK1035"/>
      <c r="BL1035"/>
      <c r="BM1035"/>
      <c r="BN1035"/>
      <c r="BO1035"/>
      <c r="BP1035"/>
      <c r="BQ1035"/>
      <c r="BR1035"/>
      <c r="BS1035"/>
      <c r="BT1035"/>
      <c r="BU1035"/>
      <c r="BV1035"/>
      <c r="BW1035"/>
      <c r="BX1035"/>
      <c r="BY1035"/>
      <c r="BZ1035"/>
      <c r="CA1035"/>
      <c r="CB1035"/>
      <c r="CC1035"/>
      <c r="CD1035"/>
      <c r="CE1035"/>
      <c r="CF1035"/>
      <c r="CG1035"/>
      <c r="CH1035"/>
      <c r="CI1035"/>
      <c r="CJ1035"/>
      <c r="CK1035"/>
      <c r="CL1035"/>
      <c r="CM1035"/>
      <c r="CN1035"/>
      <c r="CO1035"/>
      <c r="CP1035"/>
      <c r="CQ1035"/>
      <c r="CR1035"/>
      <c r="CS1035"/>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c r="DW1035"/>
      <c r="DX1035"/>
      <c r="DY1035"/>
      <c r="DZ1035"/>
      <c r="EA1035"/>
      <c r="EB1035"/>
      <c r="EC1035"/>
      <c r="ED1035"/>
      <c r="EE1035"/>
      <c r="EF1035"/>
      <c r="EG1035"/>
      <c r="EH1035"/>
      <c r="EI1035"/>
      <c r="EJ1035"/>
      <c r="EK1035"/>
      <c r="EL1035"/>
      <c r="EM1035"/>
      <c r="EN1035"/>
      <c r="EO1035"/>
      <c r="EP1035"/>
      <c r="EQ1035"/>
      <c r="ER1035"/>
      <c r="ES1035"/>
      <c r="ET1035"/>
      <c r="EU1035"/>
      <c r="EV1035"/>
      <c r="EW1035"/>
      <c r="EX1035"/>
      <c r="EY1035"/>
      <c r="EZ1035"/>
      <c r="FA1035"/>
      <c r="FB1035"/>
      <c r="FC1035"/>
      <c r="FD1035"/>
      <c r="FE1035"/>
      <c r="FF1035"/>
      <c r="FG1035"/>
      <c r="FH1035"/>
      <c r="FI1035"/>
      <c r="FJ1035"/>
      <c r="FK1035"/>
      <c r="FL1035"/>
      <c r="FM1035"/>
      <c r="FN1035"/>
      <c r="FO1035"/>
      <c r="FP1035"/>
      <c r="FQ1035"/>
      <c r="FR1035"/>
      <c r="FS1035"/>
      <c r="FT1035"/>
      <c r="FU1035"/>
      <c r="FV1035"/>
      <c r="FW1035"/>
      <c r="FX1035"/>
      <c r="FY1035"/>
      <c r="FZ1035"/>
      <c r="GA1035"/>
      <c r="GB1035"/>
      <c r="GC1035"/>
      <c r="GD1035"/>
      <c r="GE1035"/>
      <c r="GF1035"/>
      <c r="GG1035"/>
      <c r="GH1035"/>
      <c r="GI1035"/>
      <c r="GJ1035"/>
      <c r="GK1035"/>
      <c r="GL1035"/>
      <c r="GM1035"/>
      <c r="GN1035"/>
      <c r="GO1035"/>
      <c r="GP1035"/>
      <c r="GQ1035"/>
      <c r="GR1035"/>
      <c r="GS1035"/>
      <c r="GT1035"/>
      <c r="GU1035"/>
      <c r="GV1035"/>
      <c r="GW1035"/>
      <c r="GX1035"/>
      <c r="GY1035"/>
      <c r="GZ1035"/>
      <c r="HA1035"/>
      <c r="HB1035"/>
      <c r="HC1035"/>
      <c r="HD1035"/>
      <c r="HE1035"/>
      <c r="HF1035"/>
      <c r="HG1035"/>
      <c r="HH1035"/>
      <c r="HI1035"/>
      <c r="HJ1035"/>
      <c r="HK1035"/>
      <c r="HL1035"/>
    </row>
    <row r="1036" spans="1:220" x14ac:dyDescent="0.25">
      <c r="A1036"/>
      <c r="B1036"/>
      <c r="C1036"/>
      <c r="D1036"/>
      <c r="E1036"/>
      <c r="F1036"/>
      <c r="G1036"/>
      <c r="H1036"/>
      <c r="I1036"/>
      <c r="J1036"/>
      <c r="K1036"/>
      <c r="L1036"/>
      <c r="M1036"/>
      <c r="N1036"/>
      <c r="O1036"/>
      <c r="P1036"/>
      <c r="Q1036"/>
      <c r="R1036"/>
      <c r="S1036"/>
      <c r="T1036"/>
      <c r="U1036"/>
      <c r="V1036"/>
      <c r="W1036"/>
      <c r="X1036"/>
      <c r="Y1036"/>
      <c r="Z1036"/>
      <c r="AA1036"/>
      <c r="AB1036"/>
      <c r="AC1036"/>
      <c r="AD1036"/>
      <c r="AE1036"/>
      <c r="AF1036"/>
      <c r="AG1036"/>
      <c r="AH1036"/>
      <c r="AI1036"/>
      <c r="AJ1036"/>
      <c r="AK1036"/>
      <c r="AL1036"/>
      <c r="AM1036"/>
      <c r="AN1036"/>
      <c r="AO1036"/>
      <c r="AP1036"/>
      <c r="AQ1036"/>
      <c r="AR1036"/>
      <c r="AS1036"/>
      <c r="AT1036"/>
      <c r="AU1036"/>
      <c r="AV1036"/>
      <c r="AW1036"/>
      <c r="AX1036"/>
      <c r="AY1036"/>
      <c r="AZ1036"/>
      <c r="BA1036"/>
      <c r="BB1036"/>
      <c r="BC1036"/>
      <c r="BD1036"/>
      <c r="BE1036"/>
      <c r="BF1036"/>
      <c r="BG1036"/>
      <c r="BH1036"/>
      <c r="BI1036"/>
      <c r="BJ1036"/>
      <c r="BK1036"/>
      <c r="BL1036"/>
      <c r="BM1036"/>
      <c r="BN1036"/>
      <c r="BO1036"/>
      <c r="BP1036"/>
      <c r="BQ1036"/>
      <c r="BR1036"/>
      <c r="BS1036"/>
      <c r="BT1036"/>
      <c r="BU1036"/>
      <c r="BV1036"/>
      <c r="BW1036"/>
      <c r="BX1036"/>
      <c r="BY1036"/>
      <c r="BZ1036"/>
      <c r="CA1036"/>
      <c r="CB1036"/>
      <c r="CC1036"/>
      <c r="CD1036"/>
      <c r="CE1036"/>
      <c r="CF1036"/>
      <c r="CG1036"/>
      <c r="CH1036"/>
      <c r="CI1036"/>
      <c r="CJ1036"/>
      <c r="CK1036"/>
      <c r="CL1036"/>
      <c r="CM1036"/>
      <c r="CN1036"/>
      <c r="CO1036"/>
      <c r="CP1036"/>
      <c r="CQ1036"/>
      <c r="CR1036"/>
      <c r="CS1036"/>
      <c r="CT1036"/>
      <c r="CU1036"/>
      <c r="CV1036"/>
      <c r="CW1036"/>
      <c r="CX1036"/>
      <c r="CY1036"/>
      <c r="CZ1036"/>
      <c r="DA1036"/>
      <c r="DB1036"/>
      <c r="DC1036"/>
      <c r="DD1036"/>
      <c r="DE1036"/>
      <c r="DF1036"/>
      <c r="DG1036"/>
      <c r="DH1036"/>
      <c r="DI1036"/>
      <c r="DJ1036"/>
      <c r="DK1036"/>
      <c r="DL1036"/>
      <c r="DM1036"/>
      <c r="DN1036"/>
      <c r="DO1036"/>
      <c r="DP1036"/>
      <c r="DQ1036"/>
      <c r="DR1036"/>
      <c r="DS1036"/>
      <c r="DT1036"/>
      <c r="DU1036"/>
      <c r="DV1036"/>
      <c r="DW1036"/>
      <c r="DX1036"/>
      <c r="DY1036"/>
      <c r="DZ1036"/>
      <c r="EA1036"/>
      <c r="EB1036"/>
      <c r="EC1036"/>
      <c r="ED1036"/>
      <c r="EE1036"/>
      <c r="EF1036"/>
      <c r="EG1036"/>
      <c r="EH1036"/>
      <c r="EI1036"/>
      <c r="EJ1036"/>
      <c r="EK1036"/>
      <c r="EL1036"/>
      <c r="EM1036"/>
      <c r="EN1036"/>
      <c r="EO1036"/>
      <c r="EP1036"/>
      <c r="EQ1036"/>
      <c r="ER1036"/>
      <c r="ES1036"/>
      <c r="ET1036"/>
      <c r="EU1036"/>
      <c r="EV1036"/>
      <c r="EW1036"/>
      <c r="EX1036"/>
      <c r="EY1036"/>
      <c r="EZ1036"/>
      <c r="FA1036"/>
      <c r="FB1036"/>
      <c r="FC1036"/>
      <c r="FD1036"/>
      <c r="FE1036"/>
      <c r="FF1036"/>
      <c r="FG1036"/>
      <c r="FH1036"/>
      <c r="FI1036"/>
      <c r="FJ1036"/>
      <c r="FK1036"/>
      <c r="FL1036"/>
      <c r="FM1036"/>
      <c r="FN1036"/>
      <c r="FO1036"/>
      <c r="FP1036"/>
      <c r="FQ1036"/>
      <c r="FR1036"/>
      <c r="FS1036"/>
      <c r="FT1036"/>
      <c r="FU1036"/>
      <c r="FV1036"/>
      <c r="FW1036"/>
      <c r="FX1036"/>
      <c r="FY1036"/>
      <c r="FZ1036"/>
      <c r="GA1036"/>
      <c r="GB1036"/>
      <c r="GC1036"/>
      <c r="GD1036"/>
      <c r="GE1036"/>
      <c r="GF1036"/>
      <c r="GG1036"/>
      <c r="GH1036"/>
      <c r="GI1036"/>
      <c r="GJ1036"/>
      <c r="GK1036"/>
      <c r="GL1036"/>
      <c r="GM1036"/>
      <c r="GN1036"/>
      <c r="GO1036"/>
      <c r="GP1036"/>
      <c r="GQ1036"/>
      <c r="GR1036"/>
      <c r="GS1036"/>
      <c r="GT1036"/>
      <c r="GU1036"/>
      <c r="GV1036"/>
      <c r="GW1036"/>
      <c r="GX1036"/>
      <c r="GY1036"/>
      <c r="GZ1036"/>
      <c r="HA1036"/>
      <c r="HB1036"/>
      <c r="HC1036"/>
      <c r="HD1036"/>
      <c r="HE1036"/>
      <c r="HF1036"/>
      <c r="HG1036"/>
      <c r="HH1036"/>
      <c r="HI1036"/>
      <c r="HJ1036"/>
      <c r="HK1036"/>
      <c r="HL1036"/>
    </row>
    <row r="1037" spans="1:220" x14ac:dyDescent="0.25">
      <c r="A1037"/>
      <c r="B1037"/>
      <c r="C1037"/>
      <c r="D1037"/>
      <c r="E1037"/>
      <c r="F1037"/>
      <c r="G1037"/>
      <c r="H1037"/>
      <c r="I1037"/>
      <c r="J1037"/>
      <c r="K1037"/>
      <c r="L1037"/>
      <c r="M1037"/>
      <c r="N1037"/>
      <c r="O1037"/>
      <c r="P1037"/>
      <c r="Q1037"/>
      <c r="R1037"/>
      <c r="S1037"/>
      <c r="T1037"/>
      <c r="U1037"/>
      <c r="V1037"/>
      <c r="W1037"/>
      <c r="X1037"/>
      <c r="Y1037"/>
      <c r="Z1037"/>
      <c r="AA1037"/>
      <c r="AB1037"/>
      <c r="AC1037"/>
      <c r="AD1037"/>
      <c r="AE1037"/>
      <c r="AF1037"/>
      <c r="AG1037"/>
      <c r="AH1037"/>
      <c r="AI1037"/>
      <c r="AJ1037"/>
      <c r="AK1037"/>
      <c r="AL1037"/>
      <c r="AM1037"/>
      <c r="AN1037"/>
      <c r="AO1037"/>
      <c r="AP1037"/>
      <c r="AQ1037"/>
      <c r="AR1037"/>
      <c r="AS1037"/>
      <c r="AT1037"/>
      <c r="AU1037"/>
      <c r="AV1037"/>
      <c r="AW1037"/>
      <c r="AX1037"/>
      <c r="AY1037"/>
      <c r="AZ1037"/>
      <c r="BA1037"/>
      <c r="BB1037"/>
      <c r="BC1037"/>
      <c r="BD1037"/>
      <c r="BE1037"/>
      <c r="BF1037"/>
      <c r="BG1037"/>
      <c r="BH1037"/>
      <c r="BI1037"/>
      <c r="BJ1037"/>
      <c r="BK1037"/>
      <c r="BL1037"/>
      <c r="BM1037"/>
      <c r="BN1037"/>
      <c r="BO1037"/>
      <c r="BP1037"/>
      <c r="BQ1037"/>
      <c r="BR1037"/>
      <c r="BS1037"/>
      <c r="BT1037"/>
      <c r="BU1037"/>
      <c r="BV1037"/>
      <c r="BW1037"/>
      <c r="BX1037"/>
      <c r="BY1037"/>
      <c r="BZ1037"/>
      <c r="CA1037"/>
      <c r="CB1037"/>
      <c r="CC1037"/>
      <c r="CD1037"/>
      <c r="CE1037"/>
      <c r="CF1037"/>
      <c r="CG1037"/>
      <c r="CH1037"/>
      <c r="CI1037"/>
      <c r="CJ1037"/>
      <c r="CK1037"/>
      <c r="CL1037"/>
      <c r="CM1037"/>
      <c r="CN1037"/>
      <c r="CO1037"/>
      <c r="CP1037"/>
      <c r="CQ1037"/>
      <c r="CR1037"/>
      <c r="CS1037"/>
      <c r="CT1037"/>
      <c r="CU1037"/>
      <c r="CV1037"/>
      <c r="CW1037"/>
      <c r="CX1037"/>
      <c r="CY1037"/>
      <c r="CZ1037"/>
      <c r="DA1037"/>
      <c r="DB1037"/>
      <c r="DC1037"/>
      <c r="DD1037"/>
      <c r="DE1037"/>
      <c r="DF1037"/>
      <c r="DG1037"/>
      <c r="DH1037"/>
      <c r="DI1037"/>
      <c r="DJ1037"/>
      <c r="DK1037"/>
      <c r="DL1037"/>
      <c r="DM1037"/>
      <c r="DN1037"/>
      <c r="DO1037"/>
      <c r="DP1037"/>
      <c r="DQ1037"/>
      <c r="DR1037"/>
      <c r="DS1037"/>
      <c r="DT1037"/>
      <c r="DU1037"/>
      <c r="DV1037"/>
      <c r="DW1037"/>
      <c r="DX1037"/>
      <c r="DY1037"/>
      <c r="DZ1037"/>
      <c r="EA1037"/>
      <c r="EB1037"/>
      <c r="EC1037"/>
      <c r="ED1037"/>
      <c r="EE1037"/>
      <c r="EF1037"/>
      <c r="EG1037"/>
      <c r="EH1037"/>
      <c r="EI1037"/>
      <c r="EJ1037"/>
      <c r="EK1037"/>
      <c r="EL1037"/>
      <c r="EM1037"/>
      <c r="EN1037"/>
      <c r="EO1037"/>
      <c r="EP1037"/>
      <c r="EQ1037"/>
      <c r="ER1037"/>
      <c r="ES1037"/>
      <c r="ET1037"/>
      <c r="EU1037"/>
      <c r="EV1037"/>
      <c r="EW1037"/>
      <c r="EX1037"/>
      <c r="EY1037"/>
      <c r="EZ1037"/>
      <c r="FA1037"/>
      <c r="FB1037"/>
      <c r="FC1037"/>
      <c r="FD1037"/>
      <c r="FE1037"/>
      <c r="FF1037"/>
      <c r="FG1037"/>
      <c r="FH1037"/>
      <c r="FI1037"/>
      <c r="FJ1037"/>
      <c r="FK1037"/>
      <c r="FL1037"/>
      <c r="FM1037"/>
      <c r="FN1037"/>
      <c r="FO1037"/>
      <c r="FP1037"/>
      <c r="FQ1037"/>
      <c r="FR1037"/>
      <c r="FS1037"/>
      <c r="FT1037"/>
      <c r="FU1037"/>
      <c r="FV1037"/>
      <c r="FW1037"/>
      <c r="FX1037"/>
      <c r="FY1037"/>
      <c r="FZ1037"/>
      <c r="GA1037"/>
      <c r="GB1037"/>
      <c r="GC1037"/>
      <c r="GD1037"/>
      <c r="GE1037"/>
      <c r="GF1037"/>
      <c r="GG1037"/>
      <c r="GH1037"/>
      <c r="GI1037"/>
      <c r="GJ1037"/>
      <c r="GK1037"/>
      <c r="GL1037"/>
      <c r="GM1037"/>
      <c r="GN1037"/>
      <c r="GO1037"/>
      <c r="GP1037"/>
      <c r="GQ1037"/>
      <c r="GR1037"/>
      <c r="GS1037"/>
      <c r="GT1037"/>
      <c r="GU1037"/>
      <c r="GV1037"/>
      <c r="GW1037"/>
      <c r="GX1037"/>
      <c r="GY1037"/>
      <c r="GZ1037"/>
      <c r="HA1037"/>
      <c r="HB1037"/>
      <c r="HC1037"/>
      <c r="HD1037"/>
      <c r="HE1037"/>
      <c r="HF1037"/>
      <c r="HG1037"/>
      <c r="HH1037"/>
      <c r="HI1037"/>
      <c r="HJ1037"/>
      <c r="HK1037"/>
      <c r="HL1037"/>
    </row>
    <row r="1038" spans="1:220" x14ac:dyDescent="0.25">
      <c r="A1038"/>
      <c r="B1038"/>
      <c r="C1038"/>
      <c r="D1038"/>
      <c r="E1038"/>
      <c r="F1038"/>
      <c r="G1038"/>
      <c r="H1038"/>
      <c r="I1038"/>
      <c r="J1038"/>
      <c r="K1038"/>
      <c r="L1038"/>
      <c r="M1038"/>
      <c r="N1038"/>
      <c r="O1038"/>
      <c r="P1038"/>
      <c r="Q1038"/>
      <c r="R1038"/>
      <c r="S1038"/>
      <c r="T1038"/>
      <c r="U1038"/>
      <c r="V1038"/>
      <c r="W1038"/>
      <c r="X1038"/>
      <c r="Y1038"/>
      <c r="Z1038"/>
      <c r="AA1038"/>
      <c r="AB1038"/>
      <c r="AC1038"/>
      <c r="AD1038"/>
      <c r="AE1038"/>
      <c r="AF1038"/>
      <c r="AG1038"/>
      <c r="AH1038"/>
      <c r="AI1038"/>
      <c r="AJ1038"/>
      <c r="AK1038"/>
      <c r="AL1038"/>
      <c r="AM1038"/>
      <c r="AN1038"/>
      <c r="AO1038"/>
      <c r="AP1038"/>
      <c r="AQ1038"/>
      <c r="AR1038"/>
      <c r="AS1038"/>
      <c r="AT1038"/>
      <c r="AU1038"/>
      <c r="AV1038"/>
      <c r="AW1038"/>
      <c r="AX1038"/>
      <c r="AY1038"/>
      <c r="AZ1038"/>
      <c r="BA1038"/>
      <c r="BB1038"/>
      <c r="BC1038"/>
      <c r="BD1038"/>
      <c r="BE1038"/>
      <c r="BF1038"/>
      <c r="BG1038"/>
      <c r="BH1038"/>
      <c r="BI1038"/>
      <c r="BJ1038"/>
      <c r="BK1038"/>
      <c r="BL1038"/>
      <c r="BM1038"/>
      <c r="BN1038"/>
      <c r="BO1038"/>
      <c r="BP1038"/>
      <c r="BQ1038"/>
      <c r="BR1038"/>
      <c r="BS1038"/>
      <c r="BT1038"/>
      <c r="BU1038"/>
      <c r="BV1038"/>
      <c r="BW1038"/>
      <c r="BX1038"/>
      <c r="BY1038"/>
      <c r="BZ1038"/>
      <c r="CA1038"/>
      <c r="CB1038"/>
      <c r="CC1038"/>
      <c r="CD1038"/>
      <c r="CE1038"/>
      <c r="CF1038"/>
      <c r="CG1038"/>
      <c r="CH1038"/>
      <c r="CI1038"/>
      <c r="CJ1038"/>
      <c r="CK1038"/>
      <c r="CL1038"/>
      <c r="CM1038"/>
      <c r="CN1038"/>
      <c r="CO1038"/>
      <c r="CP1038"/>
      <c r="CQ1038"/>
      <c r="CR1038"/>
      <c r="CS1038"/>
      <c r="CT1038"/>
      <c r="CU1038"/>
      <c r="CV1038"/>
      <c r="CW1038"/>
      <c r="CX1038"/>
      <c r="CY1038"/>
      <c r="CZ1038"/>
      <c r="DA1038"/>
      <c r="DB1038"/>
      <c r="DC1038"/>
      <c r="DD1038"/>
      <c r="DE1038"/>
      <c r="DF1038"/>
      <c r="DG1038"/>
      <c r="DH1038"/>
      <c r="DI1038"/>
      <c r="DJ1038"/>
      <c r="DK1038"/>
      <c r="DL1038"/>
      <c r="DM1038"/>
      <c r="DN1038"/>
      <c r="DO1038"/>
      <c r="DP1038"/>
      <c r="DQ1038"/>
      <c r="DR1038"/>
      <c r="DS1038"/>
      <c r="DT1038"/>
      <c r="DU1038"/>
      <c r="DV1038"/>
      <c r="DW1038"/>
      <c r="DX1038"/>
      <c r="DY1038"/>
      <c r="DZ1038"/>
      <c r="EA1038"/>
      <c r="EB1038"/>
      <c r="EC1038"/>
      <c r="ED1038"/>
      <c r="EE1038"/>
      <c r="EF1038"/>
      <c r="EG1038"/>
      <c r="EH1038"/>
      <c r="EI1038"/>
      <c r="EJ1038"/>
      <c r="EK1038"/>
      <c r="EL1038"/>
      <c r="EM1038"/>
      <c r="EN1038"/>
      <c r="EO1038"/>
      <c r="EP1038"/>
      <c r="EQ1038"/>
      <c r="ER1038"/>
      <c r="ES1038"/>
      <c r="ET1038"/>
      <c r="EU1038"/>
      <c r="EV1038"/>
      <c r="EW1038"/>
      <c r="EX1038"/>
      <c r="EY1038"/>
      <c r="EZ1038"/>
      <c r="FA1038"/>
      <c r="FB1038"/>
      <c r="FC1038"/>
      <c r="FD1038"/>
      <c r="FE1038"/>
      <c r="FF1038"/>
      <c r="FG1038"/>
      <c r="FH1038"/>
      <c r="FI1038"/>
      <c r="FJ1038"/>
      <c r="FK1038"/>
      <c r="FL1038"/>
      <c r="FM1038"/>
      <c r="FN1038"/>
      <c r="FO1038"/>
      <c r="FP1038"/>
      <c r="FQ1038"/>
      <c r="FR1038"/>
      <c r="FS1038"/>
      <c r="FT1038"/>
      <c r="FU1038"/>
      <c r="FV1038"/>
      <c r="FW1038"/>
      <c r="FX1038"/>
      <c r="FY1038"/>
      <c r="FZ1038"/>
      <c r="GA1038"/>
      <c r="GB1038"/>
      <c r="GC1038"/>
      <c r="GD1038"/>
      <c r="GE1038"/>
      <c r="GF1038"/>
      <c r="GG1038"/>
      <c r="GH1038"/>
      <c r="GI1038"/>
      <c r="GJ1038"/>
      <c r="GK1038"/>
      <c r="GL1038"/>
      <c r="GM1038"/>
      <c r="GN1038"/>
      <c r="GO1038"/>
      <c r="GP1038"/>
      <c r="GQ1038"/>
      <c r="GR1038"/>
      <c r="GS1038"/>
      <c r="GT1038"/>
      <c r="GU1038"/>
      <c r="GV1038"/>
      <c r="GW1038"/>
      <c r="GX1038"/>
      <c r="GY1038"/>
      <c r="GZ1038"/>
      <c r="HA1038"/>
      <c r="HB1038"/>
      <c r="HC1038"/>
      <c r="HD1038"/>
      <c r="HE1038"/>
      <c r="HF1038"/>
      <c r="HG1038"/>
      <c r="HH1038"/>
      <c r="HI1038"/>
      <c r="HJ1038"/>
      <c r="HK1038"/>
      <c r="HL1038"/>
    </row>
    <row r="1039" spans="1:220" x14ac:dyDescent="0.25">
      <c r="A1039"/>
      <c r="B1039"/>
      <c r="C1039"/>
      <c r="D1039"/>
      <c r="E1039"/>
      <c r="F1039"/>
      <c r="G1039"/>
      <c r="H1039"/>
      <c r="I1039"/>
      <c r="J1039"/>
      <c r="K1039"/>
      <c r="L1039"/>
      <c r="M1039"/>
      <c r="N1039"/>
      <c r="O1039"/>
      <c r="P1039"/>
      <c r="Q1039"/>
      <c r="R1039"/>
      <c r="S1039"/>
      <c r="T1039"/>
      <c r="U1039"/>
      <c r="V1039"/>
      <c r="W1039"/>
      <c r="X1039"/>
      <c r="Y1039"/>
      <c r="Z1039"/>
      <c r="AA1039"/>
      <c r="AB1039"/>
      <c r="AC1039"/>
      <c r="AD1039"/>
      <c r="AE1039"/>
      <c r="AF1039"/>
      <c r="AG1039"/>
      <c r="AH1039"/>
      <c r="AI1039"/>
      <c r="AJ1039"/>
      <c r="AK1039"/>
      <c r="AL1039"/>
      <c r="AM1039"/>
      <c r="AN1039"/>
      <c r="AO1039"/>
      <c r="AP1039"/>
      <c r="AQ1039"/>
      <c r="AR1039"/>
      <c r="AS1039"/>
      <c r="AT1039"/>
      <c r="AU1039"/>
      <c r="AV1039"/>
      <c r="AW1039"/>
      <c r="AX1039"/>
      <c r="AY1039"/>
      <c r="AZ1039"/>
      <c r="BA1039"/>
      <c r="BB1039"/>
      <c r="BC1039"/>
      <c r="BD1039"/>
      <c r="BE1039"/>
      <c r="BF1039"/>
      <c r="BG1039"/>
      <c r="BH1039"/>
      <c r="BI1039"/>
      <c r="BJ1039"/>
      <c r="BK1039"/>
      <c r="BL1039"/>
      <c r="BM1039"/>
      <c r="BN1039"/>
      <c r="BO1039"/>
      <c r="BP1039"/>
      <c r="BQ1039"/>
      <c r="BR1039"/>
      <c r="BS1039"/>
      <c r="BT1039"/>
      <c r="BU1039"/>
      <c r="BV1039"/>
      <c r="BW1039"/>
      <c r="BX1039"/>
      <c r="BY1039"/>
      <c r="BZ1039"/>
      <c r="CA1039"/>
      <c r="CB1039"/>
      <c r="CC1039"/>
      <c r="CD1039"/>
      <c r="CE1039"/>
      <c r="CF1039"/>
      <c r="CG1039"/>
      <c r="CH1039"/>
      <c r="CI1039"/>
      <c r="CJ1039"/>
      <c r="CK1039"/>
      <c r="CL1039"/>
      <c r="CM1039"/>
      <c r="CN1039"/>
      <c r="CO1039"/>
      <c r="CP1039"/>
      <c r="CQ1039"/>
      <c r="CR1039"/>
      <c r="CS1039"/>
      <c r="CT1039"/>
      <c r="CU1039"/>
      <c r="CV1039"/>
      <c r="CW1039"/>
      <c r="CX1039"/>
      <c r="CY1039"/>
      <c r="CZ1039"/>
      <c r="DA1039"/>
      <c r="DB1039"/>
      <c r="DC1039"/>
      <c r="DD1039"/>
      <c r="DE1039"/>
      <c r="DF1039"/>
      <c r="DG1039"/>
      <c r="DH1039"/>
      <c r="DI1039"/>
      <c r="DJ1039"/>
      <c r="DK1039"/>
      <c r="DL1039"/>
      <c r="DM1039"/>
      <c r="DN1039"/>
      <c r="DO1039"/>
      <c r="DP1039"/>
      <c r="DQ1039"/>
      <c r="DR1039"/>
      <c r="DS1039"/>
      <c r="DT1039"/>
      <c r="DU1039"/>
      <c r="DV1039"/>
      <c r="DW1039"/>
      <c r="DX1039"/>
      <c r="DY1039"/>
      <c r="DZ1039"/>
      <c r="EA1039"/>
      <c r="EB1039"/>
      <c r="EC1039"/>
      <c r="ED1039"/>
      <c r="EE1039"/>
      <c r="EF1039"/>
      <c r="EG1039"/>
      <c r="EH1039"/>
      <c r="EI1039"/>
      <c r="EJ1039"/>
      <c r="EK1039"/>
      <c r="EL1039"/>
      <c r="EM1039"/>
      <c r="EN1039"/>
      <c r="EO1039"/>
      <c r="EP1039"/>
      <c r="EQ1039"/>
      <c r="ER1039"/>
      <c r="ES1039"/>
      <c r="ET1039"/>
      <c r="EU1039"/>
      <c r="EV1039"/>
      <c r="EW1039"/>
      <c r="EX1039"/>
      <c r="EY1039"/>
      <c r="EZ1039"/>
      <c r="FA1039"/>
      <c r="FB1039"/>
      <c r="FC1039"/>
      <c r="FD1039"/>
      <c r="FE1039"/>
      <c r="FF1039"/>
      <c r="FG1039"/>
      <c r="FH1039"/>
      <c r="FI1039"/>
      <c r="FJ1039"/>
      <c r="FK1039"/>
      <c r="FL1039"/>
      <c r="FM1039"/>
      <c r="FN1039"/>
      <c r="FO1039"/>
      <c r="FP1039"/>
      <c r="FQ1039"/>
      <c r="FR1039"/>
      <c r="FS1039"/>
      <c r="FT1039"/>
      <c r="FU1039"/>
      <c r="FV1039"/>
      <c r="FW1039"/>
      <c r="FX1039"/>
      <c r="FY1039"/>
      <c r="FZ1039"/>
      <c r="GA1039"/>
      <c r="GB1039"/>
      <c r="GC1039"/>
      <c r="GD1039"/>
      <c r="GE1039"/>
      <c r="GF1039"/>
      <c r="GG1039"/>
      <c r="GH1039"/>
      <c r="GI1039"/>
      <c r="GJ1039"/>
      <c r="GK1039"/>
      <c r="GL1039"/>
      <c r="GM1039"/>
      <c r="GN1039"/>
      <c r="GO1039"/>
      <c r="GP1039"/>
      <c r="GQ1039"/>
      <c r="GR1039"/>
      <c r="GS1039"/>
      <c r="GT1039"/>
      <c r="GU1039"/>
      <c r="GV1039"/>
      <c r="GW1039"/>
      <c r="GX1039"/>
      <c r="GY1039"/>
      <c r="GZ1039"/>
      <c r="HA1039"/>
      <c r="HB1039"/>
      <c r="HC1039"/>
      <c r="HD1039"/>
      <c r="HE1039"/>
      <c r="HF1039"/>
      <c r="HG1039"/>
      <c r="HH1039"/>
      <c r="HI1039"/>
      <c r="HJ1039"/>
      <c r="HK1039"/>
      <c r="HL1039"/>
    </row>
    <row r="1040" spans="1:220" x14ac:dyDescent="0.25">
      <c r="A1040"/>
      <c r="B1040"/>
      <c r="C1040"/>
      <c r="D1040"/>
      <c r="E1040"/>
      <c r="F1040"/>
      <c r="G1040"/>
      <c r="H1040"/>
      <c r="I1040"/>
      <c r="J1040"/>
      <c r="K1040"/>
      <c r="L1040"/>
      <c r="M1040"/>
      <c r="N1040"/>
      <c r="O1040"/>
      <c r="P1040"/>
      <c r="Q1040"/>
      <c r="R1040"/>
      <c r="S1040"/>
      <c r="T1040"/>
      <c r="U1040"/>
      <c r="V1040"/>
      <c r="W1040"/>
      <c r="X1040"/>
      <c r="Y1040"/>
      <c r="Z1040"/>
      <c r="AA1040"/>
      <c r="AB1040"/>
      <c r="AC1040"/>
      <c r="AD1040"/>
      <c r="AE1040"/>
      <c r="AF1040"/>
      <c r="AG1040"/>
      <c r="AH1040"/>
      <c r="AI1040"/>
      <c r="AJ1040"/>
      <c r="AK1040"/>
      <c r="AL1040"/>
      <c r="AM1040"/>
      <c r="AN1040"/>
      <c r="AO1040"/>
      <c r="AP1040"/>
      <c r="AQ1040"/>
      <c r="AR1040"/>
      <c r="AS1040"/>
      <c r="AT1040"/>
      <c r="AU1040"/>
      <c r="AV1040"/>
      <c r="AW1040"/>
      <c r="AX1040"/>
      <c r="AY1040"/>
      <c r="AZ1040"/>
      <c r="BA1040"/>
      <c r="BB1040"/>
      <c r="BC1040"/>
      <c r="BD1040"/>
      <c r="BE1040"/>
      <c r="BF1040"/>
      <c r="BG1040"/>
      <c r="BH1040"/>
      <c r="BI1040"/>
      <c r="BJ1040"/>
      <c r="BK1040"/>
      <c r="BL1040"/>
      <c r="BM1040"/>
      <c r="BN1040"/>
      <c r="BO1040"/>
      <c r="BP1040"/>
      <c r="BQ1040"/>
      <c r="BR1040"/>
      <c r="BS1040"/>
      <c r="BT1040"/>
      <c r="BU1040"/>
      <c r="BV1040"/>
      <c r="BW1040"/>
      <c r="BX1040"/>
      <c r="BY1040"/>
      <c r="BZ1040"/>
      <c r="CA1040"/>
      <c r="CB1040"/>
      <c r="CC1040"/>
      <c r="CD1040"/>
      <c r="CE1040"/>
      <c r="CF1040"/>
      <c r="CG1040"/>
      <c r="CH1040"/>
      <c r="CI1040"/>
      <c r="CJ1040"/>
      <c r="CK1040"/>
      <c r="CL1040"/>
      <c r="CM1040"/>
      <c r="CN1040"/>
      <c r="CO1040"/>
      <c r="CP1040"/>
      <c r="CQ1040"/>
      <c r="CR1040"/>
      <c r="CS1040"/>
      <c r="CT1040"/>
      <c r="CU1040"/>
      <c r="CV1040"/>
      <c r="CW1040"/>
      <c r="CX1040"/>
      <c r="CY1040"/>
      <c r="CZ1040"/>
      <c r="DA1040"/>
      <c r="DB1040"/>
      <c r="DC1040"/>
      <c r="DD1040"/>
      <c r="DE1040"/>
      <c r="DF1040"/>
      <c r="DG1040"/>
      <c r="DH1040"/>
      <c r="DI1040"/>
      <c r="DJ1040"/>
      <c r="DK1040"/>
      <c r="DL1040"/>
      <c r="DM1040"/>
      <c r="DN1040"/>
      <c r="DO1040"/>
      <c r="DP1040"/>
      <c r="DQ1040"/>
      <c r="DR1040"/>
      <c r="DS1040"/>
      <c r="DT1040"/>
      <c r="DU1040"/>
      <c r="DV1040"/>
      <c r="DW1040"/>
      <c r="DX1040"/>
      <c r="DY1040"/>
      <c r="DZ1040"/>
      <c r="EA1040"/>
      <c r="EB1040"/>
      <c r="EC1040"/>
      <c r="ED1040"/>
      <c r="EE1040"/>
      <c r="EF1040"/>
      <c r="EG1040"/>
      <c r="EH1040"/>
      <c r="EI1040"/>
      <c r="EJ1040"/>
      <c r="EK1040"/>
      <c r="EL1040"/>
      <c r="EM1040"/>
      <c r="EN1040"/>
      <c r="EO1040"/>
      <c r="EP1040"/>
      <c r="EQ1040"/>
      <c r="ER1040"/>
      <c r="ES1040"/>
      <c r="ET1040"/>
      <c r="EU1040"/>
      <c r="EV1040"/>
      <c r="EW1040"/>
      <c r="EX1040"/>
      <c r="EY1040"/>
      <c r="EZ1040"/>
      <c r="FA1040"/>
      <c r="FB1040"/>
      <c r="FC1040"/>
      <c r="FD1040"/>
      <c r="FE1040"/>
      <c r="FF1040"/>
      <c r="FG1040"/>
      <c r="FH1040"/>
      <c r="FI1040"/>
      <c r="FJ1040"/>
      <c r="FK1040"/>
      <c r="FL1040"/>
      <c r="FM1040"/>
      <c r="FN1040"/>
      <c r="FO1040"/>
      <c r="FP1040"/>
      <c r="FQ1040"/>
      <c r="FR1040"/>
      <c r="FS1040"/>
      <c r="FT1040"/>
      <c r="FU1040"/>
      <c r="FV1040"/>
      <c r="FW1040"/>
      <c r="FX1040"/>
      <c r="FY1040"/>
      <c r="FZ1040"/>
      <c r="GA1040"/>
      <c r="GB1040"/>
      <c r="GC1040"/>
      <c r="GD1040"/>
      <c r="GE1040"/>
      <c r="GF1040"/>
      <c r="GG1040"/>
      <c r="GH1040"/>
      <c r="GI1040"/>
      <c r="GJ1040"/>
      <c r="GK1040"/>
      <c r="GL1040"/>
      <c r="GM1040"/>
      <c r="GN1040"/>
      <c r="GO1040"/>
      <c r="GP1040"/>
      <c r="GQ1040"/>
      <c r="GR1040"/>
      <c r="GS1040"/>
      <c r="GT1040"/>
      <c r="GU1040"/>
      <c r="GV1040"/>
      <c r="GW1040"/>
      <c r="GX1040"/>
      <c r="GY1040"/>
      <c r="GZ1040"/>
      <c r="HA1040"/>
      <c r="HB1040"/>
      <c r="HC1040"/>
      <c r="HD1040"/>
      <c r="HE1040"/>
      <c r="HF1040"/>
      <c r="HG1040"/>
      <c r="HH1040"/>
      <c r="HI1040"/>
      <c r="HJ1040"/>
      <c r="HK1040"/>
      <c r="HL1040"/>
    </row>
    <row r="1041" spans="1:220" x14ac:dyDescent="0.25">
      <c r="A1041"/>
      <c r="B1041"/>
      <c r="C1041"/>
      <c r="D1041"/>
      <c r="E1041"/>
      <c r="F1041"/>
      <c r="G1041"/>
      <c r="H1041"/>
      <c r="I1041"/>
      <c r="J1041"/>
      <c r="K1041"/>
      <c r="L1041"/>
      <c r="M1041"/>
      <c r="N1041"/>
      <c r="O1041"/>
      <c r="P1041"/>
      <c r="Q1041"/>
      <c r="R1041"/>
      <c r="S1041"/>
      <c r="T1041"/>
      <c r="U1041"/>
      <c r="V1041"/>
      <c r="W1041"/>
      <c r="X1041"/>
      <c r="Y1041"/>
      <c r="Z1041"/>
      <c r="AA1041"/>
      <c r="AB1041"/>
      <c r="AC1041"/>
      <c r="AD1041"/>
      <c r="AE1041"/>
      <c r="AF1041"/>
      <c r="AG1041"/>
      <c r="AH1041"/>
      <c r="AI1041"/>
      <c r="AJ1041"/>
      <c r="AK1041"/>
      <c r="AL1041"/>
      <c r="AM1041"/>
      <c r="AN1041"/>
      <c r="AO1041"/>
      <c r="AP1041"/>
      <c r="AQ1041"/>
      <c r="AR1041"/>
      <c r="AS1041"/>
      <c r="AT1041"/>
      <c r="AU1041"/>
      <c r="AV1041"/>
      <c r="AW1041"/>
      <c r="AX1041"/>
      <c r="AY1041"/>
      <c r="AZ1041"/>
      <c r="BA1041"/>
      <c r="BB1041"/>
      <c r="BC1041"/>
      <c r="BD1041"/>
      <c r="BE1041"/>
      <c r="BF1041"/>
      <c r="BG1041"/>
      <c r="BH1041"/>
      <c r="BI1041"/>
      <c r="BJ1041"/>
      <c r="BK1041"/>
      <c r="BL1041"/>
      <c r="BM1041"/>
      <c r="BN1041"/>
      <c r="BO1041"/>
      <c r="BP1041"/>
      <c r="BQ1041"/>
      <c r="BR1041"/>
      <c r="BS1041"/>
      <c r="BT1041"/>
      <c r="BU1041"/>
      <c r="BV1041"/>
      <c r="BW1041"/>
      <c r="BX1041"/>
      <c r="BY1041"/>
      <c r="BZ1041"/>
      <c r="CA1041"/>
      <c r="CB1041"/>
      <c r="CC1041"/>
      <c r="CD1041"/>
      <c r="CE1041"/>
      <c r="CF1041"/>
      <c r="CG1041"/>
      <c r="CH1041"/>
      <c r="CI1041"/>
      <c r="CJ1041"/>
      <c r="CK1041"/>
      <c r="CL1041"/>
      <c r="CM1041"/>
      <c r="CN1041"/>
      <c r="CO1041"/>
      <c r="CP1041"/>
      <c r="CQ1041"/>
      <c r="CR1041"/>
      <c r="CS1041"/>
      <c r="CT1041"/>
      <c r="CU1041"/>
      <c r="CV1041"/>
      <c r="CW1041"/>
      <c r="CX1041"/>
      <c r="CY1041"/>
      <c r="CZ1041"/>
      <c r="DA1041"/>
      <c r="DB1041"/>
      <c r="DC1041"/>
      <c r="DD1041"/>
      <c r="DE1041"/>
      <c r="DF1041"/>
      <c r="DG1041"/>
      <c r="DH1041"/>
      <c r="DI1041"/>
      <c r="DJ1041"/>
      <c r="DK1041"/>
      <c r="DL1041"/>
      <c r="DM1041"/>
      <c r="DN1041"/>
      <c r="DO1041"/>
      <c r="DP1041"/>
      <c r="DQ1041"/>
      <c r="DR1041"/>
      <c r="DS1041"/>
      <c r="DT1041"/>
      <c r="DU1041"/>
      <c r="DV1041"/>
      <c r="DW1041"/>
      <c r="DX1041"/>
      <c r="DY1041"/>
      <c r="DZ1041"/>
      <c r="EA1041"/>
      <c r="EB1041"/>
      <c r="EC1041"/>
      <c r="ED1041"/>
      <c r="EE1041"/>
      <c r="EF1041"/>
      <c r="EG1041"/>
      <c r="EH1041"/>
      <c r="EI1041"/>
      <c r="EJ1041"/>
      <c r="EK1041"/>
      <c r="EL1041"/>
      <c r="EM1041"/>
      <c r="EN1041"/>
      <c r="EO1041"/>
      <c r="EP1041"/>
      <c r="EQ1041"/>
      <c r="ER1041"/>
      <c r="ES1041"/>
      <c r="ET1041"/>
      <c r="EU1041"/>
      <c r="EV1041"/>
      <c r="EW1041"/>
      <c r="EX1041"/>
      <c r="EY1041"/>
      <c r="EZ1041"/>
      <c r="FA1041"/>
      <c r="FB1041"/>
      <c r="FC1041"/>
      <c r="FD1041"/>
      <c r="FE1041"/>
      <c r="FF1041"/>
      <c r="FG1041"/>
      <c r="FH1041"/>
      <c r="FI1041"/>
      <c r="FJ1041"/>
      <c r="FK1041"/>
      <c r="FL1041"/>
      <c r="FM1041"/>
      <c r="FN1041"/>
      <c r="FO1041"/>
      <c r="FP1041"/>
      <c r="FQ1041"/>
      <c r="FR1041"/>
      <c r="FS1041"/>
      <c r="FT1041"/>
      <c r="FU1041"/>
      <c r="FV1041"/>
      <c r="FW1041"/>
      <c r="FX1041"/>
      <c r="FY1041"/>
      <c r="FZ1041"/>
      <c r="GA1041"/>
      <c r="GB1041"/>
      <c r="GC1041"/>
      <c r="GD1041"/>
      <c r="GE1041"/>
      <c r="GF1041"/>
      <c r="GG1041"/>
      <c r="GH1041"/>
      <c r="GI1041"/>
      <c r="GJ1041"/>
      <c r="GK1041"/>
      <c r="GL1041"/>
      <c r="GM1041"/>
      <c r="GN1041"/>
      <c r="GO1041"/>
      <c r="GP1041"/>
      <c r="GQ1041"/>
      <c r="GR1041"/>
      <c r="GS1041"/>
      <c r="GT1041"/>
      <c r="GU1041"/>
      <c r="GV1041"/>
      <c r="GW1041"/>
      <c r="GX1041"/>
      <c r="GY1041"/>
      <c r="GZ1041"/>
      <c r="HA1041"/>
      <c r="HB1041"/>
      <c r="HC1041"/>
      <c r="HD1041"/>
      <c r="HE1041"/>
      <c r="HF1041"/>
      <c r="HG1041"/>
      <c r="HH1041"/>
      <c r="HI1041"/>
      <c r="HJ1041"/>
      <c r="HK1041"/>
      <c r="HL1041"/>
    </row>
    <row r="1042" spans="1:220" x14ac:dyDescent="0.25">
      <c r="A1042"/>
      <c r="B1042"/>
      <c r="C1042"/>
      <c r="D1042"/>
      <c r="E1042"/>
      <c r="F1042"/>
      <c r="G1042"/>
      <c r="H1042"/>
      <c r="I1042"/>
      <c r="J1042"/>
      <c r="K1042"/>
      <c r="L1042"/>
      <c r="M1042"/>
      <c r="N1042"/>
      <c r="O1042"/>
      <c r="P1042"/>
      <c r="Q1042"/>
      <c r="R1042"/>
      <c r="S1042"/>
      <c r="T1042"/>
      <c r="U1042"/>
      <c r="V1042"/>
      <c r="W1042"/>
      <c r="X1042"/>
      <c r="Y1042"/>
      <c r="Z1042"/>
      <c r="AA1042"/>
      <c r="AB1042"/>
      <c r="AC1042"/>
      <c r="AD1042"/>
      <c r="AE1042"/>
      <c r="AF1042"/>
      <c r="AG1042"/>
      <c r="AH1042"/>
      <c r="AI1042"/>
      <c r="AJ1042"/>
      <c r="AK1042"/>
      <c r="AL1042"/>
      <c r="AM1042"/>
      <c r="AN1042"/>
      <c r="AO1042"/>
      <c r="AP1042"/>
      <c r="AQ1042"/>
      <c r="AR1042"/>
      <c r="AS1042"/>
      <c r="AT1042"/>
      <c r="AU1042"/>
      <c r="AV1042"/>
      <c r="AW1042"/>
      <c r="AX1042"/>
      <c r="AY1042"/>
      <c r="AZ1042"/>
      <c r="BA1042"/>
      <c r="BB1042"/>
      <c r="BC1042"/>
      <c r="BD1042"/>
      <c r="BE1042"/>
      <c r="BF1042"/>
      <c r="BG1042"/>
      <c r="BH1042"/>
      <c r="BI1042"/>
      <c r="BJ1042"/>
      <c r="BK1042"/>
      <c r="BL1042"/>
      <c r="BM1042"/>
      <c r="BN1042"/>
      <c r="BO1042"/>
      <c r="BP1042"/>
      <c r="BQ1042"/>
      <c r="BR1042"/>
      <c r="BS1042"/>
      <c r="BT1042"/>
      <c r="BU1042"/>
      <c r="BV1042"/>
      <c r="BW1042"/>
      <c r="BX1042"/>
      <c r="BY1042"/>
      <c r="BZ1042"/>
      <c r="CA1042"/>
      <c r="CB1042"/>
      <c r="CC1042"/>
      <c r="CD1042"/>
      <c r="CE1042"/>
      <c r="CF1042"/>
      <c r="CG1042"/>
      <c r="CH1042"/>
      <c r="CI1042"/>
      <c r="CJ1042"/>
      <c r="CK1042"/>
      <c r="CL1042"/>
      <c r="CM1042"/>
      <c r="CN1042"/>
      <c r="CO1042"/>
      <c r="CP1042"/>
      <c r="CQ1042"/>
      <c r="CR1042"/>
      <c r="CS1042"/>
      <c r="CT1042"/>
      <c r="CU1042"/>
      <c r="CV1042"/>
      <c r="CW1042"/>
      <c r="CX1042"/>
      <c r="CY1042"/>
      <c r="CZ1042"/>
      <c r="DA1042"/>
      <c r="DB1042"/>
      <c r="DC1042"/>
      <c r="DD1042"/>
      <c r="DE1042"/>
      <c r="DF1042"/>
      <c r="DG1042"/>
      <c r="DH1042"/>
      <c r="DI1042"/>
      <c r="DJ1042"/>
      <c r="DK1042"/>
      <c r="DL1042"/>
      <c r="DM1042"/>
      <c r="DN1042"/>
      <c r="DO1042"/>
      <c r="DP1042"/>
      <c r="DQ1042"/>
      <c r="DR1042"/>
      <c r="DS1042"/>
      <c r="DT1042"/>
      <c r="DU1042"/>
      <c r="DV1042"/>
      <c r="DW1042"/>
      <c r="DX1042"/>
      <c r="DY1042"/>
      <c r="DZ1042"/>
      <c r="EA1042"/>
      <c r="EB1042"/>
      <c r="EC1042"/>
      <c r="ED1042"/>
      <c r="EE1042"/>
      <c r="EF1042"/>
      <c r="EG1042"/>
      <c r="EH1042"/>
      <c r="EI1042"/>
      <c r="EJ1042"/>
      <c r="EK1042"/>
      <c r="EL1042"/>
      <c r="EM1042"/>
      <c r="EN1042"/>
      <c r="EO1042"/>
      <c r="EP1042"/>
      <c r="EQ1042"/>
      <c r="ER1042"/>
      <c r="ES1042"/>
      <c r="ET1042"/>
      <c r="EU1042"/>
      <c r="EV1042"/>
      <c r="EW1042"/>
      <c r="EX1042"/>
      <c r="EY1042"/>
      <c r="EZ1042"/>
      <c r="FA1042"/>
      <c r="FB1042"/>
      <c r="FC1042"/>
      <c r="FD1042"/>
      <c r="FE1042"/>
      <c r="FF1042"/>
      <c r="FG1042"/>
      <c r="FH1042"/>
      <c r="FI1042"/>
      <c r="FJ1042"/>
      <c r="FK1042"/>
      <c r="FL1042"/>
      <c r="FM1042"/>
      <c r="FN1042"/>
      <c r="FO1042"/>
      <c r="FP1042"/>
      <c r="FQ1042"/>
      <c r="FR1042"/>
      <c r="FS1042"/>
      <c r="FT1042"/>
      <c r="FU1042"/>
      <c r="FV1042"/>
      <c r="FW1042"/>
      <c r="FX1042"/>
      <c r="FY1042"/>
      <c r="FZ1042"/>
      <c r="GA1042"/>
      <c r="GB1042"/>
      <c r="GC1042"/>
      <c r="GD1042"/>
      <c r="GE1042"/>
      <c r="GF1042"/>
      <c r="GG1042"/>
      <c r="GH1042"/>
      <c r="GI1042"/>
      <c r="GJ1042"/>
      <c r="GK1042"/>
      <c r="GL1042"/>
      <c r="GM1042"/>
      <c r="GN1042"/>
      <c r="GO1042"/>
      <c r="GP1042"/>
      <c r="GQ1042"/>
      <c r="GR1042"/>
      <c r="GS1042"/>
      <c r="GT1042"/>
      <c r="GU1042"/>
      <c r="GV1042"/>
      <c r="GW1042"/>
      <c r="GX1042"/>
      <c r="GY1042"/>
      <c r="GZ1042"/>
      <c r="HA1042"/>
      <c r="HB1042"/>
      <c r="HC1042"/>
      <c r="HD1042"/>
      <c r="HE1042"/>
      <c r="HF1042"/>
      <c r="HG1042"/>
      <c r="HH1042"/>
      <c r="HI1042"/>
      <c r="HJ1042"/>
      <c r="HK1042"/>
      <c r="HL1042"/>
    </row>
    <row r="1043" spans="1:220" x14ac:dyDescent="0.25">
      <c r="A1043"/>
      <c r="B1043"/>
      <c r="C1043"/>
      <c r="D1043"/>
      <c r="E1043"/>
      <c r="F1043"/>
      <c r="G1043"/>
      <c r="H1043"/>
      <c r="I1043"/>
      <c r="J1043"/>
      <c r="K1043"/>
      <c r="L1043"/>
      <c r="M1043"/>
      <c r="N1043"/>
      <c r="O1043"/>
      <c r="P1043"/>
      <c r="Q1043"/>
      <c r="R1043"/>
      <c r="S1043"/>
      <c r="T1043"/>
      <c r="U1043"/>
      <c r="V1043"/>
      <c r="W1043"/>
      <c r="X1043"/>
      <c r="Y1043"/>
      <c r="Z1043"/>
      <c r="AA1043"/>
      <c r="AB1043"/>
      <c r="AC1043"/>
      <c r="AD1043"/>
      <c r="AE1043"/>
      <c r="AF1043"/>
      <c r="AG1043"/>
      <c r="AH1043"/>
      <c r="AI1043"/>
      <c r="AJ1043"/>
      <c r="AK1043"/>
      <c r="AL1043"/>
      <c r="AM1043"/>
      <c r="AN1043"/>
      <c r="AO1043"/>
      <c r="AP1043"/>
      <c r="AQ1043"/>
      <c r="AR1043"/>
      <c r="AS1043"/>
      <c r="AT1043"/>
      <c r="AU1043"/>
      <c r="AV1043"/>
      <c r="AW1043"/>
      <c r="AX1043"/>
      <c r="AY1043"/>
      <c r="AZ1043"/>
      <c r="BA1043"/>
      <c r="BB1043"/>
      <c r="BC1043"/>
      <c r="BD1043"/>
      <c r="BE1043"/>
      <c r="BF1043"/>
      <c r="BG1043"/>
      <c r="BH1043"/>
      <c r="BI1043"/>
      <c r="BJ1043"/>
      <c r="BK1043"/>
      <c r="BL1043"/>
      <c r="BM1043"/>
      <c r="BN1043"/>
      <c r="BO1043"/>
      <c r="BP1043"/>
      <c r="BQ1043"/>
      <c r="BR1043"/>
      <c r="BS1043"/>
      <c r="BT1043"/>
      <c r="BU1043"/>
      <c r="BV1043"/>
      <c r="BW1043"/>
      <c r="BX1043"/>
      <c r="BY1043"/>
      <c r="BZ1043"/>
      <c r="CA1043"/>
      <c r="CB1043"/>
      <c r="CC1043"/>
      <c r="CD1043"/>
      <c r="CE1043"/>
      <c r="CF1043"/>
      <c r="CG1043"/>
      <c r="CH1043"/>
      <c r="CI1043"/>
      <c r="CJ1043"/>
      <c r="CK1043"/>
      <c r="CL1043"/>
      <c r="CM1043"/>
      <c r="CN1043"/>
      <c r="CO1043"/>
      <c r="CP1043"/>
      <c r="CQ1043"/>
      <c r="CR1043"/>
      <c r="CS1043"/>
      <c r="CT1043"/>
      <c r="CU1043"/>
      <c r="CV1043"/>
      <c r="CW1043"/>
      <c r="CX1043"/>
      <c r="CY1043"/>
      <c r="CZ1043"/>
      <c r="DA1043"/>
      <c r="DB1043"/>
      <c r="DC1043"/>
      <c r="DD1043"/>
      <c r="DE1043"/>
      <c r="DF1043"/>
      <c r="DG1043"/>
      <c r="DH1043"/>
      <c r="DI1043"/>
      <c r="DJ1043"/>
      <c r="DK1043"/>
      <c r="DL1043"/>
      <c r="DM1043"/>
      <c r="DN1043"/>
      <c r="DO1043"/>
      <c r="DP1043"/>
      <c r="DQ1043"/>
      <c r="DR1043"/>
      <c r="DS1043"/>
      <c r="DT1043"/>
      <c r="DU1043"/>
      <c r="DV1043"/>
      <c r="DW1043"/>
      <c r="DX1043"/>
      <c r="DY1043"/>
      <c r="DZ1043"/>
      <c r="EA1043"/>
      <c r="EB1043"/>
      <c r="EC1043"/>
      <c r="ED1043"/>
      <c r="EE1043"/>
      <c r="EF1043"/>
      <c r="EG1043"/>
      <c r="EH1043"/>
      <c r="EI1043"/>
      <c r="EJ1043"/>
      <c r="EK1043"/>
      <c r="EL1043"/>
      <c r="EM1043"/>
      <c r="EN1043"/>
      <c r="EO1043"/>
      <c r="EP1043"/>
      <c r="EQ1043"/>
      <c r="ER1043"/>
      <c r="ES1043"/>
      <c r="ET1043"/>
      <c r="EU1043"/>
      <c r="EV1043"/>
      <c r="EW1043"/>
      <c r="EX1043"/>
      <c r="EY1043"/>
      <c r="EZ1043"/>
      <c r="FA1043"/>
      <c r="FB1043"/>
      <c r="FC1043"/>
      <c r="FD1043"/>
      <c r="FE1043"/>
      <c r="FF1043"/>
      <c r="FG1043"/>
      <c r="FH1043"/>
      <c r="FI1043"/>
      <c r="FJ1043"/>
      <c r="FK1043"/>
      <c r="FL1043"/>
      <c r="FM1043"/>
      <c r="FN1043"/>
      <c r="FO1043"/>
      <c r="FP1043"/>
      <c r="FQ1043"/>
      <c r="FR1043"/>
      <c r="FS1043"/>
      <c r="FT1043"/>
      <c r="FU1043"/>
      <c r="FV1043"/>
      <c r="FW1043"/>
      <c r="FX1043"/>
      <c r="FY1043"/>
      <c r="FZ1043"/>
      <c r="GA1043"/>
      <c r="GB1043"/>
      <c r="GC1043"/>
      <c r="GD1043"/>
      <c r="GE1043"/>
      <c r="GF1043"/>
      <c r="GG1043"/>
      <c r="GH1043"/>
      <c r="GI1043"/>
      <c r="GJ1043"/>
      <c r="GK1043"/>
      <c r="GL1043"/>
      <c r="GM1043"/>
      <c r="GN1043"/>
      <c r="GO1043"/>
      <c r="GP1043"/>
      <c r="GQ1043"/>
      <c r="GR1043"/>
      <c r="GS1043"/>
      <c r="GT1043"/>
      <c r="GU1043"/>
      <c r="GV1043"/>
      <c r="GW1043"/>
      <c r="GX1043"/>
      <c r="GY1043"/>
      <c r="GZ1043"/>
      <c r="HA1043"/>
      <c r="HB1043"/>
      <c r="HC1043"/>
      <c r="HD1043"/>
      <c r="HE1043"/>
      <c r="HF1043"/>
      <c r="HG1043"/>
      <c r="HH1043"/>
      <c r="HI1043"/>
      <c r="HJ1043"/>
      <c r="HK1043"/>
      <c r="HL1043"/>
    </row>
    <row r="1044" spans="1:220" x14ac:dyDescent="0.25">
      <c r="A1044"/>
      <c r="B1044"/>
      <c r="C1044"/>
      <c r="D1044"/>
      <c r="E1044"/>
      <c r="F1044"/>
      <c r="G1044"/>
      <c r="H1044"/>
      <c r="I1044"/>
      <c r="J1044"/>
      <c r="K1044"/>
      <c r="L1044"/>
      <c r="M1044"/>
      <c r="N1044"/>
      <c r="O1044"/>
      <c r="P1044"/>
      <c r="Q1044"/>
      <c r="R1044"/>
      <c r="S1044"/>
      <c r="T1044"/>
      <c r="U1044"/>
      <c r="V1044"/>
      <c r="W1044"/>
      <c r="X1044"/>
      <c r="Y1044"/>
      <c r="Z1044"/>
      <c r="AA1044"/>
      <c r="AB1044"/>
      <c r="AC1044"/>
      <c r="AD1044"/>
      <c r="AE1044"/>
      <c r="AF1044"/>
      <c r="AG1044"/>
      <c r="AH1044"/>
      <c r="AI1044"/>
      <c r="AJ1044"/>
      <c r="AK1044"/>
      <c r="AL1044"/>
      <c r="AM1044"/>
      <c r="AN1044"/>
      <c r="AO1044"/>
      <c r="AP1044"/>
      <c r="AQ1044"/>
      <c r="AR1044"/>
      <c r="AS1044"/>
      <c r="AT1044"/>
      <c r="AU1044"/>
      <c r="AV1044"/>
      <c r="AW1044"/>
      <c r="AX1044"/>
      <c r="AY1044"/>
      <c r="AZ1044"/>
      <c r="BA1044"/>
      <c r="BB1044"/>
      <c r="BC1044"/>
      <c r="BD1044"/>
      <c r="BE1044"/>
      <c r="BF1044"/>
      <c r="BG1044"/>
      <c r="BH1044"/>
      <c r="BI1044"/>
      <c r="BJ1044"/>
      <c r="BK1044"/>
      <c r="BL1044"/>
      <c r="BM1044"/>
      <c r="BN1044"/>
      <c r="BO1044"/>
      <c r="BP1044"/>
      <c r="BQ1044"/>
      <c r="BR1044"/>
      <c r="BS1044"/>
      <c r="BT1044"/>
      <c r="BU1044"/>
      <c r="BV1044"/>
      <c r="BW1044"/>
      <c r="BX1044"/>
      <c r="BY1044"/>
      <c r="BZ1044"/>
      <c r="CA1044"/>
      <c r="CB1044"/>
      <c r="CC1044"/>
      <c r="CD1044"/>
      <c r="CE1044"/>
      <c r="CF1044"/>
      <c r="CG1044"/>
      <c r="CH1044"/>
      <c r="CI1044"/>
      <c r="CJ1044"/>
      <c r="CK1044"/>
      <c r="CL1044"/>
      <c r="CM1044"/>
      <c r="CN1044"/>
      <c r="CO1044"/>
      <c r="CP1044"/>
      <c r="CQ1044"/>
      <c r="CR1044"/>
      <c r="CS1044"/>
      <c r="CT1044"/>
      <c r="CU1044"/>
      <c r="CV1044"/>
      <c r="CW1044"/>
      <c r="CX1044"/>
      <c r="CY1044"/>
      <c r="CZ1044"/>
      <c r="DA1044"/>
      <c r="DB1044"/>
      <c r="DC1044"/>
      <c r="DD1044"/>
      <c r="DE1044"/>
      <c r="DF1044"/>
      <c r="DG1044"/>
      <c r="DH1044"/>
      <c r="DI1044"/>
      <c r="DJ1044"/>
      <c r="DK1044"/>
      <c r="DL1044"/>
      <c r="DM1044"/>
      <c r="DN1044"/>
      <c r="DO1044"/>
      <c r="DP1044"/>
      <c r="DQ1044"/>
      <c r="DR1044"/>
      <c r="DS1044"/>
      <c r="DT1044"/>
      <c r="DU1044"/>
      <c r="DV1044"/>
      <c r="DW1044"/>
      <c r="DX1044"/>
      <c r="DY1044"/>
      <c r="DZ1044"/>
      <c r="EA1044"/>
      <c r="EB1044"/>
      <c r="EC1044"/>
      <c r="ED1044"/>
      <c r="EE1044"/>
      <c r="EF1044"/>
      <c r="EG1044"/>
      <c r="EH1044"/>
      <c r="EI1044"/>
      <c r="EJ1044"/>
      <c r="EK1044"/>
      <c r="EL1044"/>
      <c r="EM1044"/>
      <c r="EN1044"/>
      <c r="EO1044"/>
      <c r="EP1044"/>
      <c r="EQ1044"/>
      <c r="ER1044"/>
      <c r="ES1044"/>
      <c r="ET1044"/>
      <c r="EU1044"/>
      <c r="EV1044"/>
      <c r="EW1044"/>
      <c r="EX1044"/>
      <c r="EY1044"/>
      <c r="EZ1044"/>
      <c r="FA1044"/>
      <c r="FB1044"/>
      <c r="FC1044"/>
      <c r="FD1044"/>
      <c r="FE1044"/>
      <c r="FF1044"/>
      <c r="FG1044"/>
      <c r="FH1044"/>
      <c r="FI1044"/>
      <c r="FJ1044"/>
      <c r="FK1044"/>
      <c r="FL1044"/>
      <c r="FM1044"/>
      <c r="FN1044"/>
      <c r="FO1044"/>
      <c r="FP1044"/>
      <c r="FQ1044"/>
      <c r="FR1044"/>
      <c r="FS1044"/>
      <c r="FT1044"/>
      <c r="FU1044"/>
      <c r="FV1044"/>
      <c r="FW1044"/>
      <c r="FX1044"/>
      <c r="FY1044"/>
      <c r="FZ1044"/>
      <c r="GA1044"/>
      <c r="GB1044"/>
      <c r="GC1044"/>
      <c r="GD1044"/>
      <c r="GE1044"/>
      <c r="GF1044"/>
      <c r="GG1044"/>
      <c r="GH1044"/>
      <c r="GI1044"/>
      <c r="GJ1044"/>
      <c r="GK1044"/>
      <c r="GL1044"/>
      <c r="GM1044"/>
      <c r="GN1044"/>
      <c r="GO1044"/>
      <c r="GP1044"/>
      <c r="GQ1044"/>
      <c r="GR1044"/>
      <c r="GS1044"/>
      <c r="GT1044"/>
      <c r="GU1044"/>
      <c r="GV1044"/>
      <c r="GW1044"/>
      <c r="GX1044"/>
      <c r="GY1044"/>
      <c r="GZ1044"/>
      <c r="HA1044"/>
      <c r="HB1044"/>
      <c r="HC1044"/>
      <c r="HD1044"/>
      <c r="HE1044"/>
      <c r="HF1044"/>
      <c r="HG1044"/>
      <c r="HH1044"/>
      <c r="HI1044"/>
      <c r="HJ1044"/>
      <c r="HK1044"/>
      <c r="HL1044"/>
    </row>
    <row r="1045" spans="1:220" x14ac:dyDescent="0.25">
      <c r="A1045"/>
      <c r="B1045"/>
      <c r="C1045"/>
      <c r="D1045"/>
      <c r="E1045"/>
      <c r="F1045"/>
      <c r="G1045"/>
      <c r="H1045"/>
      <c r="I1045"/>
      <c r="J1045"/>
      <c r="K1045"/>
      <c r="L1045"/>
      <c r="M1045"/>
      <c r="N1045"/>
      <c r="O1045"/>
      <c r="P1045"/>
      <c r="Q1045"/>
      <c r="R1045"/>
      <c r="S1045"/>
      <c r="T1045"/>
      <c r="U1045"/>
      <c r="V1045"/>
      <c r="W1045"/>
      <c r="X1045"/>
      <c r="Y1045"/>
      <c r="Z1045"/>
      <c r="AA1045"/>
      <c r="AB1045"/>
      <c r="AC1045"/>
      <c r="AD1045"/>
      <c r="AE1045"/>
      <c r="AF1045"/>
      <c r="AG1045"/>
      <c r="AH1045"/>
      <c r="AI1045"/>
      <c r="AJ1045"/>
      <c r="AK1045"/>
      <c r="AL1045"/>
      <c r="AM1045"/>
      <c r="AN1045"/>
      <c r="AO1045"/>
      <c r="AP1045"/>
      <c r="AQ1045"/>
      <c r="AR1045"/>
      <c r="AS1045"/>
      <c r="AT1045"/>
      <c r="AU1045"/>
      <c r="AV1045"/>
      <c r="AW1045"/>
      <c r="AX1045"/>
      <c r="AY1045"/>
      <c r="AZ1045"/>
      <c r="BA1045"/>
      <c r="BB1045"/>
      <c r="BC1045"/>
      <c r="BD1045"/>
      <c r="BE1045"/>
      <c r="BF1045"/>
      <c r="BG1045"/>
      <c r="BH1045"/>
      <c r="BI1045"/>
      <c r="BJ1045"/>
      <c r="BK1045"/>
      <c r="BL1045"/>
      <c r="BM1045"/>
      <c r="BN1045"/>
      <c r="BO1045"/>
      <c r="BP1045"/>
      <c r="BQ1045"/>
      <c r="BR1045"/>
      <c r="BS1045"/>
      <c r="BT1045"/>
      <c r="BU1045"/>
      <c r="BV1045"/>
      <c r="BW1045"/>
      <c r="BX1045"/>
      <c r="BY1045"/>
      <c r="BZ1045"/>
      <c r="CA1045"/>
      <c r="CB1045"/>
      <c r="CC1045"/>
      <c r="CD1045"/>
      <c r="CE1045"/>
      <c r="CF1045"/>
      <c r="CG1045"/>
      <c r="CH1045"/>
      <c r="CI1045"/>
      <c r="CJ1045"/>
      <c r="CK1045"/>
      <c r="CL1045"/>
      <c r="CM1045"/>
      <c r="CN1045"/>
      <c r="CO1045"/>
      <c r="CP1045"/>
      <c r="CQ1045"/>
      <c r="CR1045"/>
      <c r="CS1045"/>
      <c r="CT1045"/>
      <c r="CU1045"/>
      <c r="CV1045"/>
      <c r="CW1045"/>
      <c r="CX1045"/>
      <c r="CY1045"/>
      <c r="CZ1045"/>
      <c r="DA1045"/>
      <c r="DB1045"/>
      <c r="DC1045"/>
      <c r="DD1045"/>
      <c r="DE1045"/>
      <c r="DF1045"/>
      <c r="DG1045"/>
      <c r="DH1045"/>
      <c r="DI1045"/>
      <c r="DJ1045"/>
      <c r="DK1045"/>
      <c r="DL1045"/>
      <c r="DM1045"/>
      <c r="DN1045"/>
      <c r="DO1045"/>
      <c r="DP1045"/>
      <c r="DQ1045"/>
      <c r="DR1045"/>
      <c r="DS1045"/>
      <c r="DT1045"/>
      <c r="DU1045"/>
      <c r="DV1045"/>
      <c r="DW1045"/>
      <c r="DX1045"/>
      <c r="DY1045"/>
      <c r="DZ1045"/>
      <c r="EA1045"/>
      <c r="EB1045"/>
      <c r="EC1045"/>
      <c r="ED1045"/>
      <c r="EE1045"/>
      <c r="EF1045"/>
      <c r="EG1045"/>
      <c r="EH1045"/>
      <c r="EI1045"/>
      <c r="EJ1045"/>
      <c r="EK1045"/>
      <c r="EL1045"/>
      <c r="EM1045"/>
      <c r="EN1045"/>
      <c r="EO1045"/>
      <c r="EP1045"/>
      <c r="EQ1045"/>
      <c r="ER1045"/>
      <c r="ES1045"/>
      <c r="ET1045"/>
      <c r="EU1045"/>
      <c r="EV1045"/>
      <c r="EW1045"/>
      <c r="EX1045"/>
      <c r="EY1045"/>
      <c r="EZ1045"/>
      <c r="FA1045"/>
      <c r="FB1045"/>
      <c r="FC1045"/>
      <c r="FD1045"/>
      <c r="FE1045"/>
      <c r="FF1045"/>
      <c r="FG1045"/>
      <c r="FH1045"/>
      <c r="FI1045"/>
      <c r="FJ1045"/>
      <c r="FK1045"/>
      <c r="FL1045"/>
      <c r="FM1045"/>
      <c r="FN1045"/>
      <c r="FO1045"/>
      <c r="FP1045"/>
      <c r="FQ1045"/>
      <c r="FR1045"/>
      <c r="FS1045"/>
      <c r="FT1045"/>
      <c r="FU1045"/>
      <c r="FV1045"/>
      <c r="FW1045"/>
      <c r="FX1045"/>
      <c r="FY1045"/>
      <c r="FZ1045"/>
      <c r="GA1045"/>
      <c r="GB1045"/>
      <c r="GC1045"/>
      <c r="GD1045"/>
      <c r="GE1045"/>
      <c r="GF1045"/>
      <c r="GG1045"/>
      <c r="GH1045"/>
      <c r="GI1045"/>
      <c r="GJ1045"/>
      <c r="GK1045"/>
      <c r="GL1045"/>
      <c r="GM1045"/>
      <c r="GN1045"/>
      <c r="GO1045"/>
      <c r="GP1045"/>
      <c r="GQ1045"/>
      <c r="GR1045"/>
      <c r="GS1045"/>
      <c r="GT1045"/>
      <c r="GU1045"/>
      <c r="GV1045"/>
      <c r="GW1045"/>
      <c r="GX1045"/>
      <c r="GY1045"/>
      <c r="GZ1045"/>
      <c r="HA1045"/>
      <c r="HB1045"/>
      <c r="HC1045"/>
      <c r="HD1045"/>
      <c r="HE1045"/>
      <c r="HF1045"/>
      <c r="HG1045"/>
      <c r="HH1045"/>
      <c r="HI1045"/>
      <c r="HJ1045"/>
      <c r="HK1045"/>
      <c r="HL1045"/>
    </row>
    <row r="1046" spans="1:220" x14ac:dyDescent="0.25">
      <c r="A1046"/>
      <c r="B1046"/>
      <c r="C1046"/>
      <c r="D1046"/>
      <c r="E1046"/>
      <c r="F1046"/>
      <c r="G1046"/>
      <c r="H1046"/>
      <c r="I1046"/>
      <c r="J1046"/>
      <c r="K1046"/>
      <c r="L1046"/>
      <c r="M1046"/>
      <c r="N1046"/>
      <c r="O1046"/>
      <c r="P1046"/>
      <c r="Q1046"/>
      <c r="R1046"/>
      <c r="S1046"/>
      <c r="T1046"/>
      <c r="U1046"/>
      <c r="V1046"/>
      <c r="W1046"/>
      <c r="X1046"/>
      <c r="Y1046"/>
      <c r="Z1046"/>
      <c r="AA1046"/>
      <c r="AB1046"/>
      <c r="AC1046"/>
      <c r="AD1046"/>
      <c r="AE1046"/>
      <c r="AF1046"/>
      <c r="AG1046"/>
      <c r="AH1046"/>
      <c r="AI1046"/>
      <c r="AJ1046"/>
      <c r="AK1046"/>
      <c r="AL1046"/>
      <c r="AM1046"/>
      <c r="AN1046"/>
      <c r="AO1046"/>
      <c r="AP1046"/>
      <c r="AQ1046"/>
      <c r="AR1046"/>
      <c r="AS1046"/>
      <c r="AT1046"/>
      <c r="AU1046"/>
      <c r="AV1046"/>
      <c r="AW1046"/>
      <c r="AX1046"/>
      <c r="AY1046"/>
      <c r="AZ1046"/>
      <c r="BA1046"/>
      <c r="BB1046"/>
      <c r="BC1046"/>
      <c r="BD1046"/>
      <c r="BE1046"/>
      <c r="BF1046"/>
      <c r="BG1046"/>
      <c r="BH1046"/>
      <c r="BI1046"/>
      <c r="BJ1046"/>
      <c r="BK1046"/>
      <c r="BL1046"/>
      <c r="BM1046"/>
      <c r="BN1046"/>
      <c r="BO1046"/>
      <c r="BP1046"/>
      <c r="BQ1046"/>
      <c r="BR1046"/>
      <c r="BS1046"/>
      <c r="BT1046"/>
      <c r="BU1046"/>
      <c r="BV1046"/>
      <c r="BW1046"/>
      <c r="BX1046"/>
      <c r="BY1046"/>
      <c r="BZ1046"/>
      <c r="CA1046"/>
      <c r="CB1046"/>
      <c r="CC1046"/>
      <c r="CD1046"/>
      <c r="CE1046"/>
      <c r="CF1046"/>
      <c r="CG1046"/>
      <c r="CH1046"/>
      <c r="CI1046"/>
      <c r="CJ1046"/>
      <c r="CK1046"/>
      <c r="CL1046"/>
      <c r="CM1046"/>
      <c r="CN1046"/>
      <c r="CO1046"/>
      <c r="CP1046"/>
      <c r="CQ1046"/>
      <c r="CR1046"/>
      <c r="CS1046"/>
      <c r="CT1046"/>
      <c r="CU1046"/>
      <c r="CV1046"/>
      <c r="CW1046"/>
      <c r="CX1046"/>
      <c r="CY1046"/>
      <c r="CZ1046"/>
      <c r="DA1046"/>
      <c r="DB1046"/>
      <c r="DC1046"/>
      <c r="DD1046"/>
      <c r="DE1046"/>
      <c r="DF1046"/>
      <c r="DG1046"/>
      <c r="DH1046"/>
      <c r="DI1046"/>
      <c r="DJ1046"/>
      <c r="DK1046"/>
      <c r="DL1046"/>
      <c r="DM1046"/>
      <c r="DN1046"/>
      <c r="DO1046"/>
      <c r="DP1046"/>
      <c r="DQ1046"/>
      <c r="DR1046"/>
      <c r="DS1046"/>
      <c r="DT1046"/>
      <c r="DU1046"/>
      <c r="DV1046"/>
      <c r="DW1046"/>
      <c r="DX1046"/>
      <c r="DY1046"/>
      <c r="DZ1046"/>
      <c r="EA1046"/>
      <c r="EB1046"/>
      <c r="EC1046"/>
      <c r="ED1046"/>
      <c r="EE1046"/>
      <c r="EF1046"/>
      <c r="EG1046"/>
      <c r="EH1046"/>
      <c r="EI1046"/>
      <c r="EJ1046"/>
      <c r="EK1046"/>
      <c r="EL1046"/>
      <c r="EM1046"/>
      <c r="EN1046"/>
      <c r="EO1046"/>
      <c r="EP1046"/>
      <c r="EQ1046"/>
      <c r="ER1046"/>
      <c r="ES1046"/>
      <c r="ET1046"/>
      <c r="EU1046"/>
      <c r="EV1046"/>
      <c r="EW1046"/>
      <c r="EX1046"/>
      <c r="EY1046"/>
      <c r="EZ1046"/>
      <c r="FA1046"/>
      <c r="FB1046"/>
      <c r="FC1046"/>
      <c r="FD1046"/>
      <c r="FE1046"/>
      <c r="FF1046"/>
      <c r="FG1046"/>
      <c r="FH1046"/>
      <c r="FI1046"/>
      <c r="FJ1046"/>
      <c r="FK1046"/>
      <c r="FL1046"/>
      <c r="FM1046"/>
      <c r="FN1046"/>
      <c r="FO1046"/>
      <c r="FP1046"/>
      <c r="FQ1046"/>
      <c r="FR1046"/>
      <c r="FS1046"/>
      <c r="FT1046"/>
      <c r="FU1046"/>
      <c r="FV1046"/>
      <c r="FW1046"/>
      <c r="FX1046"/>
      <c r="FY1046"/>
      <c r="FZ1046"/>
      <c r="GA1046"/>
      <c r="GB1046"/>
      <c r="GC1046"/>
      <c r="GD1046"/>
      <c r="GE1046"/>
      <c r="GF1046"/>
      <c r="GG1046"/>
      <c r="GH1046"/>
      <c r="GI1046"/>
      <c r="GJ1046"/>
      <c r="GK1046"/>
      <c r="GL1046"/>
      <c r="GM1046"/>
      <c r="GN1046"/>
      <c r="GO1046"/>
      <c r="GP1046"/>
      <c r="GQ1046"/>
      <c r="GR1046"/>
      <c r="GS1046"/>
      <c r="GT1046"/>
      <c r="GU1046"/>
      <c r="GV1046"/>
      <c r="GW1046"/>
      <c r="GX1046"/>
      <c r="GY1046"/>
      <c r="GZ1046"/>
      <c r="HA1046"/>
      <c r="HB1046"/>
      <c r="HC1046"/>
      <c r="HD1046"/>
      <c r="HE1046"/>
      <c r="HF1046"/>
      <c r="HG1046"/>
      <c r="HH1046"/>
      <c r="HI1046"/>
      <c r="HJ1046"/>
      <c r="HK1046"/>
      <c r="HL1046"/>
    </row>
    <row r="1047" spans="1:220" x14ac:dyDescent="0.25">
      <c r="A1047"/>
      <c r="B1047"/>
      <c r="C1047"/>
      <c r="D1047"/>
      <c r="E1047"/>
      <c r="F1047"/>
      <c r="G1047"/>
      <c r="H1047"/>
      <c r="I1047"/>
      <c r="J1047"/>
      <c r="K1047"/>
      <c r="L1047"/>
      <c r="M1047"/>
      <c r="N1047"/>
      <c r="O1047"/>
      <c r="P1047"/>
      <c r="Q1047"/>
      <c r="R1047"/>
      <c r="S1047"/>
      <c r="T1047"/>
      <c r="U1047"/>
      <c r="V1047"/>
      <c r="W1047"/>
      <c r="X1047"/>
      <c r="Y1047"/>
      <c r="Z1047"/>
      <c r="AA1047"/>
      <c r="AB1047"/>
      <c r="AC1047"/>
      <c r="AD1047"/>
      <c r="AE1047"/>
      <c r="AF1047"/>
      <c r="AG1047"/>
      <c r="AH1047"/>
      <c r="AI1047"/>
      <c r="AJ1047"/>
      <c r="AK1047"/>
      <c r="AL1047"/>
      <c r="AM1047"/>
      <c r="AN1047"/>
      <c r="AO1047"/>
      <c r="AP1047"/>
      <c r="AQ1047"/>
      <c r="AR1047"/>
      <c r="AS1047"/>
      <c r="AT1047"/>
      <c r="AU1047"/>
      <c r="AV1047"/>
      <c r="AW1047"/>
      <c r="AX1047"/>
      <c r="AY1047"/>
      <c r="AZ1047"/>
      <c r="BA1047"/>
      <c r="BB1047"/>
      <c r="BC1047"/>
      <c r="BD1047"/>
      <c r="BE1047"/>
      <c r="BF1047"/>
      <c r="BG1047"/>
      <c r="BH1047"/>
      <c r="BI1047"/>
      <c r="BJ1047"/>
      <c r="BK1047"/>
      <c r="BL1047"/>
      <c r="BM1047"/>
      <c r="BN1047"/>
      <c r="BO1047"/>
      <c r="BP1047"/>
      <c r="BQ1047"/>
      <c r="BR1047"/>
      <c r="BS1047"/>
      <c r="BT1047"/>
      <c r="BU1047"/>
      <c r="BV1047"/>
      <c r="BW1047"/>
      <c r="BX1047"/>
      <c r="BY1047"/>
      <c r="BZ1047"/>
      <c r="CA1047"/>
      <c r="CB1047"/>
      <c r="CC1047"/>
      <c r="CD1047"/>
      <c r="CE1047"/>
      <c r="CF1047"/>
      <c r="CG1047"/>
      <c r="CH1047"/>
      <c r="CI1047"/>
      <c r="CJ1047"/>
      <c r="CK1047"/>
      <c r="CL1047"/>
      <c r="CM1047"/>
      <c r="CN1047"/>
      <c r="CO1047"/>
      <c r="CP1047"/>
      <c r="CQ1047"/>
      <c r="CR1047"/>
      <c r="CS1047"/>
      <c r="CT1047"/>
      <c r="CU1047"/>
      <c r="CV1047"/>
      <c r="CW1047"/>
      <c r="CX1047"/>
      <c r="CY1047"/>
      <c r="CZ1047"/>
      <c r="DA1047"/>
      <c r="DB1047"/>
      <c r="DC1047"/>
      <c r="DD1047"/>
      <c r="DE1047"/>
      <c r="DF1047"/>
      <c r="DG1047"/>
      <c r="DH1047"/>
      <c r="DI1047"/>
      <c r="DJ1047"/>
      <c r="DK1047"/>
      <c r="DL1047"/>
      <c r="DM1047"/>
      <c r="DN1047"/>
      <c r="DO1047"/>
      <c r="DP1047"/>
      <c r="DQ1047"/>
      <c r="DR1047"/>
      <c r="DS1047"/>
      <c r="DT1047"/>
      <c r="DU1047"/>
      <c r="DV1047"/>
      <c r="DW1047"/>
      <c r="DX1047"/>
      <c r="DY1047"/>
      <c r="DZ1047"/>
      <c r="EA1047"/>
      <c r="EB1047"/>
      <c r="EC1047"/>
      <c r="ED1047"/>
      <c r="EE1047"/>
      <c r="EF1047"/>
      <c r="EG1047"/>
      <c r="EH1047"/>
      <c r="EI1047"/>
      <c r="EJ1047"/>
      <c r="EK1047"/>
      <c r="EL1047"/>
      <c r="EM1047"/>
      <c r="EN1047"/>
      <c r="EO1047"/>
      <c r="EP1047"/>
      <c r="EQ1047"/>
      <c r="ER1047"/>
      <c r="ES1047"/>
      <c r="ET1047"/>
      <c r="EU1047"/>
      <c r="EV1047"/>
      <c r="EW1047"/>
      <c r="EX1047"/>
      <c r="EY1047"/>
      <c r="EZ1047"/>
      <c r="FA1047"/>
      <c r="FB1047"/>
      <c r="FC1047"/>
      <c r="FD1047"/>
      <c r="FE1047"/>
      <c r="FF1047"/>
      <c r="FG1047"/>
      <c r="FH1047"/>
      <c r="FI1047"/>
      <c r="FJ1047"/>
      <c r="FK1047"/>
      <c r="FL1047"/>
      <c r="FM1047"/>
      <c r="FN1047"/>
      <c r="FO1047"/>
      <c r="FP1047"/>
      <c r="FQ1047"/>
      <c r="FR1047"/>
      <c r="FS1047"/>
      <c r="FT1047"/>
      <c r="FU1047"/>
      <c r="FV1047"/>
      <c r="FW1047"/>
      <c r="FX1047"/>
      <c r="FY1047"/>
      <c r="FZ1047"/>
      <c r="GA1047"/>
      <c r="GB1047"/>
      <c r="GC1047"/>
      <c r="GD1047"/>
      <c r="GE1047"/>
      <c r="GF1047"/>
      <c r="GG1047"/>
      <c r="GH1047"/>
      <c r="GI1047"/>
      <c r="GJ1047"/>
      <c r="GK1047"/>
      <c r="GL1047"/>
      <c r="GM1047"/>
      <c r="GN1047"/>
      <c r="GO1047"/>
      <c r="GP1047"/>
      <c r="GQ1047"/>
      <c r="GR1047"/>
      <c r="GS1047"/>
      <c r="GT1047"/>
      <c r="GU1047"/>
      <c r="GV1047"/>
      <c r="GW1047"/>
      <c r="GX1047"/>
      <c r="GY1047"/>
      <c r="GZ1047"/>
      <c r="HA1047"/>
      <c r="HB1047"/>
      <c r="HC1047"/>
      <c r="HD1047"/>
      <c r="HE1047"/>
      <c r="HF1047"/>
      <c r="HG1047"/>
      <c r="HH1047"/>
      <c r="HI1047"/>
      <c r="HJ1047"/>
      <c r="HK1047"/>
      <c r="HL1047"/>
    </row>
    <row r="1048" spans="1:220" x14ac:dyDescent="0.25">
      <c r="A1048"/>
      <c r="B1048"/>
      <c r="C1048"/>
      <c r="D1048"/>
      <c r="E1048"/>
      <c r="F1048"/>
      <c r="G1048"/>
      <c r="H1048"/>
      <c r="I1048"/>
      <c r="J1048"/>
      <c r="K1048"/>
      <c r="L1048"/>
      <c r="M1048"/>
      <c r="N1048"/>
      <c r="O1048"/>
      <c r="P1048"/>
      <c r="Q1048"/>
      <c r="R1048"/>
      <c r="S1048"/>
      <c r="T1048"/>
      <c r="U1048"/>
      <c r="V1048"/>
      <c r="W1048"/>
      <c r="X1048"/>
      <c r="Y1048"/>
      <c r="Z1048"/>
      <c r="AA1048"/>
      <c r="AB1048"/>
      <c r="AC1048"/>
      <c r="AD1048"/>
      <c r="AE1048"/>
      <c r="AF1048"/>
      <c r="AG1048"/>
      <c r="AH1048"/>
      <c r="AI1048"/>
      <c r="AJ1048"/>
      <c r="AK1048"/>
      <c r="AL1048"/>
      <c r="AM1048"/>
      <c r="AN1048"/>
      <c r="AO1048"/>
      <c r="AP1048"/>
      <c r="AQ1048"/>
      <c r="AR1048"/>
      <c r="AS1048"/>
      <c r="AT1048"/>
      <c r="AU1048"/>
      <c r="AV1048"/>
      <c r="AW1048"/>
      <c r="AX1048"/>
      <c r="AY1048"/>
      <c r="AZ1048"/>
      <c r="BA1048"/>
      <c r="BB1048"/>
      <c r="BC1048"/>
      <c r="BD1048"/>
      <c r="BE1048"/>
      <c r="BF1048"/>
      <c r="BG1048"/>
      <c r="BH1048"/>
      <c r="BI1048"/>
      <c r="BJ1048"/>
      <c r="BK1048"/>
      <c r="BL1048"/>
      <c r="BM1048"/>
      <c r="BN1048"/>
      <c r="BO1048"/>
      <c r="BP1048"/>
      <c r="BQ1048"/>
      <c r="BR1048"/>
      <c r="BS1048"/>
      <c r="BT1048"/>
      <c r="BU1048"/>
      <c r="BV1048"/>
      <c r="BW1048"/>
      <c r="BX1048"/>
      <c r="BY1048"/>
      <c r="BZ1048"/>
      <c r="CA1048"/>
      <c r="CB1048"/>
      <c r="CC1048"/>
      <c r="CD1048"/>
      <c r="CE1048"/>
      <c r="CF1048"/>
      <c r="CG1048"/>
      <c r="CH1048"/>
      <c r="CI1048"/>
      <c r="CJ1048"/>
      <c r="CK1048"/>
      <c r="CL1048"/>
      <c r="CM1048"/>
      <c r="CN1048"/>
      <c r="CO1048"/>
      <c r="CP1048"/>
      <c r="CQ1048"/>
      <c r="CR1048"/>
      <c r="CS1048"/>
      <c r="CT1048"/>
      <c r="CU1048"/>
      <c r="CV1048"/>
      <c r="CW1048"/>
      <c r="CX1048"/>
      <c r="CY1048"/>
      <c r="CZ1048"/>
      <c r="DA1048"/>
      <c r="DB1048"/>
      <c r="DC1048"/>
      <c r="DD1048"/>
      <c r="DE1048"/>
      <c r="DF1048"/>
      <c r="DG1048"/>
      <c r="DH1048"/>
      <c r="DI1048"/>
      <c r="DJ1048"/>
      <c r="DK1048"/>
      <c r="DL1048"/>
      <c r="DM1048"/>
      <c r="DN1048"/>
      <c r="DO1048"/>
      <c r="DP1048"/>
      <c r="DQ1048"/>
      <c r="DR1048"/>
      <c r="DS1048"/>
      <c r="DT1048"/>
      <c r="DU1048"/>
      <c r="DV1048"/>
      <c r="DW1048"/>
      <c r="DX1048"/>
      <c r="DY1048"/>
      <c r="DZ1048"/>
      <c r="EA1048"/>
      <c r="EB1048"/>
      <c r="EC1048"/>
      <c r="ED1048"/>
      <c r="EE1048"/>
      <c r="EF1048"/>
      <c r="EG1048"/>
      <c r="EH1048"/>
      <c r="EI1048"/>
      <c r="EJ1048"/>
      <c r="EK1048"/>
      <c r="EL1048"/>
      <c r="EM1048"/>
      <c r="EN1048"/>
      <c r="EO1048"/>
      <c r="EP1048"/>
      <c r="EQ1048"/>
      <c r="ER1048"/>
      <c r="ES1048"/>
      <c r="ET1048"/>
      <c r="EU1048"/>
      <c r="EV1048"/>
      <c r="EW1048"/>
      <c r="EX1048"/>
      <c r="EY1048"/>
      <c r="EZ1048"/>
      <c r="FA1048"/>
      <c r="FB1048"/>
      <c r="FC1048"/>
      <c r="FD1048"/>
      <c r="FE1048"/>
      <c r="FF1048"/>
      <c r="FG1048"/>
      <c r="FH1048"/>
      <c r="FI1048"/>
      <c r="FJ1048"/>
      <c r="FK1048"/>
      <c r="FL1048"/>
      <c r="FM1048"/>
      <c r="FN1048"/>
      <c r="FO1048"/>
      <c r="FP1048"/>
      <c r="FQ1048"/>
      <c r="FR1048"/>
      <c r="FS1048"/>
      <c r="FT1048"/>
      <c r="FU1048"/>
      <c r="FV1048"/>
      <c r="FW1048"/>
      <c r="FX1048"/>
      <c r="FY1048"/>
      <c r="FZ1048"/>
      <c r="GA1048"/>
      <c r="GB1048"/>
      <c r="GC1048"/>
      <c r="GD1048"/>
      <c r="GE1048"/>
      <c r="GF1048"/>
      <c r="GG1048"/>
      <c r="GH1048"/>
      <c r="GI1048"/>
      <c r="GJ1048"/>
      <c r="GK1048"/>
      <c r="GL1048"/>
      <c r="GM1048"/>
      <c r="GN1048"/>
      <c r="GO1048"/>
      <c r="GP1048"/>
      <c r="GQ1048"/>
      <c r="GR1048"/>
      <c r="GS1048"/>
      <c r="GT1048"/>
      <c r="GU1048"/>
      <c r="GV1048"/>
      <c r="GW1048"/>
      <c r="GX1048"/>
      <c r="GY1048"/>
      <c r="GZ1048"/>
      <c r="HA1048"/>
      <c r="HB1048"/>
      <c r="HC1048"/>
      <c r="HD1048"/>
      <c r="HE1048"/>
      <c r="HF1048"/>
      <c r="HG1048"/>
      <c r="HH1048"/>
      <c r="HI1048"/>
      <c r="HJ1048"/>
      <c r="HK1048"/>
      <c r="HL1048"/>
    </row>
    <row r="1049" spans="1:220" x14ac:dyDescent="0.25">
      <c r="A1049"/>
      <c r="B1049"/>
      <c r="C1049"/>
      <c r="D1049"/>
      <c r="E1049"/>
      <c r="F1049"/>
      <c r="G1049"/>
      <c r="H1049"/>
      <c r="I1049"/>
      <c r="J1049"/>
      <c r="K1049"/>
      <c r="L1049"/>
      <c r="M1049"/>
      <c r="N1049"/>
      <c r="O1049"/>
      <c r="P1049"/>
      <c r="Q1049"/>
      <c r="R1049"/>
      <c r="S1049"/>
      <c r="T1049"/>
      <c r="U1049"/>
      <c r="V1049"/>
      <c r="W1049"/>
      <c r="X1049"/>
      <c r="Y1049"/>
      <c r="Z1049"/>
      <c r="AA1049"/>
      <c r="AB1049"/>
      <c r="AC1049"/>
      <c r="AD1049"/>
      <c r="AE1049"/>
      <c r="AF1049"/>
      <c r="AG1049"/>
      <c r="AH1049"/>
      <c r="AI1049"/>
      <c r="AJ1049"/>
      <c r="AK1049"/>
      <c r="AL1049"/>
      <c r="AM1049"/>
      <c r="AN1049"/>
      <c r="AO1049"/>
      <c r="AP1049"/>
      <c r="AQ1049"/>
      <c r="AR1049"/>
      <c r="AS1049"/>
      <c r="AT1049"/>
      <c r="AU1049"/>
      <c r="AV1049"/>
      <c r="AW1049"/>
      <c r="AX1049"/>
      <c r="AY1049"/>
      <c r="AZ1049"/>
      <c r="BA1049"/>
      <c r="BB1049"/>
      <c r="BC1049"/>
      <c r="BD1049"/>
      <c r="BE1049"/>
      <c r="BF1049"/>
      <c r="BG1049"/>
      <c r="BH1049"/>
      <c r="BI1049"/>
      <c r="BJ1049"/>
      <c r="BK1049"/>
      <c r="BL1049"/>
      <c r="BM1049"/>
      <c r="BN1049"/>
      <c r="BO1049"/>
      <c r="BP1049"/>
      <c r="BQ1049"/>
      <c r="BR1049"/>
      <c r="BS1049"/>
      <c r="BT1049"/>
      <c r="BU1049"/>
      <c r="BV1049"/>
      <c r="BW1049"/>
      <c r="BX1049"/>
      <c r="BY1049"/>
      <c r="BZ1049"/>
      <c r="CA1049"/>
      <c r="CB1049"/>
      <c r="CC1049"/>
      <c r="CD1049"/>
      <c r="CE1049"/>
      <c r="CF1049"/>
      <c r="CG1049"/>
      <c r="CH1049"/>
      <c r="CI1049"/>
      <c r="CJ1049"/>
      <c r="CK1049"/>
      <c r="CL1049"/>
      <c r="CM1049"/>
      <c r="CN1049"/>
      <c r="CO1049"/>
      <c r="CP1049"/>
      <c r="CQ1049"/>
      <c r="CR1049"/>
      <c r="CS1049"/>
      <c r="CT1049"/>
      <c r="CU1049"/>
      <c r="CV1049"/>
      <c r="CW1049"/>
      <c r="CX1049"/>
      <c r="CY1049"/>
      <c r="CZ1049"/>
      <c r="DA1049"/>
      <c r="DB1049"/>
      <c r="DC1049"/>
      <c r="DD1049"/>
      <c r="DE1049"/>
      <c r="DF1049"/>
      <c r="DG1049"/>
      <c r="DH1049"/>
      <c r="DI1049"/>
      <c r="DJ1049"/>
      <c r="DK1049"/>
      <c r="DL1049"/>
      <c r="DM1049"/>
      <c r="DN1049"/>
      <c r="DO1049"/>
      <c r="DP1049"/>
      <c r="DQ1049"/>
      <c r="DR1049"/>
      <c r="DS1049"/>
      <c r="DT1049"/>
      <c r="DU1049"/>
      <c r="DV1049"/>
      <c r="DW1049"/>
      <c r="DX1049"/>
      <c r="DY1049"/>
      <c r="DZ1049"/>
      <c r="EA1049"/>
      <c r="EB1049"/>
      <c r="EC1049"/>
      <c r="ED1049"/>
      <c r="EE1049"/>
      <c r="EF1049"/>
      <c r="EG1049"/>
      <c r="EH1049"/>
      <c r="EI1049"/>
      <c r="EJ1049"/>
      <c r="EK1049"/>
      <c r="EL1049"/>
      <c r="EM1049"/>
      <c r="EN1049"/>
      <c r="EO1049"/>
      <c r="EP1049"/>
      <c r="EQ1049"/>
      <c r="ER1049"/>
      <c r="ES1049"/>
      <c r="ET1049"/>
      <c r="EU1049"/>
      <c r="EV1049"/>
      <c r="EW1049"/>
      <c r="EX1049"/>
      <c r="EY1049"/>
      <c r="EZ1049"/>
      <c r="FA1049"/>
      <c r="FB1049"/>
      <c r="FC1049"/>
      <c r="FD1049"/>
      <c r="FE1049"/>
      <c r="FF1049"/>
      <c r="FG1049"/>
      <c r="FH1049"/>
      <c r="FI1049"/>
      <c r="FJ1049"/>
      <c r="FK1049"/>
      <c r="FL1049"/>
      <c r="FM1049"/>
      <c r="FN1049"/>
      <c r="FO1049"/>
      <c r="FP1049"/>
      <c r="FQ1049"/>
      <c r="FR1049"/>
      <c r="FS1049"/>
      <c r="FT1049"/>
      <c r="FU1049"/>
      <c r="FV1049"/>
      <c r="FW1049"/>
      <c r="FX1049"/>
      <c r="FY1049"/>
      <c r="FZ1049"/>
      <c r="GA1049"/>
      <c r="GB1049"/>
      <c r="GC1049"/>
      <c r="GD1049"/>
      <c r="GE1049"/>
      <c r="GF1049"/>
      <c r="GG1049"/>
      <c r="GH1049"/>
      <c r="GI1049"/>
      <c r="GJ1049"/>
      <c r="GK1049"/>
      <c r="GL1049"/>
      <c r="GM1049"/>
      <c r="GN1049"/>
      <c r="GO1049"/>
      <c r="GP1049"/>
      <c r="GQ1049"/>
      <c r="GR1049"/>
      <c r="GS1049"/>
      <c r="GT1049"/>
      <c r="GU1049"/>
      <c r="GV1049"/>
      <c r="GW1049"/>
      <c r="GX1049"/>
      <c r="GY1049"/>
      <c r="GZ1049"/>
      <c r="HA1049"/>
      <c r="HB1049"/>
      <c r="HC1049"/>
      <c r="HD1049"/>
      <c r="HE1049"/>
      <c r="HF1049"/>
      <c r="HG1049"/>
      <c r="HH1049"/>
      <c r="HI1049"/>
      <c r="HJ1049"/>
      <c r="HK1049"/>
      <c r="HL1049"/>
    </row>
    <row r="1050" spans="1:220" x14ac:dyDescent="0.25">
      <c r="A1050"/>
      <c r="B1050"/>
      <c r="C1050"/>
      <c r="D1050"/>
      <c r="E1050"/>
      <c r="F1050"/>
      <c r="G1050"/>
      <c r="H1050"/>
      <c r="I1050"/>
      <c r="J1050"/>
      <c r="K1050"/>
      <c r="L1050"/>
      <c r="M1050"/>
      <c r="N1050"/>
      <c r="O1050"/>
      <c r="P1050"/>
      <c r="Q1050"/>
      <c r="R1050"/>
      <c r="S1050"/>
      <c r="T1050"/>
      <c r="U1050"/>
      <c r="V1050"/>
      <c r="W1050"/>
      <c r="X1050"/>
      <c r="Y1050"/>
      <c r="Z1050"/>
      <c r="AA1050"/>
      <c r="AB1050"/>
      <c r="AC1050"/>
      <c r="AD1050"/>
      <c r="AE1050"/>
      <c r="AF1050"/>
      <c r="AG1050"/>
      <c r="AH1050"/>
      <c r="AI1050"/>
      <c r="AJ1050"/>
      <c r="AK1050"/>
      <c r="AL1050"/>
      <c r="AM1050"/>
      <c r="AN1050"/>
      <c r="AO1050"/>
      <c r="AP1050"/>
      <c r="AQ1050"/>
      <c r="AR1050"/>
      <c r="AS1050"/>
      <c r="AT1050"/>
      <c r="AU1050"/>
      <c r="AV1050"/>
      <c r="AW1050"/>
      <c r="AX1050"/>
      <c r="AY1050"/>
      <c r="AZ1050"/>
      <c r="BA1050"/>
      <c r="BB1050"/>
      <c r="BC1050"/>
      <c r="BD1050"/>
      <c r="BE1050"/>
      <c r="BF1050"/>
      <c r="BG1050"/>
      <c r="BH1050"/>
      <c r="BI1050"/>
      <c r="BJ1050"/>
      <c r="BK1050"/>
      <c r="BL1050"/>
      <c r="BM1050"/>
      <c r="BN1050"/>
      <c r="BO1050"/>
      <c r="BP1050"/>
      <c r="BQ1050"/>
      <c r="BR1050"/>
      <c r="BS1050"/>
      <c r="BT1050"/>
      <c r="BU1050"/>
      <c r="BV1050"/>
      <c r="BW1050"/>
      <c r="BX1050"/>
      <c r="BY1050"/>
      <c r="BZ1050"/>
      <c r="CA1050"/>
      <c r="CB1050"/>
      <c r="CC1050"/>
      <c r="CD1050"/>
      <c r="CE1050"/>
      <c r="CF1050"/>
      <c r="CG1050"/>
      <c r="CH1050"/>
      <c r="CI1050"/>
      <c r="CJ1050"/>
      <c r="CK1050"/>
      <c r="CL1050"/>
      <c r="CM1050"/>
      <c r="CN1050"/>
      <c r="CO1050"/>
      <c r="CP1050"/>
      <c r="CQ1050"/>
      <c r="CR1050"/>
      <c r="CS1050"/>
      <c r="CT1050"/>
      <c r="CU1050"/>
      <c r="CV1050"/>
      <c r="CW1050"/>
      <c r="CX1050"/>
      <c r="CY1050"/>
      <c r="CZ1050"/>
      <c r="DA1050"/>
      <c r="DB1050"/>
      <c r="DC1050"/>
      <c r="DD1050"/>
      <c r="DE1050"/>
      <c r="DF1050"/>
      <c r="DG1050"/>
      <c r="DH1050"/>
      <c r="DI1050"/>
      <c r="DJ1050"/>
      <c r="DK1050"/>
      <c r="DL1050"/>
      <c r="DM1050"/>
      <c r="DN1050"/>
      <c r="DO1050"/>
      <c r="DP1050"/>
      <c r="DQ1050"/>
      <c r="DR1050"/>
      <c r="DS1050"/>
      <c r="DT1050"/>
      <c r="DU1050"/>
      <c r="DV1050"/>
      <c r="DW1050"/>
      <c r="DX1050"/>
      <c r="DY1050"/>
      <c r="DZ1050"/>
      <c r="EA1050"/>
      <c r="EB1050"/>
      <c r="EC1050"/>
      <c r="ED1050"/>
      <c r="EE1050"/>
      <c r="EF1050"/>
      <c r="EG1050"/>
      <c r="EH1050"/>
      <c r="EI1050"/>
      <c r="EJ1050"/>
      <c r="EK1050"/>
      <c r="EL1050"/>
      <c r="EM1050"/>
      <c r="EN1050"/>
      <c r="EO1050"/>
      <c r="EP1050"/>
      <c r="EQ1050"/>
      <c r="ER1050"/>
      <c r="ES1050"/>
      <c r="ET1050"/>
      <c r="EU1050"/>
      <c r="EV1050"/>
      <c r="EW1050"/>
      <c r="EX1050"/>
      <c r="EY1050"/>
      <c r="EZ1050"/>
      <c r="FA1050"/>
      <c r="FB1050"/>
      <c r="FC1050"/>
      <c r="FD1050"/>
      <c r="FE1050"/>
      <c r="FF1050"/>
      <c r="FG1050"/>
      <c r="FH1050"/>
      <c r="FI1050"/>
      <c r="FJ1050"/>
      <c r="FK1050"/>
      <c r="FL1050"/>
      <c r="FM1050"/>
      <c r="FN1050"/>
      <c r="FO1050"/>
      <c r="FP1050"/>
      <c r="FQ1050"/>
      <c r="FR1050"/>
      <c r="FS1050"/>
      <c r="FT1050"/>
      <c r="FU1050"/>
      <c r="FV1050"/>
      <c r="FW1050"/>
      <c r="FX1050"/>
      <c r="FY1050"/>
      <c r="FZ1050"/>
      <c r="GA1050"/>
      <c r="GB1050"/>
      <c r="GC1050"/>
      <c r="GD1050"/>
      <c r="GE1050"/>
      <c r="GF1050"/>
      <c r="GG1050"/>
      <c r="GH1050"/>
      <c r="GI1050"/>
      <c r="GJ1050"/>
      <c r="GK1050"/>
      <c r="GL1050"/>
      <c r="GM1050"/>
      <c r="GN1050"/>
      <c r="GO1050"/>
      <c r="GP1050"/>
      <c r="GQ1050"/>
      <c r="GR1050"/>
      <c r="GS1050"/>
      <c r="GT1050"/>
      <c r="GU1050"/>
      <c r="GV1050"/>
      <c r="GW1050"/>
      <c r="GX1050"/>
      <c r="GY1050"/>
      <c r="GZ1050"/>
      <c r="HA1050"/>
      <c r="HB1050"/>
      <c r="HC1050"/>
      <c r="HD1050"/>
      <c r="HE1050"/>
      <c r="HF1050"/>
      <c r="HG1050"/>
      <c r="HH1050"/>
      <c r="HI1050"/>
      <c r="HJ1050"/>
      <c r="HK1050"/>
      <c r="HL1050"/>
    </row>
    <row r="1051" spans="1:220" x14ac:dyDescent="0.25">
      <c r="A1051"/>
      <c r="B1051"/>
      <c r="C1051"/>
      <c r="D1051"/>
      <c r="E1051"/>
      <c r="F1051"/>
      <c r="G1051"/>
      <c r="H1051"/>
      <c r="I1051"/>
      <c r="J1051"/>
      <c r="K1051"/>
      <c r="L1051"/>
      <c r="M1051"/>
      <c r="N1051"/>
      <c r="O1051"/>
      <c r="P1051"/>
      <c r="Q1051"/>
      <c r="R1051"/>
      <c r="S1051"/>
      <c r="T1051"/>
      <c r="U1051"/>
      <c r="V1051"/>
      <c r="W1051"/>
      <c r="X1051"/>
      <c r="Y1051"/>
      <c r="Z1051"/>
      <c r="AA1051"/>
      <c r="AB1051"/>
      <c r="AC1051"/>
      <c r="AD1051"/>
      <c r="AE1051"/>
      <c r="AF1051"/>
      <c r="AG1051"/>
      <c r="AH1051"/>
      <c r="AI1051"/>
      <c r="AJ1051"/>
      <c r="AK1051"/>
      <c r="AL1051"/>
      <c r="AM1051"/>
      <c r="AN1051"/>
      <c r="AO1051"/>
      <c r="AP1051"/>
      <c r="AQ1051"/>
      <c r="AR1051"/>
      <c r="AS1051"/>
      <c r="AT1051"/>
      <c r="AU1051"/>
      <c r="AV1051"/>
      <c r="AW1051"/>
      <c r="AX1051"/>
      <c r="AY1051"/>
      <c r="AZ1051"/>
      <c r="BA1051"/>
      <c r="BB1051"/>
      <c r="BC1051"/>
      <c r="BD1051"/>
      <c r="BE1051"/>
      <c r="BF1051"/>
      <c r="BG1051"/>
      <c r="BH1051"/>
      <c r="BI1051"/>
      <c r="BJ1051"/>
      <c r="BK1051"/>
      <c r="BL1051"/>
      <c r="BM1051"/>
      <c r="BN1051"/>
      <c r="BO1051"/>
      <c r="BP1051"/>
      <c r="BQ1051"/>
      <c r="BR1051"/>
      <c r="BS1051"/>
      <c r="BT1051"/>
      <c r="BU1051"/>
      <c r="BV1051"/>
      <c r="BW1051"/>
      <c r="BX1051"/>
      <c r="BY1051"/>
      <c r="BZ1051"/>
      <c r="CA1051"/>
      <c r="CB1051"/>
      <c r="CC1051"/>
      <c r="CD1051"/>
      <c r="CE1051"/>
      <c r="CF1051"/>
      <c r="CG1051"/>
      <c r="CH1051"/>
      <c r="CI1051"/>
      <c r="CJ1051"/>
      <c r="CK1051"/>
      <c r="CL1051"/>
      <c r="CM1051"/>
      <c r="CN1051"/>
      <c r="CO1051"/>
      <c r="CP1051"/>
      <c r="CQ1051"/>
      <c r="CR1051"/>
      <c r="CS1051"/>
      <c r="CT1051"/>
      <c r="CU1051"/>
      <c r="CV1051"/>
      <c r="CW1051"/>
      <c r="CX1051"/>
      <c r="CY1051"/>
      <c r="CZ1051"/>
      <c r="DA1051"/>
      <c r="DB1051"/>
      <c r="DC1051"/>
      <c r="DD1051"/>
      <c r="DE1051"/>
      <c r="DF1051"/>
      <c r="DG1051"/>
      <c r="DH1051"/>
      <c r="DI1051"/>
      <c r="DJ1051"/>
      <c r="DK1051"/>
      <c r="DL1051"/>
      <c r="DM1051"/>
      <c r="DN1051"/>
      <c r="DO1051"/>
      <c r="DP1051"/>
      <c r="DQ1051"/>
      <c r="DR1051"/>
      <c r="DS1051"/>
      <c r="DT1051"/>
      <c r="DU1051"/>
      <c r="DV1051"/>
      <c r="DW1051"/>
      <c r="DX1051"/>
      <c r="DY1051"/>
      <c r="DZ1051"/>
      <c r="EA1051"/>
      <c r="EB1051"/>
      <c r="EC1051"/>
      <c r="ED1051"/>
      <c r="EE1051"/>
      <c r="EF1051"/>
      <c r="EG1051"/>
      <c r="EH1051"/>
      <c r="EI1051"/>
      <c r="EJ1051"/>
      <c r="EK1051"/>
      <c r="EL1051"/>
      <c r="EM1051"/>
      <c r="EN1051"/>
      <c r="EO1051"/>
      <c r="EP1051"/>
      <c r="EQ1051"/>
      <c r="ER1051"/>
      <c r="ES1051"/>
      <c r="ET1051"/>
      <c r="EU1051"/>
      <c r="EV1051"/>
      <c r="EW1051"/>
      <c r="EX1051"/>
      <c r="EY1051"/>
      <c r="EZ1051"/>
      <c r="FA1051"/>
      <c r="FB1051"/>
      <c r="FC1051"/>
      <c r="FD1051"/>
      <c r="FE1051"/>
      <c r="FF1051"/>
      <c r="FG1051"/>
      <c r="FH1051"/>
      <c r="FI1051"/>
      <c r="FJ1051"/>
      <c r="FK1051"/>
      <c r="FL1051"/>
      <c r="FM1051"/>
      <c r="FN1051"/>
      <c r="FO1051"/>
      <c r="FP1051"/>
      <c r="FQ1051"/>
      <c r="FR1051"/>
      <c r="FS1051"/>
      <c r="FT1051"/>
      <c r="FU1051"/>
      <c r="FV1051"/>
      <c r="FW1051"/>
      <c r="FX1051"/>
      <c r="FY1051"/>
      <c r="FZ1051"/>
      <c r="GA1051"/>
      <c r="GB1051"/>
      <c r="GC1051"/>
      <c r="GD1051"/>
      <c r="GE1051"/>
      <c r="GF1051"/>
      <c r="GG1051"/>
      <c r="GH1051"/>
      <c r="GI1051"/>
      <c r="GJ1051"/>
      <c r="GK1051"/>
      <c r="GL1051"/>
      <c r="GM1051"/>
      <c r="GN1051"/>
      <c r="GO1051"/>
      <c r="GP1051"/>
      <c r="GQ1051"/>
      <c r="GR1051"/>
      <c r="GS1051"/>
      <c r="GT1051"/>
      <c r="GU1051"/>
      <c r="GV1051"/>
      <c r="GW1051"/>
      <c r="GX1051"/>
      <c r="GY1051"/>
      <c r="GZ1051"/>
      <c r="HA1051"/>
      <c r="HB1051"/>
      <c r="HC1051"/>
      <c r="HD1051"/>
      <c r="HE1051"/>
      <c r="HF1051"/>
      <c r="HG1051"/>
      <c r="HH1051"/>
      <c r="HI1051"/>
      <c r="HJ1051"/>
      <c r="HK1051"/>
      <c r="HL1051"/>
    </row>
    <row r="1052" spans="1:220" x14ac:dyDescent="0.25">
      <c r="A1052"/>
      <c r="B1052"/>
      <c r="C1052"/>
      <c r="D1052"/>
      <c r="E1052"/>
      <c r="F1052"/>
      <c r="G1052"/>
      <c r="H1052"/>
      <c r="I1052"/>
      <c r="J1052"/>
      <c r="K1052"/>
      <c r="L1052"/>
      <c r="M1052"/>
      <c r="N1052"/>
      <c r="O1052"/>
      <c r="P1052"/>
      <c r="Q1052"/>
      <c r="R1052"/>
      <c r="S1052"/>
      <c r="T1052"/>
      <c r="U1052"/>
      <c r="V1052"/>
      <c r="W1052"/>
      <c r="X1052"/>
      <c r="Y1052"/>
      <c r="Z1052"/>
      <c r="AA1052"/>
      <c r="AB1052"/>
      <c r="AC1052"/>
      <c r="AD1052"/>
      <c r="AE1052"/>
      <c r="AF1052"/>
      <c r="AG1052"/>
      <c r="AH1052"/>
      <c r="AI1052"/>
      <c r="AJ1052"/>
      <c r="AK1052"/>
      <c r="AL1052"/>
      <c r="AM1052"/>
      <c r="AN1052"/>
      <c r="AO1052"/>
      <c r="AP1052"/>
      <c r="AQ1052"/>
      <c r="AR1052"/>
      <c r="AS1052"/>
      <c r="AT1052"/>
      <c r="AU1052"/>
      <c r="AV1052"/>
      <c r="AW1052"/>
      <c r="AX1052"/>
      <c r="AY1052"/>
      <c r="AZ1052"/>
      <c r="BA1052"/>
      <c r="BB1052"/>
      <c r="BC1052"/>
      <c r="BD1052"/>
      <c r="BE1052"/>
      <c r="BF1052"/>
      <c r="BG1052"/>
      <c r="BH1052"/>
      <c r="BI1052"/>
      <c r="BJ1052"/>
      <c r="BK1052"/>
      <c r="BL1052"/>
      <c r="BM1052"/>
      <c r="BN1052"/>
      <c r="BO1052"/>
      <c r="BP1052"/>
      <c r="BQ1052"/>
      <c r="BR1052"/>
      <c r="BS1052"/>
      <c r="BT1052"/>
      <c r="BU1052"/>
      <c r="BV1052"/>
      <c r="BW1052"/>
      <c r="BX1052"/>
      <c r="BY1052"/>
      <c r="BZ1052"/>
      <c r="CA1052"/>
      <c r="CB1052"/>
      <c r="CC1052"/>
      <c r="CD1052"/>
      <c r="CE1052"/>
      <c r="CF1052"/>
      <c r="CG1052"/>
      <c r="CH1052"/>
      <c r="CI1052"/>
      <c r="CJ1052"/>
      <c r="CK1052"/>
      <c r="CL1052"/>
      <c r="CM1052"/>
      <c r="CN1052"/>
      <c r="CO1052"/>
      <c r="CP1052"/>
      <c r="CQ1052"/>
      <c r="CR1052"/>
      <c r="CS1052"/>
      <c r="CT1052"/>
      <c r="CU1052"/>
      <c r="CV1052"/>
      <c r="CW1052"/>
      <c r="CX1052"/>
      <c r="CY1052"/>
      <c r="CZ1052"/>
      <c r="DA1052"/>
      <c r="DB1052"/>
      <c r="DC1052"/>
      <c r="DD1052"/>
      <c r="DE1052"/>
      <c r="DF1052"/>
      <c r="DG1052"/>
      <c r="DH1052"/>
      <c r="DI1052"/>
      <c r="DJ1052"/>
      <c r="DK1052"/>
      <c r="DL1052"/>
      <c r="DM1052"/>
      <c r="DN1052"/>
      <c r="DO1052"/>
      <c r="DP1052"/>
      <c r="DQ1052"/>
      <c r="DR1052"/>
      <c r="DS1052"/>
      <c r="DT1052"/>
      <c r="DU1052"/>
      <c r="DV1052"/>
      <c r="DW1052"/>
      <c r="DX1052"/>
      <c r="DY1052"/>
      <c r="DZ1052"/>
      <c r="EA1052"/>
      <c r="EB1052"/>
      <c r="EC1052"/>
      <c r="ED1052"/>
      <c r="EE1052"/>
      <c r="EF1052"/>
      <c r="EG1052"/>
      <c r="EH1052"/>
      <c r="EI1052"/>
      <c r="EJ1052"/>
      <c r="EK1052"/>
      <c r="EL1052"/>
      <c r="EM1052"/>
      <c r="EN1052"/>
      <c r="EO1052"/>
      <c r="EP1052"/>
      <c r="EQ1052"/>
      <c r="ER1052"/>
      <c r="ES1052"/>
      <c r="ET1052"/>
      <c r="EU1052"/>
      <c r="EV1052"/>
      <c r="EW1052"/>
      <c r="EX1052"/>
      <c r="EY1052"/>
      <c r="EZ1052"/>
      <c r="FA1052"/>
      <c r="FB1052"/>
      <c r="FC1052"/>
      <c r="FD1052"/>
      <c r="FE1052"/>
      <c r="FF1052"/>
      <c r="FG1052"/>
      <c r="FH1052"/>
      <c r="FI1052"/>
      <c r="FJ1052"/>
      <c r="FK1052"/>
      <c r="FL1052"/>
      <c r="FM1052"/>
      <c r="FN1052"/>
      <c r="FO1052"/>
      <c r="FP1052"/>
      <c r="FQ1052"/>
      <c r="FR1052"/>
      <c r="FS1052"/>
      <c r="FT1052"/>
      <c r="FU1052"/>
      <c r="FV1052"/>
      <c r="FW1052"/>
      <c r="FX1052"/>
      <c r="FY1052"/>
      <c r="FZ1052"/>
      <c r="GA1052"/>
      <c r="GB1052"/>
      <c r="GC1052"/>
      <c r="GD1052"/>
      <c r="GE1052"/>
      <c r="GF1052"/>
      <c r="GG1052"/>
      <c r="GH1052"/>
      <c r="GI1052"/>
      <c r="GJ1052"/>
      <c r="GK1052"/>
      <c r="GL1052"/>
      <c r="GM1052"/>
      <c r="GN1052"/>
      <c r="GO1052"/>
      <c r="GP1052"/>
      <c r="GQ1052"/>
      <c r="GR1052"/>
      <c r="GS1052"/>
      <c r="GT1052"/>
      <c r="GU1052"/>
      <c r="GV1052"/>
      <c r="GW1052"/>
      <c r="GX1052"/>
      <c r="GY1052"/>
      <c r="GZ1052"/>
      <c r="HA1052"/>
      <c r="HB1052"/>
      <c r="HC1052"/>
      <c r="HD1052"/>
      <c r="HE1052"/>
      <c r="HF1052"/>
      <c r="HG1052"/>
      <c r="HH1052"/>
      <c r="HI1052"/>
      <c r="HJ1052"/>
      <c r="HK1052"/>
      <c r="HL1052"/>
    </row>
    <row r="1053" spans="1:220" x14ac:dyDescent="0.25">
      <c r="A1053"/>
      <c r="B1053"/>
      <c r="C1053"/>
      <c r="D1053"/>
      <c r="E1053"/>
      <c r="F1053"/>
      <c r="G1053"/>
      <c r="H1053"/>
      <c r="I1053"/>
      <c r="J1053"/>
      <c r="K1053"/>
      <c r="L1053"/>
      <c r="M1053"/>
      <c r="N1053"/>
      <c r="O1053"/>
      <c r="P1053"/>
      <c r="Q1053"/>
      <c r="R1053"/>
      <c r="S1053"/>
      <c r="T1053"/>
      <c r="U1053"/>
      <c r="V1053"/>
      <c r="W1053"/>
      <c r="X1053"/>
      <c r="Y1053"/>
      <c r="Z1053"/>
      <c r="AA1053"/>
      <c r="AB1053"/>
      <c r="AC1053"/>
      <c r="AD1053"/>
      <c r="AE1053"/>
      <c r="AF1053"/>
      <c r="AG1053"/>
      <c r="AH1053"/>
      <c r="AI1053"/>
      <c r="AJ1053"/>
      <c r="AK1053"/>
      <c r="AL1053"/>
      <c r="AM1053"/>
      <c r="AN1053"/>
      <c r="AO1053"/>
      <c r="AP1053"/>
      <c r="AQ1053"/>
      <c r="AR1053"/>
      <c r="AS1053"/>
      <c r="AT1053"/>
      <c r="AU1053"/>
      <c r="AV1053"/>
      <c r="AW1053"/>
      <c r="AX1053"/>
      <c r="AY1053"/>
      <c r="AZ1053"/>
      <c r="BA1053"/>
      <c r="BB1053"/>
      <c r="BC1053"/>
      <c r="BD1053"/>
      <c r="BE1053"/>
      <c r="BF1053"/>
      <c r="BG1053"/>
      <c r="BH1053"/>
      <c r="BI1053"/>
      <c r="BJ1053"/>
      <c r="BK1053"/>
      <c r="BL1053"/>
      <c r="BM1053"/>
      <c r="BN1053"/>
      <c r="BO1053"/>
      <c r="BP1053"/>
      <c r="BQ1053"/>
      <c r="BR1053"/>
      <c r="BS1053"/>
      <c r="BT1053"/>
      <c r="BU1053"/>
      <c r="BV1053"/>
      <c r="BW1053"/>
      <c r="BX1053"/>
      <c r="BY1053"/>
      <c r="BZ1053"/>
      <c r="CA1053"/>
      <c r="CB1053"/>
      <c r="CC1053"/>
      <c r="CD1053"/>
      <c r="CE1053"/>
      <c r="CF1053"/>
      <c r="CG1053"/>
      <c r="CH1053"/>
      <c r="CI1053"/>
      <c r="CJ1053"/>
      <c r="CK1053"/>
      <c r="CL1053"/>
      <c r="CM1053"/>
      <c r="CN1053"/>
      <c r="CO1053"/>
      <c r="CP1053"/>
      <c r="CQ1053"/>
      <c r="CR1053"/>
      <c r="CS1053"/>
      <c r="CT1053"/>
      <c r="CU1053"/>
      <c r="CV1053"/>
      <c r="CW1053"/>
      <c r="CX1053"/>
      <c r="CY1053"/>
      <c r="CZ1053"/>
      <c r="DA1053"/>
      <c r="DB1053"/>
      <c r="DC1053"/>
      <c r="DD1053"/>
      <c r="DE1053"/>
      <c r="DF1053"/>
      <c r="DG1053"/>
      <c r="DH1053"/>
      <c r="DI1053"/>
      <c r="DJ1053"/>
      <c r="DK1053"/>
      <c r="DL1053"/>
      <c r="DM1053"/>
      <c r="DN1053"/>
      <c r="DO1053"/>
      <c r="DP1053"/>
      <c r="DQ1053"/>
      <c r="DR1053"/>
      <c r="DS1053"/>
      <c r="DT1053"/>
      <c r="DU1053"/>
      <c r="DV1053"/>
      <c r="DW1053"/>
      <c r="DX1053"/>
      <c r="DY1053"/>
      <c r="DZ1053"/>
      <c r="EA1053"/>
      <c r="EB1053"/>
      <c r="EC1053"/>
      <c r="ED1053"/>
      <c r="EE1053"/>
      <c r="EF1053"/>
      <c r="EG1053"/>
      <c r="EH1053"/>
      <c r="EI1053"/>
      <c r="EJ1053"/>
      <c r="EK1053"/>
      <c r="EL1053"/>
      <c r="EM1053"/>
      <c r="EN1053"/>
      <c r="EO1053"/>
      <c r="EP1053"/>
      <c r="EQ1053"/>
      <c r="ER1053"/>
      <c r="ES1053"/>
      <c r="ET1053"/>
      <c r="EU1053"/>
      <c r="EV1053"/>
      <c r="EW1053"/>
      <c r="EX1053"/>
      <c r="EY1053"/>
      <c r="EZ1053"/>
      <c r="FA1053"/>
      <c r="FB1053"/>
      <c r="FC1053"/>
      <c r="FD1053"/>
      <c r="FE1053"/>
      <c r="FF1053"/>
      <c r="FG1053"/>
      <c r="FH1053"/>
      <c r="FI1053"/>
      <c r="FJ1053"/>
      <c r="FK1053"/>
      <c r="FL1053"/>
      <c r="FM1053"/>
      <c r="FN1053"/>
      <c r="FO1053"/>
      <c r="FP1053"/>
      <c r="FQ1053"/>
      <c r="FR1053"/>
      <c r="FS1053"/>
      <c r="FT1053"/>
      <c r="FU1053"/>
      <c r="FV1053"/>
      <c r="FW1053"/>
      <c r="FX1053"/>
      <c r="FY1053"/>
      <c r="FZ1053"/>
      <c r="GA1053"/>
      <c r="GB1053"/>
      <c r="GC1053"/>
      <c r="GD1053"/>
      <c r="GE1053"/>
      <c r="GF1053"/>
      <c r="GG1053"/>
      <c r="GH1053"/>
      <c r="GI1053"/>
      <c r="GJ1053"/>
      <c r="GK1053"/>
      <c r="GL1053"/>
      <c r="GM1053"/>
      <c r="GN1053"/>
      <c r="GO1053"/>
      <c r="GP1053"/>
      <c r="GQ1053"/>
      <c r="GR1053"/>
      <c r="GS1053"/>
      <c r="GT1053"/>
      <c r="GU1053"/>
      <c r="GV1053"/>
      <c r="GW1053"/>
      <c r="GX1053"/>
      <c r="GY1053"/>
      <c r="GZ1053"/>
      <c r="HA1053"/>
      <c r="HB1053"/>
      <c r="HC1053"/>
      <c r="HD1053"/>
      <c r="HE1053"/>
      <c r="HF1053"/>
      <c r="HG1053"/>
      <c r="HH1053"/>
      <c r="HI1053"/>
      <c r="HJ1053"/>
      <c r="HK1053"/>
      <c r="HL1053"/>
    </row>
    <row r="1054" spans="1:220" x14ac:dyDescent="0.25">
      <c r="A1054"/>
      <c r="B1054"/>
      <c r="C1054"/>
      <c r="D1054"/>
      <c r="E1054"/>
      <c r="F1054"/>
      <c r="G1054"/>
      <c r="H1054"/>
      <c r="I1054"/>
      <c r="J1054"/>
      <c r="K1054"/>
      <c r="L1054"/>
      <c r="M1054"/>
      <c r="N1054"/>
      <c r="O1054"/>
      <c r="P1054"/>
      <c r="Q1054"/>
      <c r="R1054"/>
      <c r="S1054"/>
      <c r="T1054"/>
      <c r="U1054"/>
      <c r="V1054"/>
      <c r="W1054"/>
      <c r="X1054"/>
      <c r="Y1054"/>
      <c r="Z1054"/>
      <c r="AA1054"/>
      <c r="AB1054"/>
      <c r="AC1054"/>
      <c r="AD1054"/>
      <c r="AE1054"/>
      <c r="AF1054"/>
      <c r="AG1054"/>
      <c r="AH1054"/>
      <c r="AI1054"/>
      <c r="AJ1054"/>
      <c r="AK1054"/>
      <c r="AL1054"/>
      <c r="AM1054"/>
      <c r="AN1054"/>
      <c r="AO1054"/>
      <c r="AP1054"/>
      <c r="AQ1054"/>
      <c r="AR1054"/>
      <c r="AS1054"/>
      <c r="AT1054"/>
      <c r="AU1054"/>
      <c r="AV1054"/>
      <c r="AW1054"/>
      <c r="AX1054"/>
      <c r="AY1054"/>
      <c r="AZ1054"/>
      <c r="BA1054"/>
      <c r="BB1054"/>
      <c r="BC1054"/>
      <c r="BD1054"/>
      <c r="BE1054"/>
      <c r="BF1054"/>
      <c r="BG1054"/>
      <c r="BH1054"/>
      <c r="BI1054"/>
      <c r="BJ1054"/>
      <c r="BK1054"/>
      <c r="BL1054"/>
      <c r="BM1054"/>
      <c r="BN1054"/>
      <c r="BO1054"/>
      <c r="BP1054"/>
      <c r="BQ1054"/>
      <c r="BR1054"/>
      <c r="BS1054"/>
      <c r="BT1054"/>
      <c r="BU1054"/>
      <c r="BV1054"/>
      <c r="BW1054"/>
      <c r="BX1054"/>
      <c r="BY1054"/>
      <c r="BZ1054"/>
      <c r="CA1054"/>
      <c r="CB1054"/>
      <c r="CC1054"/>
      <c r="CD1054"/>
      <c r="CE1054"/>
      <c r="CF1054"/>
      <c r="CG1054"/>
      <c r="CH1054"/>
      <c r="CI1054"/>
      <c r="CJ1054"/>
      <c r="CK1054"/>
      <c r="CL1054"/>
      <c r="CM1054"/>
      <c r="CN1054"/>
      <c r="CO1054"/>
      <c r="CP1054"/>
      <c r="CQ1054"/>
      <c r="CR1054"/>
      <c r="CS1054"/>
      <c r="CT1054"/>
      <c r="CU1054"/>
      <c r="CV1054"/>
      <c r="CW1054"/>
      <c r="CX1054"/>
      <c r="CY1054"/>
      <c r="CZ1054"/>
      <c r="DA1054"/>
      <c r="DB1054"/>
      <c r="DC1054"/>
      <c r="DD1054"/>
      <c r="DE1054"/>
      <c r="DF1054"/>
      <c r="DG1054"/>
      <c r="DH1054"/>
      <c r="DI1054"/>
      <c r="DJ1054"/>
      <c r="DK1054"/>
      <c r="DL1054"/>
      <c r="DM1054"/>
      <c r="DN1054"/>
      <c r="DO1054"/>
      <c r="DP1054"/>
      <c r="DQ1054"/>
      <c r="DR1054"/>
      <c r="DS1054"/>
      <c r="DT1054"/>
      <c r="DU1054"/>
      <c r="DV1054"/>
      <c r="DW1054"/>
      <c r="DX1054"/>
      <c r="DY1054"/>
      <c r="DZ1054"/>
      <c r="EA1054"/>
      <c r="EB1054"/>
      <c r="EC1054"/>
      <c r="ED1054"/>
      <c r="EE1054"/>
      <c r="EF1054"/>
      <c r="EG1054"/>
      <c r="EH1054"/>
      <c r="EI1054"/>
      <c r="EJ1054"/>
      <c r="EK1054"/>
      <c r="EL1054"/>
      <c r="EM1054"/>
      <c r="EN1054"/>
      <c r="EO1054"/>
      <c r="EP1054"/>
      <c r="EQ1054"/>
      <c r="ER1054"/>
      <c r="ES1054"/>
      <c r="ET1054"/>
      <c r="EU1054"/>
      <c r="EV1054"/>
      <c r="EW1054"/>
      <c r="EX1054"/>
      <c r="EY1054"/>
      <c r="EZ1054"/>
      <c r="FA1054"/>
      <c r="FB1054"/>
      <c r="FC1054"/>
      <c r="FD1054"/>
      <c r="FE1054"/>
      <c r="FF1054"/>
      <c r="FG1054"/>
      <c r="FH1054"/>
      <c r="FI1054"/>
      <c r="FJ1054"/>
      <c r="FK1054"/>
      <c r="FL1054"/>
      <c r="FM1054"/>
      <c r="FN1054"/>
      <c r="FO1054"/>
      <c r="FP1054"/>
      <c r="FQ1054"/>
      <c r="FR1054"/>
      <c r="FS1054"/>
      <c r="FT1054"/>
      <c r="FU1054"/>
      <c r="FV1054"/>
      <c r="FW1054"/>
      <c r="FX1054"/>
      <c r="FY1054"/>
      <c r="FZ1054"/>
      <c r="GA1054"/>
      <c r="GB1054"/>
      <c r="GC1054"/>
      <c r="GD1054"/>
      <c r="GE1054"/>
      <c r="GF1054"/>
      <c r="GG1054"/>
      <c r="GH1054"/>
      <c r="GI1054"/>
      <c r="GJ1054"/>
      <c r="GK1054"/>
      <c r="GL1054"/>
      <c r="GM1054"/>
      <c r="GN1054"/>
      <c r="GO1054"/>
      <c r="GP1054"/>
      <c r="GQ1054"/>
      <c r="GR1054"/>
      <c r="GS1054"/>
      <c r="GT1054"/>
      <c r="GU1054"/>
      <c r="GV1054"/>
      <c r="GW1054"/>
      <c r="GX1054"/>
      <c r="GY1054"/>
      <c r="GZ1054"/>
      <c r="HA1054"/>
      <c r="HB1054"/>
      <c r="HC1054"/>
      <c r="HD1054"/>
      <c r="HE1054"/>
      <c r="HF1054"/>
      <c r="HG1054"/>
      <c r="HH1054"/>
      <c r="HI1054"/>
      <c r="HJ1054"/>
      <c r="HK1054"/>
      <c r="HL1054"/>
    </row>
    <row r="1055" spans="1:220" x14ac:dyDescent="0.25">
      <c r="A1055"/>
      <c r="B1055"/>
      <c r="C1055"/>
      <c r="D1055"/>
      <c r="E1055"/>
      <c r="F1055"/>
      <c r="G1055"/>
      <c r="H1055"/>
      <c r="I1055"/>
      <c r="J1055"/>
      <c r="K1055"/>
      <c r="L1055"/>
      <c r="M1055"/>
      <c r="N1055"/>
      <c r="O1055"/>
      <c r="P1055"/>
      <c r="Q1055"/>
      <c r="R1055"/>
      <c r="S1055"/>
      <c r="T1055"/>
      <c r="U1055"/>
      <c r="V1055"/>
      <c r="W1055"/>
      <c r="X1055"/>
      <c r="Y1055"/>
      <c r="Z1055"/>
      <c r="AA1055"/>
      <c r="AB1055"/>
      <c r="AC1055"/>
      <c r="AD1055"/>
      <c r="AE1055"/>
      <c r="AF1055"/>
      <c r="AG1055"/>
      <c r="AH1055"/>
      <c r="AI1055"/>
      <c r="AJ1055"/>
      <c r="AK1055"/>
      <c r="AL1055"/>
      <c r="AM1055"/>
      <c r="AN1055"/>
      <c r="AO1055"/>
      <c r="AP1055"/>
      <c r="AQ1055"/>
      <c r="AR1055"/>
      <c r="AS1055"/>
      <c r="AT1055"/>
      <c r="AU1055"/>
      <c r="AV1055"/>
      <c r="AW1055"/>
      <c r="AX1055"/>
      <c r="AY1055"/>
      <c r="AZ1055"/>
      <c r="BA1055"/>
      <c r="BB1055"/>
      <c r="BC1055"/>
      <c r="BD1055"/>
      <c r="BE1055"/>
      <c r="BF1055"/>
      <c r="BG1055"/>
      <c r="BH1055"/>
      <c r="BI1055"/>
      <c r="BJ1055"/>
      <c r="BK1055"/>
      <c r="BL1055"/>
      <c r="BM1055"/>
      <c r="BN1055"/>
      <c r="BO1055"/>
      <c r="BP1055"/>
      <c r="BQ1055"/>
      <c r="BR1055"/>
      <c r="BS1055"/>
      <c r="BT1055"/>
      <c r="BU1055"/>
      <c r="BV1055"/>
      <c r="BW1055"/>
      <c r="BX1055"/>
      <c r="BY1055"/>
      <c r="BZ1055"/>
      <c r="CA1055"/>
      <c r="CB1055"/>
      <c r="CC1055"/>
      <c r="CD1055"/>
      <c r="CE1055"/>
      <c r="CF1055"/>
      <c r="CG1055"/>
      <c r="CH1055"/>
      <c r="CI1055"/>
      <c r="CJ1055"/>
      <c r="CK1055"/>
      <c r="CL1055"/>
      <c r="CM1055"/>
      <c r="CN1055"/>
      <c r="CO1055"/>
      <c r="CP1055"/>
      <c r="CQ1055"/>
      <c r="CR1055"/>
      <c r="CS1055"/>
      <c r="CT1055"/>
      <c r="CU1055"/>
      <c r="CV1055"/>
      <c r="CW1055"/>
      <c r="CX1055"/>
      <c r="CY1055"/>
      <c r="CZ1055"/>
      <c r="DA1055"/>
      <c r="DB1055"/>
      <c r="DC1055"/>
      <c r="DD1055"/>
      <c r="DE1055"/>
      <c r="DF1055"/>
      <c r="DG1055"/>
      <c r="DH1055"/>
      <c r="DI1055"/>
      <c r="DJ1055"/>
      <c r="DK1055"/>
      <c r="DL1055"/>
      <c r="DM1055"/>
      <c r="DN1055"/>
      <c r="DO1055"/>
      <c r="DP1055"/>
      <c r="DQ1055"/>
      <c r="DR1055"/>
      <c r="DS1055"/>
      <c r="DT1055"/>
      <c r="DU1055"/>
      <c r="DV1055"/>
      <c r="DW1055"/>
      <c r="DX1055"/>
      <c r="DY1055"/>
      <c r="DZ1055"/>
      <c r="EA1055"/>
      <c r="EB1055"/>
      <c r="EC1055"/>
      <c r="ED1055"/>
      <c r="EE1055"/>
      <c r="EF1055"/>
      <c r="EG1055"/>
      <c r="EH1055"/>
      <c r="EI1055"/>
      <c r="EJ1055"/>
      <c r="EK1055"/>
      <c r="EL1055"/>
      <c r="EM1055"/>
      <c r="EN1055"/>
      <c r="EO1055"/>
      <c r="EP1055"/>
      <c r="EQ1055"/>
      <c r="ER1055"/>
      <c r="ES1055"/>
      <c r="ET1055"/>
      <c r="EU1055"/>
      <c r="EV1055"/>
      <c r="EW1055"/>
      <c r="EX1055"/>
      <c r="EY1055"/>
      <c r="EZ1055"/>
      <c r="FA1055"/>
      <c r="FB1055"/>
      <c r="FC1055"/>
      <c r="FD1055"/>
      <c r="FE1055"/>
      <c r="FF1055"/>
      <c r="FG1055"/>
      <c r="FH1055"/>
      <c r="FI1055"/>
      <c r="FJ1055"/>
      <c r="FK1055"/>
      <c r="FL1055"/>
      <c r="FM1055"/>
      <c r="FN1055"/>
      <c r="FO1055"/>
      <c r="FP1055"/>
      <c r="FQ1055"/>
      <c r="FR1055"/>
      <c r="FS1055"/>
      <c r="FT1055"/>
      <c r="FU1055"/>
      <c r="FV1055"/>
      <c r="FW1055"/>
      <c r="FX1055"/>
      <c r="FY1055"/>
      <c r="FZ1055"/>
      <c r="GA1055"/>
      <c r="GB1055"/>
      <c r="GC1055"/>
      <c r="GD1055"/>
      <c r="GE1055"/>
      <c r="GF1055"/>
      <c r="GG1055"/>
      <c r="GH1055"/>
      <c r="GI1055"/>
      <c r="GJ1055"/>
      <c r="GK1055"/>
      <c r="GL1055"/>
      <c r="GM1055"/>
      <c r="GN1055"/>
      <c r="GO1055"/>
      <c r="GP1055"/>
      <c r="GQ1055"/>
      <c r="GR1055"/>
      <c r="GS1055"/>
      <c r="GT1055"/>
      <c r="GU1055"/>
      <c r="GV1055"/>
      <c r="GW1055"/>
      <c r="GX1055"/>
      <c r="GY1055"/>
      <c r="GZ1055"/>
      <c r="HA1055"/>
      <c r="HB1055"/>
      <c r="HC1055"/>
      <c r="HD1055"/>
      <c r="HE1055"/>
      <c r="HF1055"/>
      <c r="HG1055"/>
      <c r="HH1055"/>
      <c r="HI1055"/>
      <c r="HJ1055"/>
      <c r="HK1055"/>
      <c r="HL1055"/>
    </row>
    <row r="1056" spans="1:220" x14ac:dyDescent="0.25">
      <c r="A1056"/>
      <c r="B1056"/>
      <c r="C1056"/>
      <c r="D1056"/>
      <c r="E1056"/>
      <c r="F1056"/>
      <c r="G1056"/>
      <c r="H1056"/>
      <c r="I1056"/>
      <c r="J1056"/>
      <c r="K1056"/>
      <c r="L1056"/>
      <c r="M1056"/>
      <c r="N1056"/>
      <c r="O1056"/>
      <c r="P1056"/>
      <c r="Q1056"/>
      <c r="R1056"/>
      <c r="S1056"/>
      <c r="T1056"/>
      <c r="U1056"/>
      <c r="V1056"/>
      <c r="W1056"/>
      <c r="X1056"/>
      <c r="Y1056"/>
      <c r="Z1056"/>
      <c r="AA1056"/>
      <c r="AB1056"/>
      <c r="AC1056"/>
      <c r="AD1056"/>
      <c r="AE1056"/>
      <c r="AF1056"/>
      <c r="AG1056"/>
      <c r="AH1056"/>
      <c r="AI1056"/>
      <c r="AJ1056"/>
      <c r="AK1056"/>
      <c r="AL1056"/>
      <c r="AM1056"/>
      <c r="AN1056"/>
      <c r="AO1056"/>
      <c r="AP1056"/>
      <c r="AQ1056"/>
      <c r="AR1056"/>
      <c r="AS1056"/>
      <c r="AT1056"/>
      <c r="AU1056"/>
      <c r="AV1056"/>
      <c r="AW1056"/>
      <c r="AX1056"/>
      <c r="AY1056"/>
      <c r="AZ1056"/>
      <c r="BA1056"/>
      <c r="BB1056"/>
      <c r="BC1056"/>
      <c r="BD1056"/>
      <c r="BE1056"/>
      <c r="BF1056"/>
      <c r="BG1056"/>
      <c r="BH1056"/>
      <c r="BI1056"/>
      <c r="BJ1056"/>
      <c r="BK1056"/>
      <c r="BL1056"/>
      <c r="BM1056"/>
      <c r="BN1056"/>
      <c r="BO1056"/>
      <c r="BP1056"/>
      <c r="BQ1056"/>
      <c r="BR1056"/>
      <c r="BS1056"/>
      <c r="BT1056"/>
      <c r="BU1056"/>
      <c r="BV1056"/>
      <c r="BW1056"/>
      <c r="BX1056"/>
      <c r="BY1056"/>
      <c r="BZ1056"/>
      <c r="CA1056"/>
      <c r="CB1056"/>
      <c r="CC1056"/>
      <c r="CD1056"/>
      <c r="CE1056"/>
      <c r="CF1056"/>
      <c r="CG1056"/>
      <c r="CH1056"/>
      <c r="CI1056"/>
      <c r="CJ1056"/>
      <c r="CK1056"/>
      <c r="CL1056"/>
      <c r="CM1056"/>
      <c r="CN1056"/>
      <c r="CO1056"/>
      <c r="CP1056"/>
      <c r="CQ1056"/>
      <c r="CR1056"/>
      <c r="CS1056"/>
      <c r="CT1056"/>
      <c r="CU1056"/>
      <c r="CV1056"/>
      <c r="CW1056"/>
      <c r="CX1056"/>
      <c r="CY1056"/>
      <c r="CZ1056"/>
      <c r="DA1056"/>
      <c r="DB1056"/>
      <c r="DC1056"/>
      <c r="DD1056"/>
      <c r="DE1056"/>
      <c r="DF1056"/>
      <c r="DG1056"/>
      <c r="DH1056"/>
      <c r="DI1056"/>
      <c r="DJ1056"/>
      <c r="DK1056"/>
      <c r="DL1056"/>
      <c r="DM1056"/>
      <c r="DN1056"/>
      <c r="DO1056"/>
      <c r="DP1056"/>
      <c r="DQ1056"/>
      <c r="DR1056"/>
      <c r="DS1056"/>
      <c r="DT1056"/>
      <c r="DU1056"/>
      <c r="DV1056"/>
      <c r="DW1056"/>
      <c r="DX1056"/>
      <c r="DY1056"/>
      <c r="DZ1056"/>
      <c r="EA1056"/>
      <c r="EB1056"/>
      <c r="EC1056"/>
      <c r="ED1056"/>
      <c r="EE1056"/>
      <c r="EF1056"/>
      <c r="EG1056"/>
      <c r="EH1056"/>
      <c r="EI1056"/>
      <c r="EJ1056"/>
      <c r="EK1056"/>
      <c r="EL1056"/>
      <c r="EM1056"/>
      <c r="EN1056"/>
      <c r="EO1056"/>
      <c r="EP1056"/>
      <c r="EQ1056"/>
      <c r="ER1056"/>
      <c r="ES1056"/>
      <c r="ET1056"/>
      <c r="EU1056"/>
      <c r="EV1056"/>
      <c r="EW1056"/>
      <c r="EX1056"/>
      <c r="EY1056"/>
      <c r="EZ1056"/>
      <c r="FA1056"/>
      <c r="FB1056"/>
      <c r="FC1056"/>
      <c r="FD1056"/>
      <c r="FE1056"/>
      <c r="FF1056"/>
      <c r="FG1056"/>
      <c r="FH1056"/>
      <c r="FI1056"/>
      <c r="FJ1056"/>
      <c r="FK1056"/>
      <c r="FL1056"/>
      <c r="FM1056"/>
      <c r="FN1056"/>
      <c r="FO1056"/>
      <c r="FP1056"/>
      <c r="FQ1056"/>
      <c r="FR1056"/>
      <c r="FS1056"/>
      <c r="FT1056"/>
      <c r="FU1056"/>
      <c r="FV1056"/>
      <c r="FW1056"/>
      <c r="FX1056"/>
      <c r="FY1056"/>
      <c r="FZ1056"/>
      <c r="GA1056"/>
      <c r="GB1056"/>
      <c r="GC1056"/>
      <c r="GD1056"/>
      <c r="GE1056"/>
      <c r="GF1056"/>
      <c r="GG1056"/>
      <c r="GH1056"/>
      <c r="GI1056"/>
      <c r="GJ1056"/>
      <c r="GK1056"/>
      <c r="GL1056"/>
      <c r="GM1056"/>
      <c r="GN1056"/>
      <c r="GO1056"/>
      <c r="GP1056"/>
      <c r="GQ1056"/>
      <c r="GR1056"/>
      <c r="GS1056"/>
      <c r="GT1056"/>
      <c r="GU1056"/>
      <c r="GV1056"/>
      <c r="GW1056"/>
      <c r="GX1056"/>
      <c r="GY1056"/>
      <c r="GZ1056"/>
      <c r="HA1056"/>
      <c r="HB1056"/>
      <c r="HC1056"/>
      <c r="HD1056"/>
      <c r="HE1056"/>
      <c r="HF1056"/>
      <c r="HG1056"/>
      <c r="HH1056"/>
      <c r="HI1056"/>
      <c r="HJ1056"/>
      <c r="HK1056"/>
      <c r="HL1056"/>
    </row>
    <row r="1057" spans="1:220" x14ac:dyDescent="0.25">
      <c r="A1057"/>
      <c r="B1057"/>
      <c r="C1057"/>
      <c r="D1057"/>
      <c r="E1057"/>
      <c r="F1057"/>
      <c r="G1057"/>
      <c r="H1057"/>
      <c r="I1057"/>
      <c r="J1057"/>
      <c r="K1057"/>
      <c r="L1057"/>
      <c r="M1057"/>
      <c r="N1057"/>
      <c r="O1057"/>
      <c r="P1057"/>
      <c r="Q1057"/>
      <c r="R1057"/>
      <c r="S1057"/>
      <c r="T1057"/>
      <c r="U1057"/>
      <c r="V1057"/>
      <c r="W1057"/>
      <c r="X1057"/>
      <c r="Y1057"/>
      <c r="Z1057"/>
      <c r="AA1057"/>
      <c r="AB1057"/>
      <c r="AC1057"/>
      <c r="AD1057"/>
      <c r="AE1057"/>
      <c r="AF1057"/>
      <c r="AG1057"/>
      <c r="AH1057"/>
      <c r="AI1057"/>
      <c r="AJ1057"/>
      <c r="AK1057"/>
      <c r="AL1057"/>
      <c r="AM1057"/>
      <c r="AN1057"/>
      <c r="AO1057"/>
      <c r="AP1057"/>
      <c r="AQ1057"/>
      <c r="AR1057"/>
      <c r="AS1057"/>
      <c r="AT1057"/>
      <c r="AU1057"/>
      <c r="AV1057"/>
      <c r="AW1057"/>
      <c r="AX1057"/>
      <c r="AY1057"/>
      <c r="AZ1057"/>
      <c r="BA1057"/>
      <c r="BB1057"/>
      <c r="BC1057"/>
      <c r="BD1057"/>
      <c r="BE1057"/>
      <c r="BF1057"/>
      <c r="BG1057"/>
      <c r="BH1057"/>
      <c r="BI1057"/>
      <c r="BJ1057"/>
      <c r="BK1057"/>
      <c r="BL1057"/>
      <c r="BM1057"/>
      <c r="BN1057"/>
      <c r="BO1057"/>
      <c r="BP1057"/>
      <c r="BQ1057"/>
      <c r="BR1057"/>
      <c r="BS1057"/>
      <c r="BT1057"/>
      <c r="BU1057"/>
      <c r="BV1057"/>
      <c r="BW1057"/>
      <c r="BX1057"/>
      <c r="BY1057"/>
      <c r="BZ1057"/>
      <c r="CA1057"/>
      <c r="CB1057"/>
      <c r="CC1057"/>
      <c r="CD1057"/>
      <c r="CE1057"/>
      <c r="CF1057"/>
      <c r="CG1057"/>
      <c r="CH1057"/>
      <c r="CI1057"/>
      <c r="CJ1057"/>
      <c r="CK1057"/>
      <c r="CL1057"/>
      <c r="CM1057"/>
      <c r="CN1057"/>
      <c r="CO1057"/>
      <c r="CP1057"/>
      <c r="CQ1057"/>
      <c r="CR1057"/>
      <c r="CS1057"/>
      <c r="CT1057"/>
      <c r="CU1057"/>
      <c r="CV1057"/>
      <c r="CW1057"/>
      <c r="CX1057"/>
      <c r="CY1057"/>
      <c r="CZ1057"/>
      <c r="DA1057"/>
      <c r="DB1057"/>
      <c r="DC1057"/>
      <c r="DD1057"/>
      <c r="DE1057"/>
      <c r="DF1057"/>
      <c r="DG1057"/>
      <c r="DH1057"/>
      <c r="DI1057"/>
      <c r="DJ1057"/>
      <c r="DK1057"/>
      <c r="DL1057"/>
      <c r="DM1057"/>
      <c r="DN1057"/>
      <c r="DO1057"/>
      <c r="DP1057"/>
      <c r="DQ1057"/>
      <c r="DR1057"/>
      <c r="DS1057"/>
      <c r="DT1057"/>
      <c r="DU1057"/>
      <c r="DV1057"/>
      <c r="DW1057"/>
      <c r="DX1057"/>
      <c r="DY1057"/>
      <c r="DZ1057"/>
      <c r="EA1057"/>
      <c r="EB1057"/>
      <c r="EC1057"/>
      <c r="ED1057"/>
      <c r="EE1057"/>
      <c r="EF1057"/>
      <c r="EG1057"/>
      <c r="EH1057"/>
      <c r="EI1057"/>
      <c r="EJ1057"/>
      <c r="EK1057"/>
      <c r="EL1057"/>
      <c r="EM1057"/>
      <c r="EN1057"/>
      <c r="EO1057"/>
      <c r="EP1057"/>
      <c r="EQ1057"/>
      <c r="ER1057"/>
      <c r="ES1057"/>
      <c r="ET1057"/>
      <c r="EU1057"/>
      <c r="EV1057"/>
      <c r="EW1057"/>
      <c r="EX1057"/>
      <c r="EY1057"/>
      <c r="EZ1057"/>
      <c r="FA1057"/>
      <c r="FB1057"/>
      <c r="FC1057"/>
      <c r="FD1057"/>
      <c r="FE1057"/>
      <c r="FF1057"/>
      <c r="FG1057"/>
      <c r="FH1057"/>
      <c r="FI1057"/>
      <c r="FJ1057"/>
      <c r="FK1057"/>
      <c r="FL1057"/>
      <c r="FM1057"/>
      <c r="FN1057"/>
      <c r="FO1057"/>
      <c r="FP1057"/>
      <c r="FQ1057"/>
      <c r="FR1057"/>
      <c r="FS1057"/>
      <c r="FT1057"/>
      <c r="FU1057"/>
      <c r="FV1057"/>
      <c r="FW1057"/>
      <c r="FX1057"/>
      <c r="FY1057"/>
      <c r="FZ1057"/>
      <c r="GA1057"/>
      <c r="GB1057"/>
      <c r="GC1057"/>
      <c r="GD1057"/>
      <c r="GE1057"/>
      <c r="GF1057"/>
      <c r="GG1057"/>
      <c r="GH1057"/>
      <c r="GI1057"/>
      <c r="GJ1057"/>
      <c r="GK1057"/>
      <c r="GL1057"/>
      <c r="GM1057"/>
      <c r="GN1057"/>
      <c r="GO1057"/>
      <c r="GP1057"/>
      <c r="GQ1057"/>
      <c r="GR1057"/>
      <c r="GS1057"/>
      <c r="GT1057"/>
      <c r="GU1057"/>
      <c r="GV1057"/>
      <c r="GW1057"/>
      <c r="GX1057"/>
      <c r="GY1057"/>
      <c r="GZ1057"/>
      <c r="HA1057"/>
      <c r="HB1057"/>
      <c r="HC1057"/>
      <c r="HD1057"/>
      <c r="HE1057"/>
      <c r="HF1057"/>
      <c r="HG1057"/>
      <c r="HH1057"/>
      <c r="HI1057"/>
      <c r="HJ1057"/>
      <c r="HK1057"/>
      <c r="HL1057"/>
    </row>
    <row r="1058" spans="1:220" x14ac:dyDescent="0.25">
      <c r="A1058"/>
      <c r="B1058"/>
      <c r="C1058"/>
      <c r="D1058"/>
      <c r="E1058"/>
      <c r="F1058"/>
      <c r="G1058"/>
      <c r="H1058"/>
      <c r="I1058"/>
      <c r="J1058"/>
      <c r="K1058"/>
      <c r="L1058"/>
      <c r="M1058"/>
      <c r="N1058"/>
      <c r="O1058"/>
      <c r="P1058"/>
      <c r="Q1058"/>
      <c r="R1058"/>
      <c r="S1058"/>
      <c r="T1058"/>
      <c r="U1058"/>
      <c r="V1058"/>
      <c r="W1058"/>
      <c r="X1058"/>
      <c r="Y1058"/>
      <c r="Z1058"/>
      <c r="AA1058"/>
      <c r="AB1058"/>
      <c r="AC1058"/>
      <c r="AD1058"/>
      <c r="AE1058"/>
      <c r="AF1058"/>
      <c r="AG1058"/>
      <c r="AH1058"/>
      <c r="AI1058"/>
      <c r="AJ1058"/>
      <c r="AK1058"/>
      <c r="AL1058"/>
      <c r="AM1058"/>
      <c r="AN1058"/>
      <c r="AO1058"/>
      <c r="AP1058"/>
      <c r="AQ1058"/>
      <c r="AR1058"/>
      <c r="AS1058"/>
      <c r="AT1058"/>
      <c r="AU1058"/>
      <c r="AV1058"/>
      <c r="AW1058"/>
      <c r="AX1058"/>
      <c r="AY1058"/>
      <c r="AZ1058"/>
      <c r="BA1058"/>
      <c r="BB1058"/>
      <c r="BC1058"/>
      <c r="BD1058"/>
      <c r="BE1058"/>
      <c r="BF1058"/>
      <c r="BG1058"/>
      <c r="BH1058"/>
      <c r="BI1058"/>
      <c r="BJ1058"/>
      <c r="BK1058"/>
      <c r="BL1058"/>
      <c r="BM1058"/>
      <c r="BN1058"/>
      <c r="BO1058"/>
      <c r="BP1058"/>
      <c r="BQ1058"/>
      <c r="BR1058"/>
      <c r="BS1058"/>
      <c r="BT1058"/>
      <c r="BU1058"/>
      <c r="BV1058"/>
      <c r="BW1058"/>
      <c r="BX1058"/>
      <c r="BY1058"/>
      <c r="BZ1058"/>
      <c r="CA1058"/>
      <c r="CB1058"/>
      <c r="CC1058"/>
      <c r="CD1058"/>
      <c r="CE1058"/>
      <c r="CF1058"/>
      <c r="CG1058"/>
      <c r="CH1058"/>
      <c r="CI1058"/>
      <c r="CJ1058"/>
      <c r="CK1058"/>
      <c r="CL1058"/>
      <c r="CM1058"/>
      <c r="CN1058"/>
      <c r="CO1058"/>
      <c r="CP1058"/>
      <c r="CQ1058"/>
      <c r="CR1058"/>
      <c r="CS1058"/>
      <c r="CT1058"/>
      <c r="CU1058"/>
      <c r="CV1058"/>
      <c r="CW1058"/>
      <c r="CX1058"/>
      <c r="CY1058"/>
      <c r="CZ1058"/>
      <c r="DA1058"/>
      <c r="DB1058"/>
      <c r="DC1058"/>
      <c r="DD1058"/>
      <c r="DE1058"/>
      <c r="DF1058"/>
      <c r="DG1058"/>
      <c r="DH1058"/>
      <c r="DI1058"/>
      <c r="DJ1058"/>
      <c r="DK1058"/>
      <c r="DL1058"/>
      <c r="DM1058"/>
      <c r="DN1058"/>
      <c r="DO1058"/>
      <c r="DP1058"/>
      <c r="DQ1058"/>
      <c r="DR1058"/>
      <c r="DS1058"/>
      <c r="DT1058"/>
      <c r="DU1058"/>
      <c r="DV1058"/>
      <c r="DW1058"/>
      <c r="DX1058"/>
      <c r="DY1058"/>
      <c r="DZ1058"/>
      <c r="EA1058"/>
      <c r="EB1058"/>
      <c r="EC1058"/>
      <c r="ED1058"/>
      <c r="EE1058"/>
      <c r="EF1058"/>
      <c r="EG1058"/>
      <c r="EH1058"/>
      <c r="EI1058"/>
      <c r="EJ1058"/>
      <c r="EK1058"/>
      <c r="EL1058"/>
      <c r="EM1058"/>
      <c r="EN1058"/>
      <c r="EO1058"/>
      <c r="EP1058"/>
      <c r="EQ1058"/>
      <c r="ER1058"/>
      <c r="ES1058"/>
      <c r="ET1058"/>
      <c r="EU1058"/>
      <c r="EV1058"/>
      <c r="EW1058"/>
      <c r="EX1058"/>
      <c r="EY1058"/>
      <c r="EZ1058"/>
      <c r="FA1058"/>
      <c r="FB1058"/>
      <c r="FC1058"/>
      <c r="FD1058"/>
      <c r="FE1058"/>
      <c r="FF1058"/>
      <c r="FG1058"/>
      <c r="FH1058"/>
      <c r="FI1058"/>
      <c r="FJ1058"/>
      <c r="FK1058"/>
      <c r="FL1058"/>
      <c r="FM1058"/>
      <c r="FN1058"/>
      <c r="FO1058"/>
      <c r="FP1058"/>
      <c r="FQ1058"/>
      <c r="FR1058"/>
      <c r="FS1058"/>
      <c r="FT1058"/>
      <c r="FU1058"/>
      <c r="FV1058"/>
      <c r="FW1058"/>
      <c r="FX1058"/>
      <c r="FY1058"/>
      <c r="FZ1058"/>
      <c r="GA1058"/>
      <c r="GB1058"/>
      <c r="GC1058"/>
      <c r="GD1058"/>
      <c r="GE1058"/>
      <c r="GF1058"/>
      <c r="GG1058"/>
      <c r="GH1058"/>
      <c r="GI1058"/>
      <c r="GJ1058"/>
      <c r="GK1058"/>
      <c r="GL1058"/>
      <c r="GM1058"/>
      <c r="GN1058"/>
      <c r="GO1058"/>
      <c r="GP1058"/>
      <c r="GQ1058"/>
      <c r="GR1058"/>
      <c r="GS1058"/>
      <c r="GT1058"/>
      <c r="GU1058"/>
      <c r="GV1058"/>
      <c r="GW1058"/>
      <c r="GX1058"/>
      <c r="GY1058"/>
      <c r="GZ1058"/>
      <c r="HA1058"/>
      <c r="HB1058"/>
      <c r="HC1058"/>
      <c r="HD1058"/>
      <c r="HE1058"/>
      <c r="HF1058"/>
      <c r="HG1058"/>
      <c r="HH1058"/>
      <c r="HI1058"/>
      <c r="HJ1058"/>
      <c r="HK1058"/>
      <c r="HL1058"/>
    </row>
    <row r="1059" spans="1:220" x14ac:dyDescent="0.25">
      <c r="A1059"/>
      <c r="B1059"/>
      <c r="C1059"/>
      <c r="D1059"/>
      <c r="E1059"/>
      <c r="F1059"/>
      <c r="G1059"/>
      <c r="H1059"/>
      <c r="I1059"/>
      <c r="J1059"/>
      <c r="K1059"/>
      <c r="L1059"/>
      <c r="M1059"/>
      <c r="N1059"/>
      <c r="O1059"/>
      <c r="P1059"/>
      <c r="Q1059"/>
      <c r="R1059"/>
      <c r="S1059"/>
      <c r="T1059"/>
      <c r="U1059"/>
      <c r="V1059"/>
      <c r="W1059"/>
      <c r="X1059"/>
      <c r="Y1059"/>
      <c r="Z1059"/>
      <c r="AA1059"/>
      <c r="AB1059"/>
      <c r="AC1059"/>
      <c r="AD1059"/>
      <c r="AE1059"/>
      <c r="AF1059"/>
      <c r="AG1059"/>
      <c r="AH1059"/>
      <c r="AI1059"/>
      <c r="AJ1059"/>
      <c r="AK1059"/>
      <c r="AL1059"/>
      <c r="AM1059"/>
      <c r="AN1059"/>
      <c r="AO1059"/>
      <c r="AP1059"/>
      <c r="AQ1059"/>
      <c r="AR1059"/>
      <c r="AS1059"/>
      <c r="AT1059"/>
      <c r="AU1059"/>
      <c r="AV1059"/>
      <c r="AW1059"/>
      <c r="AX1059"/>
      <c r="AY1059"/>
      <c r="AZ1059"/>
      <c r="BA1059"/>
      <c r="BB1059"/>
      <c r="BC1059"/>
      <c r="BD1059"/>
      <c r="BE1059"/>
      <c r="BF1059"/>
      <c r="BG1059"/>
      <c r="BH1059"/>
      <c r="BI1059"/>
      <c r="BJ1059"/>
      <c r="BK1059"/>
      <c r="BL1059"/>
      <c r="BM1059"/>
      <c r="BN1059"/>
      <c r="BO1059"/>
      <c r="BP1059"/>
      <c r="BQ1059"/>
      <c r="BR1059"/>
      <c r="BS1059"/>
      <c r="BT1059"/>
      <c r="BU1059"/>
      <c r="BV1059"/>
      <c r="BW1059"/>
      <c r="BX1059"/>
      <c r="BY1059"/>
      <c r="BZ1059"/>
      <c r="CA1059"/>
      <c r="CB1059"/>
      <c r="CC1059"/>
      <c r="CD1059"/>
      <c r="CE1059"/>
      <c r="CF1059"/>
      <c r="CG1059"/>
      <c r="CH1059"/>
      <c r="CI1059"/>
      <c r="CJ1059"/>
      <c r="CK1059"/>
      <c r="CL1059"/>
      <c r="CM1059"/>
      <c r="CN1059"/>
      <c r="CO1059"/>
      <c r="CP1059"/>
      <c r="CQ1059"/>
      <c r="CR1059"/>
      <c r="CS1059"/>
      <c r="CT1059"/>
      <c r="CU1059"/>
      <c r="CV1059"/>
      <c r="CW1059"/>
      <c r="CX1059"/>
      <c r="CY1059"/>
      <c r="CZ1059"/>
      <c r="DA1059"/>
      <c r="DB1059"/>
      <c r="DC1059"/>
      <c r="DD1059"/>
      <c r="DE1059"/>
      <c r="DF1059"/>
      <c r="DG1059"/>
      <c r="DH1059"/>
      <c r="DI1059"/>
      <c r="DJ1059"/>
      <c r="DK1059"/>
      <c r="DL1059"/>
      <c r="DM1059"/>
      <c r="DN1059"/>
      <c r="DO1059"/>
      <c r="DP1059"/>
      <c r="DQ1059"/>
      <c r="DR1059"/>
      <c r="DS1059"/>
      <c r="DT1059"/>
      <c r="DU1059"/>
      <c r="DV1059"/>
      <c r="DW1059"/>
      <c r="DX1059"/>
      <c r="DY1059"/>
      <c r="DZ1059"/>
      <c r="EA1059"/>
      <c r="EB1059"/>
      <c r="EC1059"/>
      <c r="ED1059"/>
      <c r="EE1059"/>
      <c r="EF1059"/>
      <c r="EG1059"/>
      <c r="EH1059"/>
      <c r="EI1059"/>
      <c r="EJ1059"/>
      <c r="EK1059"/>
      <c r="EL1059"/>
      <c r="EM1059"/>
      <c r="EN1059"/>
      <c r="EO1059"/>
      <c r="EP1059"/>
      <c r="EQ1059"/>
      <c r="ER1059"/>
      <c r="ES1059"/>
      <c r="ET1059"/>
      <c r="EU1059"/>
      <c r="EV1059"/>
      <c r="EW1059"/>
      <c r="EX1059"/>
      <c r="EY1059"/>
      <c r="EZ1059"/>
      <c r="FA1059"/>
      <c r="FB1059"/>
      <c r="FC1059"/>
      <c r="FD1059"/>
      <c r="FE1059"/>
      <c r="FF1059"/>
      <c r="FG1059"/>
      <c r="FH1059"/>
      <c r="FI1059"/>
      <c r="FJ1059"/>
      <c r="FK1059"/>
      <c r="FL1059"/>
      <c r="FM1059"/>
      <c r="FN1059"/>
      <c r="FO1059"/>
      <c r="FP1059"/>
      <c r="FQ1059"/>
      <c r="FR1059"/>
      <c r="FS1059"/>
      <c r="FT1059"/>
      <c r="FU1059"/>
      <c r="FV1059"/>
      <c r="FW1059"/>
      <c r="FX1059"/>
      <c r="FY1059"/>
      <c r="FZ1059"/>
      <c r="GA1059"/>
      <c r="GB1059"/>
      <c r="GC1059"/>
      <c r="GD1059"/>
      <c r="GE1059"/>
      <c r="GF1059"/>
      <c r="GG1059"/>
      <c r="GH1059"/>
      <c r="GI1059"/>
      <c r="GJ1059"/>
      <c r="GK1059"/>
      <c r="GL1059"/>
      <c r="GM1059"/>
      <c r="GN1059"/>
      <c r="GO1059"/>
      <c r="GP1059"/>
      <c r="GQ1059"/>
      <c r="GR1059"/>
      <c r="GS1059"/>
      <c r="GT1059"/>
      <c r="GU1059"/>
      <c r="GV1059"/>
      <c r="GW1059"/>
      <c r="GX1059"/>
      <c r="GY1059"/>
      <c r="GZ1059"/>
      <c r="HA1059"/>
      <c r="HB1059"/>
      <c r="HC1059"/>
      <c r="HD1059"/>
      <c r="HE1059"/>
      <c r="HF1059"/>
      <c r="HG1059"/>
      <c r="HH1059"/>
      <c r="HI1059"/>
      <c r="HJ1059"/>
      <c r="HK1059"/>
      <c r="HL1059"/>
    </row>
    <row r="1060" spans="1:220" x14ac:dyDescent="0.25">
      <c r="A1060"/>
      <c r="B1060"/>
      <c r="C1060"/>
      <c r="D1060"/>
      <c r="E1060"/>
      <c r="F1060"/>
      <c r="G1060"/>
      <c r="H1060"/>
      <c r="I1060"/>
      <c r="J1060"/>
      <c r="K1060"/>
      <c r="L1060"/>
      <c r="M1060"/>
      <c r="N1060"/>
      <c r="O1060"/>
      <c r="P1060"/>
      <c r="Q1060"/>
      <c r="R1060"/>
      <c r="S1060"/>
      <c r="T1060"/>
      <c r="U1060"/>
      <c r="V1060"/>
      <c r="W1060"/>
      <c r="X1060"/>
      <c r="Y1060"/>
      <c r="Z1060"/>
      <c r="AA1060"/>
      <c r="AB1060"/>
      <c r="AC1060"/>
      <c r="AD1060"/>
      <c r="AE1060"/>
      <c r="AF1060"/>
      <c r="AG1060"/>
      <c r="AH1060"/>
      <c r="AI1060"/>
      <c r="AJ1060"/>
      <c r="AK1060"/>
      <c r="AL1060"/>
      <c r="AM1060"/>
      <c r="AN1060"/>
      <c r="AO1060"/>
      <c r="AP1060"/>
      <c r="AQ1060"/>
      <c r="AR1060"/>
      <c r="AS1060"/>
      <c r="AT1060"/>
      <c r="AU1060"/>
      <c r="AV1060"/>
      <c r="AW1060"/>
      <c r="AX1060"/>
      <c r="AY1060"/>
      <c r="AZ1060"/>
      <c r="BA1060"/>
      <c r="BB1060"/>
      <c r="BC1060"/>
      <c r="BD1060"/>
      <c r="BE1060"/>
      <c r="BF1060"/>
      <c r="BG1060"/>
      <c r="BH1060"/>
      <c r="BI1060"/>
      <c r="BJ1060"/>
      <c r="BK1060"/>
      <c r="BL1060"/>
      <c r="BM1060"/>
      <c r="BN1060"/>
      <c r="BO1060"/>
      <c r="BP1060"/>
      <c r="BQ1060"/>
      <c r="BR1060"/>
      <c r="BS1060"/>
      <c r="BT1060"/>
      <c r="BU1060"/>
      <c r="BV1060"/>
      <c r="BW1060"/>
      <c r="BX1060"/>
      <c r="BY1060"/>
      <c r="BZ1060"/>
      <c r="CA1060"/>
      <c r="CB1060"/>
      <c r="CC1060"/>
      <c r="CD1060"/>
      <c r="CE1060"/>
      <c r="CF1060"/>
      <c r="CG1060"/>
      <c r="CH1060"/>
      <c r="CI1060"/>
      <c r="CJ1060"/>
      <c r="CK1060"/>
      <c r="CL1060"/>
      <c r="CM1060"/>
      <c r="CN1060"/>
      <c r="CO1060"/>
      <c r="CP1060"/>
      <c r="CQ1060"/>
      <c r="CR1060"/>
      <c r="CS1060"/>
      <c r="CT1060"/>
      <c r="CU1060"/>
      <c r="CV1060"/>
      <c r="CW1060"/>
      <c r="CX1060"/>
      <c r="CY1060"/>
      <c r="CZ1060"/>
      <c r="DA1060"/>
      <c r="DB1060"/>
      <c r="DC1060"/>
      <c r="DD1060"/>
      <c r="DE1060"/>
      <c r="DF1060"/>
      <c r="DG1060"/>
      <c r="DH1060"/>
      <c r="DI1060"/>
      <c r="DJ1060"/>
      <c r="DK1060"/>
      <c r="DL1060"/>
      <c r="DM1060"/>
      <c r="DN1060"/>
      <c r="DO1060"/>
      <c r="DP1060"/>
      <c r="DQ1060"/>
      <c r="DR1060"/>
      <c r="DS1060"/>
      <c r="DT1060"/>
      <c r="DU1060"/>
      <c r="DV1060"/>
      <c r="DW1060"/>
      <c r="DX1060"/>
      <c r="DY1060"/>
      <c r="DZ1060"/>
      <c r="EA1060"/>
      <c r="EB1060"/>
      <c r="EC1060"/>
      <c r="ED1060"/>
      <c r="EE1060"/>
      <c r="EF1060"/>
      <c r="EG1060"/>
      <c r="EH1060"/>
      <c r="EI1060"/>
      <c r="EJ1060"/>
      <c r="EK1060"/>
      <c r="EL1060"/>
      <c r="EM1060"/>
      <c r="EN1060"/>
      <c r="EO1060"/>
      <c r="EP1060"/>
      <c r="EQ1060"/>
      <c r="ER1060"/>
      <c r="ES1060"/>
      <c r="ET1060"/>
      <c r="EU1060"/>
      <c r="EV1060"/>
      <c r="EW1060"/>
      <c r="EX1060"/>
      <c r="EY1060"/>
      <c r="EZ1060"/>
      <c r="FA1060"/>
      <c r="FB1060"/>
      <c r="FC1060"/>
      <c r="FD1060"/>
      <c r="FE1060"/>
      <c r="FF1060"/>
      <c r="FG1060"/>
      <c r="FH1060"/>
      <c r="FI1060"/>
      <c r="FJ1060"/>
      <c r="FK1060"/>
      <c r="FL1060"/>
      <c r="FM1060"/>
      <c r="FN1060"/>
      <c r="FO1060"/>
      <c r="FP1060"/>
      <c r="FQ1060"/>
      <c r="FR1060"/>
      <c r="FS1060"/>
      <c r="FT1060"/>
      <c r="FU1060"/>
      <c r="FV1060"/>
      <c r="FW1060"/>
      <c r="FX1060"/>
      <c r="FY1060"/>
      <c r="FZ1060"/>
      <c r="GA1060"/>
      <c r="GB1060"/>
      <c r="GC1060"/>
      <c r="GD1060"/>
      <c r="GE1060"/>
      <c r="GF1060"/>
      <c r="GG1060"/>
      <c r="GH1060"/>
      <c r="GI1060"/>
      <c r="GJ1060"/>
      <c r="GK1060"/>
      <c r="GL1060"/>
      <c r="GM1060"/>
      <c r="GN1060"/>
      <c r="GO1060"/>
      <c r="GP1060"/>
      <c r="GQ1060"/>
      <c r="GR1060"/>
      <c r="GS1060"/>
      <c r="GT1060"/>
      <c r="GU1060"/>
      <c r="GV1060"/>
      <c r="GW1060"/>
      <c r="GX1060"/>
      <c r="GY1060"/>
      <c r="GZ1060"/>
      <c r="HA1060"/>
      <c r="HB1060"/>
      <c r="HC1060"/>
      <c r="HD1060"/>
      <c r="HE1060"/>
      <c r="HF1060"/>
      <c r="HG1060"/>
      <c r="HH1060"/>
      <c r="HI1060"/>
      <c r="HJ1060"/>
      <c r="HK1060"/>
      <c r="HL1060"/>
    </row>
    <row r="1061" spans="1:220" x14ac:dyDescent="0.25">
      <c r="A1061"/>
      <c r="B1061"/>
      <c r="C1061"/>
      <c r="D1061"/>
      <c r="E1061"/>
      <c r="F1061"/>
      <c r="G1061"/>
      <c r="H1061"/>
      <c r="I1061"/>
      <c r="J1061"/>
      <c r="K1061"/>
      <c r="L1061"/>
      <c r="M1061"/>
      <c r="N1061"/>
      <c r="O1061"/>
      <c r="P1061"/>
      <c r="Q1061"/>
      <c r="R1061"/>
      <c r="S1061"/>
      <c r="T1061"/>
      <c r="U1061"/>
      <c r="V1061"/>
      <c r="W1061"/>
      <c r="X1061"/>
      <c r="Y1061"/>
      <c r="Z1061"/>
      <c r="AA1061"/>
      <c r="AB1061"/>
      <c r="AC1061"/>
      <c r="AD1061"/>
      <c r="AE1061"/>
      <c r="AF1061"/>
      <c r="AG1061"/>
      <c r="AH1061"/>
      <c r="AI1061"/>
      <c r="AJ1061"/>
      <c r="AK1061"/>
      <c r="AL1061"/>
      <c r="AM1061"/>
      <c r="AN1061"/>
      <c r="AO1061"/>
      <c r="AP1061"/>
      <c r="AQ1061"/>
      <c r="AR1061"/>
      <c r="AS1061"/>
      <c r="AT1061"/>
      <c r="AU1061"/>
      <c r="AV1061"/>
      <c r="AW1061"/>
      <c r="AX1061"/>
      <c r="AY1061"/>
      <c r="AZ1061"/>
      <c r="BA1061"/>
      <c r="BB1061"/>
      <c r="BC1061"/>
      <c r="BD1061"/>
      <c r="BE1061"/>
      <c r="BF1061"/>
      <c r="BG1061"/>
      <c r="BH1061"/>
      <c r="BI1061"/>
      <c r="BJ1061"/>
      <c r="BK1061"/>
      <c r="BL1061"/>
      <c r="BM1061"/>
      <c r="BN1061"/>
      <c r="BO1061"/>
      <c r="BP1061"/>
      <c r="BQ1061"/>
      <c r="BR1061"/>
      <c r="BS1061"/>
      <c r="BT1061"/>
      <c r="BU1061"/>
      <c r="BV1061"/>
      <c r="BW1061"/>
      <c r="BX1061"/>
      <c r="BY1061"/>
      <c r="BZ1061"/>
      <c r="CA1061"/>
      <c r="CB1061"/>
      <c r="CC1061"/>
      <c r="CD1061"/>
      <c r="CE1061"/>
      <c r="CF1061"/>
      <c r="CG1061"/>
      <c r="CH1061"/>
      <c r="CI1061"/>
      <c r="CJ1061"/>
      <c r="CK1061"/>
      <c r="CL1061"/>
      <c r="CM1061"/>
      <c r="CN1061"/>
      <c r="CO1061"/>
      <c r="CP1061"/>
      <c r="CQ1061"/>
      <c r="CR1061"/>
      <c r="CS1061"/>
      <c r="CT1061"/>
      <c r="CU1061"/>
      <c r="CV1061"/>
      <c r="CW1061"/>
      <c r="CX1061"/>
      <c r="CY1061"/>
      <c r="CZ1061"/>
      <c r="DA1061"/>
      <c r="DB1061"/>
      <c r="DC1061"/>
      <c r="DD1061"/>
      <c r="DE1061"/>
      <c r="DF1061"/>
      <c r="DG1061"/>
      <c r="DH1061"/>
      <c r="DI1061"/>
      <c r="DJ1061"/>
      <c r="DK1061"/>
      <c r="DL1061"/>
      <c r="DM1061"/>
      <c r="DN1061"/>
      <c r="DO1061"/>
      <c r="DP1061"/>
      <c r="DQ1061"/>
      <c r="DR1061"/>
      <c r="DS1061"/>
      <c r="DT1061"/>
      <c r="DU1061"/>
      <c r="DV1061"/>
      <c r="DW1061"/>
      <c r="DX1061"/>
      <c r="DY1061"/>
      <c r="DZ1061"/>
      <c r="EA1061"/>
      <c r="EB1061"/>
      <c r="EC1061"/>
      <c r="ED1061"/>
      <c r="EE1061"/>
      <c r="EF1061"/>
      <c r="EG1061"/>
      <c r="EH1061"/>
      <c r="EI1061"/>
      <c r="EJ1061"/>
      <c r="EK1061"/>
      <c r="EL1061"/>
      <c r="EM1061"/>
      <c r="EN1061"/>
      <c r="EO1061"/>
      <c r="EP1061"/>
      <c r="EQ1061"/>
      <c r="ER1061"/>
      <c r="ES1061"/>
      <c r="ET1061"/>
      <c r="EU1061"/>
      <c r="EV1061"/>
      <c r="EW1061"/>
      <c r="EX1061"/>
      <c r="EY1061"/>
      <c r="EZ1061"/>
      <c r="FA1061"/>
      <c r="FB1061"/>
      <c r="FC1061"/>
      <c r="FD1061"/>
      <c r="FE1061"/>
      <c r="FF1061"/>
      <c r="FG1061"/>
      <c r="FH1061"/>
      <c r="FI1061"/>
      <c r="FJ1061"/>
      <c r="FK1061"/>
      <c r="FL1061"/>
      <c r="FM1061"/>
      <c r="FN1061"/>
      <c r="FO1061"/>
      <c r="FP1061"/>
      <c r="FQ1061"/>
      <c r="FR1061"/>
      <c r="FS1061"/>
      <c r="FT1061"/>
      <c r="FU1061"/>
      <c r="FV1061"/>
      <c r="FW1061"/>
      <c r="FX1061"/>
      <c r="FY1061"/>
      <c r="FZ1061"/>
      <c r="GA1061"/>
      <c r="GB1061"/>
      <c r="GC1061"/>
      <c r="GD1061"/>
      <c r="GE1061"/>
      <c r="GF1061"/>
      <c r="GG1061"/>
      <c r="GH1061"/>
      <c r="GI1061"/>
      <c r="GJ1061"/>
      <c r="GK1061"/>
      <c r="GL1061"/>
      <c r="GM1061"/>
      <c r="GN1061"/>
      <c r="GO1061"/>
      <c r="GP1061"/>
      <c r="GQ1061"/>
      <c r="GR1061"/>
      <c r="GS1061"/>
      <c r="GT1061"/>
      <c r="GU1061"/>
      <c r="GV1061"/>
      <c r="GW1061"/>
      <c r="GX1061"/>
      <c r="GY1061"/>
      <c r="GZ1061"/>
      <c r="HA1061"/>
      <c r="HB1061"/>
      <c r="HC1061"/>
      <c r="HD1061"/>
      <c r="HE1061"/>
      <c r="HF1061"/>
      <c r="HG1061"/>
      <c r="HH1061"/>
      <c r="HI1061"/>
      <c r="HJ1061"/>
      <c r="HK1061"/>
      <c r="HL1061"/>
    </row>
    <row r="1062" spans="1:220" x14ac:dyDescent="0.25">
      <c r="A1062"/>
      <c r="B1062"/>
      <c r="C1062"/>
      <c r="D1062"/>
      <c r="E1062"/>
      <c r="F1062"/>
      <c r="G1062"/>
      <c r="H1062"/>
      <c r="I1062"/>
      <c r="J1062"/>
      <c r="K1062"/>
      <c r="L1062"/>
      <c r="M1062"/>
      <c r="N1062"/>
      <c r="O1062"/>
      <c r="P1062"/>
      <c r="Q1062"/>
      <c r="R1062"/>
      <c r="S1062"/>
      <c r="T1062"/>
      <c r="U1062"/>
      <c r="V1062"/>
      <c r="W1062"/>
      <c r="X1062"/>
      <c r="Y1062"/>
      <c r="Z1062"/>
      <c r="AA1062"/>
      <c r="AB1062"/>
      <c r="AC1062"/>
      <c r="AD1062"/>
      <c r="AE1062"/>
      <c r="AF1062"/>
      <c r="AG1062"/>
      <c r="AH1062"/>
      <c r="AI1062"/>
      <c r="AJ1062"/>
      <c r="AK1062"/>
      <c r="AL1062"/>
      <c r="AM1062"/>
      <c r="AN1062"/>
      <c r="AO1062"/>
      <c r="AP1062"/>
      <c r="AQ1062"/>
      <c r="AR1062"/>
      <c r="AS1062"/>
      <c r="AT1062"/>
      <c r="AU1062"/>
      <c r="AV1062"/>
      <c r="AW1062"/>
      <c r="AX1062"/>
      <c r="AY1062"/>
      <c r="AZ1062"/>
      <c r="BA1062"/>
      <c r="BB1062"/>
      <c r="BC1062"/>
      <c r="BD1062"/>
      <c r="BE1062"/>
      <c r="BF1062"/>
      <c r="BG1062"/>
      <c r="BH1062"/>
      <c r="BI1062"/>
      <c r="BJ1062"/>
      <c r="BK1062"/>
      <c r="BL1062"/>
      <c r="BM1062"/>
      <c r="BN1062"/>
      <c r="BO1062"/>
      <c r="BP1062"/>
      <c r="BQ1062"/>
      <c r="BR1062"/>
      <c r="BS1062"/>
      <c r="BT1062"/>
      <c r="BU1062"/>
      <c r="BV1062"/>
      <c r="BW1062"/>
      <c r="BX1062"/>
      <c r="BY1062"/>
      <c r="BZ1062"/>
      <c r="CA1062"/>
      <c r="CB1062"/>
      <c r="CC1062"/>
      <c r="CD1062"/>
      <c r="CE1062"/>
      <c r="CF1062"/>
      <c r="CG1062"/>
      <c r="CH1062"/>
      <c r="CI1062"/>
      <c r="CJ1062"/>
      <c r="CK1062"/>
      <c r="CL1062"/>
      <c r="CM1062"/>
      <c r="CN1062"/>
      <c r="CO1062"/>
      <c r="CP1062"/>
      <c r="CQ1062"/>
      <c r="CR1062"/>
      <c r="CS1062"/>
      <c r="CT1062"/>
      <c r="CU1062"/>
      <c r="CV1062"/>
      <c r="CW1062"/>
      <c r="CX1062"/>
      <c r="CY1062"/>
      <c r="CZ1062"/>
      <c r="DA1062"/>
      <c r="DB1062"/>
      <c r="DC1062"/>
      <c r="DD1062"/>
      <c r="DE1062"/>
      <c r="DF1062"/>
      <c r="DG1062"/>
      <c r="DH1062"/>
      <c r="DI1062"/>
      <c r="DJ1062"/>
      <c r="DK1062"/>
      <c r="DL1062"/>
      <c r="DM1062"/>
      <c r="DN1062"/>
      <c r="DO1062"/>
      <c r="DP1062"/>
      <c r="DQ1062"/>
      <c r="DR1062"/>
      <c r="DS1062"/>
      <c r="DT1062"/>
      <c r="DU1062"/>
      <c r="DV1062"/>
      <c r="DW1062"/>
      <c r="DX1062"/>
      <c r="DY1062"/>
      <c r="DZ1062"/>
      <c r="EA1062"/>
      <c r="EB1062"/>
      <c r="EC1062"/>
      <c r="ED1062"/>
      <c r="EE1062"/>
      <c r="EF1062"/>
      <c r="EG1062"/>
      <c r="EH1062"/>
      <c r="EI1062"/>
      <c r="EJ1062"/>
      <c r="EK1062"/>
      <c r="EL1062"/>
      <c r="EM1062"/>
      <c r="EN1062"/>
      <c r="EO1062"/>
      <c r="EP1062"/>
      <c r="EQ1062"/>
      <c r="ER1062"/>
      <c r="ES1062"/>
      <c r="ET1062"/>
      <c r="EU1062"/>
      <c r="EV1062"/>
      <c r="EW1062"/>
      <c r="EX1062"/>
      <c r="EY1062"/>
      <c r="EZ1062"/>
      <c r="FA1062"/>
      <c r="FB1062"/>
      <c r="FC1062"/>
      <c r="FD1062"/>
      <c r="FE1062"/>
      <c r="FF1062"/>
      <c r="FG1062"/>
      <c r="FH1062"/>
      <c r="FI1062"/>
      <c r="FJ1062"/>
      <c r="FK1062"/>
      <c r="FL1062"/>
      <c r="FM1062"/>
      <c r="FN1062"/>
      <c r="FO1062"/>
      <c r="FP1062"/>
      <c r="FQ1062"/>
      <c r="FR1062"/>
      <c r="FS1062"/>
      <c r="FT1062"/>
      <c r="FU1062"/>
      <c r="FV1062"/>
      <c r="FW1062"/>
      <c r="FX1062"/>
      <c r="FY1062"/>
      <c r="FZ1062"/>
      <c r="GA1062"/>
      <c r="GB1062"/>
      <c r="GC1062"/>
      <c r="GD1062"/>
      <c r="GE1062"/>
      <c r="GF1062"/>
      <c r="GG1062"/>
      <c r="GH1062"/>
      <c r="GI1062"/>
      <c r="GJ1062"/>
      <c r="GK1062"/>
      <c r="GL1062"/>
      <c r="GM1062"/>
      <c r="GN1062"/>
      <c r="GO1062"/>
      <c r="GP1062"/>
      <c r="GQ1062"/>
      <c r="GR1062"/>
      <c r="GS1062"/>
      <c r="GT1062"/>
      <c r="GU1062"/>
      <c r="GV1062"/>
      <c r="GW1062"/>
      <c r="GX1062"/>
      <c r="GY1062"/>
      <c r="GZ1062"/>
      <c r="HA1062"/>
      <c r="HB1062"/>
      <c r="HC1062"/>
      <c r="HD1062"/>
      <c r="HE1062"/>
      <c r="HF1062"/>
      <c r="HG1062"/>
      <c r="HH1062"/>
      <c r="HI1062"/>
      <c r="HJ1062"/>
      <c r="HK1062"/>
      <c r="HL1062"/>
    </row>
    <row r="1063" spans="1:220" x14ac:dyDescent="0.25">
      <c r="A1063"/>
      <c r="B1063"/>
      <c r="C1063"/>
      <c r="D1063"/>
      <c r="E1063"/>
      <c r="F1063"/>
      <c r="G1063"/>
      <c r="H1063"/>
      <c r="I1063"/>
      <c r="J1063"/>
      <c r="K1063"/>
      <c r="L1063"/>
      <c r="M1063"/>
      <c r="N1063"/>
      <c r="O1063"/>
      <c r="P1063"/>
      <c r="Q1063"/>
      <c r="R1063"/>
      <c r="S1063"/>
      <c r="T1063"/>
      <c r="U1063"/>
      <c r="V1063"/>
      <c r="W1063"/>
      <c r="X1063"/>
      <c r="Y1063"/>
      <c r="Z1063"/>
      <c r="AA1063"/>
      <c r="AB1063"/>
      <c r="AC1063"/>
      <c r="AD1063"/>
      <c r="AE1063"/>
      <c r="AF1063"/>
      <c r="AG1063"/>
      <c r="AH1063"/>
      <c r="AI1063"/>
      <c r="AJ1063"/>
      <c r="AK1063"/>
      <c r="AL1063"/>
      <c r="AM1063"/>
      <c r="AN1063"/>
      <c r="AO1063"/>
      <c r="AP1063"/>
      <c r="AQ1063"/>
      <c r="AR1063"/>
      <c r="AS1063"/>
      <c r="AT1063"/>
      <c r="AU1063"/>
      <c r="AV1063"/>
      <c r="AW1063"/>
      <c r="AX1063"/>
      <c r="AY1063"/>
      <c r="AZ1063"/>
      <c r="BA1063"/>
      <c r="BB1063"/>
      <c r="BC1063"/>
      <c r="BD1063"/>
      <c r="BE1063"/>
      <c r="BF1063"/>
      <c r="BG1063"/>
      <c r="BH1063"/>
      <c r="BI1063"/>
      <c r="BJ1063"/>
      <c r="BK1063"/>
      <c r="BL1063"/>
      <c r="BM1063"/>
      <c r="BN1063"/>
      <c r="BO1063"/>
      <c r="BP1063"/>
      <c r="BQ1063"/>
      <c r="BR1063"/>
      <c r="BS1063"/>
      <c r="BT1063"/>
      <c r="BU1063"/>
      <c r="BV1063"/>
      <c r="BW1063"/>
      <c r="BX1063"/>
      <c r="BY1063"/>
      <c r="BZ1063"/>
      <c r="CA1063"/>
      <c r="CB1063"/>
      <c r="CC1063"/>
      <c r="CD1063"/>
      <c r="CE1063"/>
      <c r="CF1063"/>
      <c r="CG1063"/>
      <c r="CH1063"/>
      <c r="CI1063"/>
      <c r="CJ1063"/>
      <c r="CK1063"/>
      <c r="CL1063"/>
      <c r="CM1063"/>
      <c r="CN1063"/>
      <c r="CO1063"/>
      <c r="CP1063"/>
      <c r="CQ1063"/>
      <c r="CR1063"/>
      <c r="CS1063"/>
      <c r="CT1063"/>
      <c r="CU1063"/>
      <c r="CV1063"/>
      <c r="CW1063"/>
      <c r="CX1063"/>
      <c r="CY1063"/>
      <c r="CZ1063"/>
      <c r="DA1063"/>
      <c r="DB1063"/>
      <c r="DC1063"/>
      <c r="DD1063"/>
      <c r="DE1063"/>
      <c r="DF1063"/>
      <c r="DG1063"/>
      <c r="DH1063"/>
      <c r="DI1063"/>
      <c r="DJ1063"/>
      <c r="DK1063"/>
      <c r="DL1063"/>
      <c r="DM1063"/>
      <c r="DN1063"/>
      <c r="DO1063"/>
      <c r="DP1063"/>
      <c r="DQ1063"/>
      <c r="DR1063"/>
      <c r="DS1063"/>
      <c r="DT1063"/>
      <c r="DU1063"/>
      <c r="DV1063"/>
      <c r="DW1063"/>
      <c r="DX1063"/>
      <c r="DY1063"/>
      <c r="DZ1063"/>
      <c r="EA1063"/>
      <c r="EB1063"/>
      <c r="EC1063"/>
      <c r="ED1063"/>
      <c r="EE1063"/>
      <c r="EF1063"/>
      <c r="EG1063"/>
      <c r="EH1063"/>
      <c r="EI1063"/>
      <c r="EJ1063"/>
      <c r="EK1063"/>
      <c r="EL1063"/>
      <c r="EM1063"/>
      <c r="EN1063"/>
      <c r="EO1063"/>
      <c r="EP1063"/>
      <c r="EQ1063"/>
      <c r="ER1063"/>
      <c r="ES1063"/>
      <c r="ET1063"/>
      <c r="EU1063"/>
      <c r="EV1063"/>
      <c r="EW1063"/>
      <c r="EX1063"/>
      <c r="EY1063"/>
      <c r="EZ1063"/>
      <c r="FA1063"/>
      <c r="FB1063"/>
      <c r="FC1063"/>
      <c r="FD1063"/>
      <c r="FE1063"/>
      <c r="FF1063"/>
      <c r="FG1063"/>
      <c r="FH1063"/>
      <c r="FI1063"/>
      <c r="FJ1063"/>
      <c r="FK1063"/>
      <c r="FL1063"/>
      <c r="FM1063"/>
      <c r="FN1063"/>
      <c r="FO1063"/>
      <c r="FP1063"/>
      <c r="FQ1063"/>
      <c r="FR1063"/>
      <c r="FS1063"/>
      <c r="FT1063"/>
      <c r="FU1063"/>
      <c r="FV1063"/>
      <c r="FW1063"/>
      <c r="FX1063"/>
      <c r="FY1063"/>
      <c r="FZ1063"/>
      <c r="GA1063"/>
      <c r="GB1063"/>
      <c r="GC1063"/>
      <c r="GD1063"/>
      <c r="GE1063"/>
      <c r="GF1063"/>
      <c r="GG1063"/>
      <c r="GH1063"/>
      <c r="GI1063"/>
      <c r="GJ1063"/>
      <c r="GK1063"/>
      <c r="GL1063"/>
      <c r="GM1063"/>
      <c r="GN1063"/>
      <c r="GO1063"/>
      <c r="GP1063"/>
      <c r="GQ1063"/>
      <c r="GR1063"/>
      <c r="GS1063"/>
      <c r="GT1063"/>
      <c r="GU1063"/>
      <c r="GV1063"/>
      <c r="GW1063"/>
      <c r="GX1063"/>
      <c r="GY1063"/>
      <c r="GZ1063"/>
      <c r="HA1063"/>
      <c r="HB1063"/>
      <c r="HC1063"/>
      <c r="HD1063"/>
      <c r="HE1063"/>
      <c r="HF1063"/>
      <c r="HG1063"/>
      <c r="HH1063"/>
      <c r="HI1063"/>
      <c r="HJ1063"/>
      <c r="HK1063"/>
      <c r="HL1063"/>
    </row>
    <row r="1064" spans="1:220" x14ac:dyDescent="0.25">
      <c r="A1064"/>
      <c r="B1064"/>
      <c r="C1064"/>
      <c r="D1064"/>
      <c r="E1064"/>
      <c r="F1064"/>
      <c r="G1064"/>
      <c r="H1064"/>
      <c r="I1064"/>
      <c r="J1064"/>
      <c r="K1064"/>
      <c r="L1064"/>
      <c r="M1064"/>
      <c r="N1064"/>
      <c r="O1064"/>
      <c r="P1064"/>
      <c r="Q1064"/>
      <c r="R1064"/>
      <c r="S1064"/>
      <c r="T1064"/>
      <c r="U1064"/>
      <c r="V1064"/>
      <c r="W1064"/>
      <c r="X1064"/>
      <c r="Y1064"/>
      <c r="Z1064"/>
      <c r="AA1064"/>
      <c r="AB1064"/>
      <c r="AC1064"/>
      <c r="AD1064"/>
      <c r="AE1064"/>
      <c r="AF1064"/>
      <c r="AG1064"/>
      <c r="AH1064"/>
      <c r="AI1064"/>
      <c r="AJ1064"/>
      <c r="AK1064"/>
      <c r="AL1064"/>
      <c r="AM1064"/>
      <c r="AN1064"/>
      <c r="AO1064"/>
      <c r="AP1064"/>
      <c r="AQ1064"/>
      <c r="AR1064"/>
      <c r="AS1064"/>
      <c r="AT1064"/>
      <c r="AU1064"/>
      <c r="AV1064"/>
      <c r="AW1064"/>
      <c r="AX1064"/>
      <c r="AY1064"/>
      <c r="AZ1064"/>
      <c r="BA1064"/>
      <c r="BB1064"/>
      <c r="BC1064"/>
      <c r="BD1064"/>
      <c r="BE1064"/>
      <c r="BF1064"/>
      <c r="BG1064"/>
      <c r="BH1064"/>
      <c r="BI1064"/>
      <c r="BJ1064"/>
      <c r="BK1064"/>
      <c r="BL1064"/>
      <c r="BM1064"/>
      <c r="BN1064"/>
      <c r="BO1064"/>
      <c r="BP1064"/>
      <c r="BQ1064"/>
      <c r="BR1064"/>
      <c r="BS1064"/>
      <c r="BT1064"/>
      <c r="BU1064"/>
      <c r="BV1064"/>
      <c r="BW1064"/>
      <c r="BX1064"/>
      <c r="BY1064"/>
      <c r="BZ1064"/>
      <c r="CA1064"/>
      <c r="CB1064"/>
      <c r="CC1064"/>
      <c r="CD1064"/>
      <c r="CE1064"/>
      <c r="CF1064"/>
      <c r="CG1064"/>
      <c r="CH1064"/>
      <c r="CI1064"/>
      <c r="CJ1064"/>
      <c r="CK1064"/>
      <c r="CL1064"/>
      <c r="CM1064"/>
      <c r="CN1064"/>
      <c r="CO1064"/>
      <c r="CP1064"/>
      <c r="CQ1064"/>
      <c r="CR1064"/>
      <c r="CS1064"/>
      <c r="CT1064"/>
      <c r="CU1064"/>
      <c r="CV1064"/>
      <c r="CW1064"/>
      <c r="CX1064"/>
      <c r="CY1064"/>
      <c r="CZ1064"/>
      <c r="DA1064"/>
      <c r="DB1064"/>
      <c r="DC1064"/>
      <c r="DD1064"/>
      <c r="DE1064"/>
      <c r="DF1064"/>
      <c r="DG1064"/>
      <c r="DH1064"/>
      <c r="DI1064"/>
      <c r="DJ1064"/>
      <c r="DK1064"/>
      <c r="DL1064"/>
      <c r="DM1064"/>
      <c r="DN1064"/>
      <c r="DO1064"/>
      <c r="DP1064"/>
      <c r="DQ1064"/>
      <c r="DR1064"/>
      <c r="DS1064"/>
      <c r="DT1064"/>
      <c r="DU1064"/>
      <c r="DV1064"/>
      <c r="DW1064"/>
      <c r="DX1064"/>
      <c r="DY1064"/>
      <c r="DZ1064"/>
      <c r="EA1064"/>
      <c r="EB1064"/>
      <c r="EC1064"/>
      <c r="ED1064"/>
      <c r="EE1064"/>
      <c r="EF1064"/>
      <c r="EG1064"/>
      <c r="EH1064"/>
      <c r="EI1064"/>
      <c r="EJ1064"/>
      <c r="EK1064"/>
      <c r="EL1064"/>
      <c r="EM1064"/>
      <c r="EN1064"/>
      <c r="EO1064"/>
      <c r="EP1064"/>
      <c r="EQ1064"/>
      <c r="ER1064"/>
      <c r="ES1064"/>
      <c r="ET1064"/>
      <c r="EU1064"/>
      <c r="EV1064"/>
      <c r="EW1064"/>
      <c r="EX1064"/>
      <c r="EY1064"/>
      <c r="EZ1064"/>
      <c r="FA1064"/>
      <c r="FB1064"/>
      <c r="FC1064"/>
      <c r="FD1064"/>
      <c r="FE1064"/>
      <c r="FF1064"/>
      <c r="FG1064"/>
      <c r="FH1064"/>
      <c r="FI1064"/>
      <c r="FJ1064"/>
      <c r="FK1064"/>
      <c r="FL1064"/>
      <c r="FM1064"/>
      <c r="FN1064"/>
      <c r="FO1064"/>
      <c r="FP1064"/>
      <c r="FQ1064"/>
      <c r="FR1064"/>
      <c r="FS1064"/>
      <c r="FT1064"/>
      <c r="FU1064"/>
      <c r="FV1064"/>
      <c r="FW1064"/>
      <c r="FX1064"/>
      <c r="FY1064"/>
      <c r="FZ1064"/>
      <c r="GA1064"/>
      <c r="GB1064"/>
      <c r="GC1064"/>
      <c r="GD1064"/>
      <c r="GE1064"/>
      <c r="GF1064"/>
      <c r="GG1064"/>
      <c r="GH1064"/>
      <c r="GI1064"/>
      <c r="GJ1064"/>
      <c r="GK1064"/>
      <c r="GL1064"/>
      <c r="GM1064"/>
      <c r="GN1064"/>
      <c r="GO1064"/>
      <c r="GP1064"/>
      <c r="GQ1064"/>
      <c r="GR1064"/>
      <c r="GS1064"/>
      <c r="GT1064"/>
      <c r="GU1064"/>
      <c r="GV1064"/>
      <c r="GW1064"/>
      <c r="GX1064"/>
      <c r="GY1064"/>
      <c r="GZ1064"/>
      <c r="HA1064"/>
      <c r="HB1064"/>
      <c r="HC1064"/>
      <c r="HD1064"/>
      <c r="HE1064"/>
      <c r="HF1064"/>
      <c r="HG1064"/>
      <c r="HH1064"/>
      <c r="HI1064"/>
      <c r="HJ1064"/>
      <c r="HK1064"/>
      <c r="HL1064"/>
    </row>
    <row r="1065" spans="1:220" x14ac:dyDescent="0.25">
      <c r="A1065"/>
      <c r="B1065"/>
      <c r="C1065"/>
      <c r="D1065"/>
      <c r="E1065"/>
      <c r="F1065"/>
      <c r="G1065"/>
      <c r="H1065"/>
      <c r="I1065"/>
      <c r="J1065"/>
      <c r="K1065"/>
      <c r="L1065"/>
      <c r="M1065"/>
      <c r="N1065"/>
      <c r="O1065"/>
      <c r="P1065"/>
      <c r="Q1065"/>
      <c r="R1065"/>
      <c r="S1065"/>
      <c r="T1065"/>
      <c r="U1065"/>
      <c r="V1065"/>
      <c r="W1065"/>
      <c r="X1065"/>
      <c r="Y1065"/>
      <c r="Z1065"/>
      <c r="AA1065"/>
      <c r="AB1065"/>
      <c r="AC1065"/>
      <c r="AD1065"/>
      <c r="AE1065"/>
      <c r="AF1065"/>
      <c r="AG1065"/>
      <c r="AH1065"/>
      <c r="AI1065"/>
      <c r="AJ1065"/>
      <c r="AK1065"/>
      <c r="AL1065"/>
      <c r="AM1065"/>
      <c r="AN1065"/>
      <c r="AO1065"/>
      <c r="AP1065"/>
      <c r="AQ1065"/>
      <c r="AR1065"/>
      <c r="AS1065"/>
      <c r="AT1065"/>
      <c r="AU1065"/>
      <c r="AV1065"/>
      <c r="AW1065"/>
      <c r="AX1065"/>
      <c r="AY1065"/>
      <c r="AZ1065"/>
      <c r="BA1065"/>
      <c r="BB1065"/>
      <c r="BC1065"/>
      <c r="BD1065"/>
      <c r="BE1065"/>
      <c r="BF1065"/>
      <c r="BG1065"/>
      <c r="BH1065"/>
      <c r="BI1065"/>
      <c r="BJ1065"/>
      <c r="BK1065"/>
      <c r="BL1065"/>
      <c r="BM1065"/>
      <c r="BN1065"/>
      <c r="BO1065"/>
      <c r="BP1065"/>
      <c r="BQ1065"/>
      <c r="BR1065"/>
      <c r="BS1065"/>
      <c r="BT1065"/>
      <c r="BU1065"/>
      <c r="BV1065"/>
      <c r="BW1065"/>
      <c r="BX1065"/>
      <c r="BY1065"/>
      <c r="BZ1065"/>
      <c r="CA1065"/>
      <c r="CB1065"/>
      <c r="CC1065"/>
      <c r="CD1065"/>
      <c r="CE1065"/>
      <c r="CF1065"/>
      <c r="CG1065"/>
      <c r="CH1065"/>
      <c r="CI1065"/>
      <c r="CJ1065"/>
      <c r="CK1065"/>
      <c r="CL1065"/>
      <c r="CM1065"/>
      <c r="CN1065"/>
      <c r="CO1065"/>
      <c r="CP1065"/>
      <c r="CQ1065"/>
      <c r="CR1065"/>
      <c r="CS1065"/>
      <c r="CT1065"/>
      <c r="CU1065"/>
      <c r="CV1065"/>
      <c r="CW1065"/>
      <c r="CX1065"/>
      <c r="CY1065"/>
      <c r="CZ1065"/>
      <c r="DA1065"/>
      <c r="DB1065"/>
      <c r="DC1065"/>
      <c r="DD1065"/>
      <c r="DE1065"/>
      <c r="DF1065"/>
      <c r="DG1065"/>
      <c r="DH1065"/>
      <c r="DI1065"/>
      <c r="DJ1065"/>
      <c r="DK1065"/>
      <c r="DL1065"/>
      <c r="DM1065"/>
      <c r="DN1065"/>
      <c r="DO1065"/>
      <c r="DP1065"/>
      <c r="DQ1065"/>
      <c r="DR1065"/>
      <c r="DS1065"/>
      <c r="DT1065"/>
      <c r="DU1065"/>
      <c r="DV1065"/>
      <c r="DW1065"/>
      <c r="DX1065"/>
      <c r="DY1065"/>
      <c r="DZ1065"/>
      <c r="EA1065"/>
      <c r="EB1065"/>
      <c r="EC1065"/>
      <c r="ED1065"/>
      <c r="EE1065"/>
      <c r="EF1065"/>
      <c r="EG1065"/>
      <c r="EH1065"/>
      <c r="EI1065"/>
      <c r="EJ1065"/>
      <c r="EK1065"/>
      <c r="EL1065"/>
      <c r="EM1065"/>
      <c r="EN1065"/>
      <c r="EO1065"/>
      <c r="EP1065"/>
      <c r="EQ1065"/>
      <c r="ER1065"/>
      <c r="ES1065"/>
      <c r="ET1065"/>
      <c r="EU1065"/>
      <c r="EV1065"/>
      <c r="EW1065"/>
      <c r="EX1065"/>
      <c r="EY1065"/>
      <c r="EZ1065"/>
      <c r="FA1065"/>
      <c r="FB1065"/>
      <c r="FC1065"/>
      <c r="FD1065"/>
      <c r="FE1065"/>
      <c r="FF1065"/>
      <c r="FG1065"/>
      <c r="FH1065"/>
      <c r="FI1065"/>
      <c r="FJ1065"/>
      <c r="FK1065"/>
      <c r="FL1065"/>
      <c r="FM1065"/>
      <c r="FN1065"/>
      <c r="FO1065"/>
      <c r="FP1065"/>
      <c r="FQ1065"/>
      <c r="FR1065"/>
      <c r="FS1065"/>
      <c r="FT1065"/>
      <c r="FU1065"/>
      <c r="FV1065"/>
      <c r="FW1065"/>
      <c r="FX1065"/>
      <c r="FY1065"/>
      <c r="FZ1065"/>
      <c r="GA1065"/>
      <c r="GB1065"/>
      <c r="GC1065"/>
      <c r="GD1065"/>
      <c r="GE1065"/>
      <c r="GF1065"/>
      <c r="GG1065"/>
      <c r="GH1065"/>
      <c r="GI1065"/>
      <c r="GJ1065"/>
      <c r="GK1065"/>
      <c r="GL1065"/>
      <c r="GM1065"/>
      <c r="GN1065"/>
      <c r="GO1065"/>
      <c r="GP1065"/>
      <c r="GQ1065"/>
      <c r="GR1065"/>
      <c r="GS1065"/>
      <c r="GT1065"/>
      <c r="GU1065"/>
      <c r="GV1065"/>
      <c r="GW1065"/>
      <c r="GX1065"/>
      <c r="GY1065"/>
      <c r="GZ1065"/>
      <c r="HA1065"/>
      <c r="HB1065"/>
      <c r="HC1065"/>
      <c r="HD1065"/>
      <c r="HE1065"/>
      <c r="HF1065"/>
      <c r="HG1065"/>
      <c r="HH1065"/>
      <c r="HI1065"/>
      <c r="HJ1065"/>
      <c r="HK1065"/>
      <c r="HL1065"/>
    </row>
    <row r="1066" spans="1:220" x14ac:dyDescent="0.25">
      <c r="A1066"/>
      <c r="B1066"/>
      <c r="C1066"/>
      <c r="D1066"/>
      <c r="E1066"/>
      <c r="F1066"/>
      <c r="G1066"/>
      <c r="H1066"/>
      <c r="I1066"/>
      <c r="J1066"/>
      <c r="K1066"/>
      <c r="L1066"/>
      <c r="M1066"/>
      <c r="N1066"/>
      <c r="O1066"/>
      <c r="P1066"/>
      <c r="Q1066"/>
      <c r="R1066"/>
      <c r="S1066"/>
      <c r="T1066"/>
      <c r="U1066"/>
      <c r="V1066"/>
      <c r="W1066"/>
      <c r="X1066"/>
      <c r="Y1066"/>
      <c r="Z1066"/>
      <c r="AA1066"/>
      <c r="AB1066"/>
      <c r="AC1066"/>
      <c r="AD1066"/>
      <c r="AE1066"/>
      <c r="AF1066"/>
      <c r="AG1066"/>
      <c r="AH1066"/>
      <c r="AI1066"/>
      <c r="AJ1066"/>
      <c r="AK1066"/>
      <c r="AL1066"/>
      <c r="AM1066"/>
      <c r="AN1066"/>
      <c r="AO1066"/>
      <c r="AP1066"/>
      <c r="AQ1066"/>
      <c r="AR1066"/>
      <c r="AS1066"/>
      <c r="AT1066"/>
      <c r="AU1066"/>
      <c r="AV1066"/>
      <c r="AW1066"/>
      <c r="AX1066"/>
      <c r="AY1066"/>
      <c r="AZ1066"/>
      <c r="BA1066"/>
      <c r="BB1066"/>
      <c r="BC1066"/>
      <c r="BD1066"/>
      <c r="BE1066"/>
      <c r="BF1066"/>
      <c r="BG1066"/>
      <c r="BH1066"/>
      <c r="BI1066"/>
      <c r="BJ1066"/>
      <c r="BK1066"/>
      <c r="BL1066"/>
      <c r="BM1066"/>
      <c r="BN1066"/>
      <c r="BO1066"/>
      <c r="BP1066"/>
      <c r="BQ1066"/>
      <c r="BR1066"/>
      <c r="BS1066"/>
      <c r="BT1066"/>
      <c r="BU1066"/>
      <c r="BV1066"/>
      <c r="BW1066"/>
      <c r="BX1066"/>
      <c r="BY1066"/>
      <c r="BZ1066"/>
      <c r="CA1066"/>
      <c r="CB1066"/>
      <c r="CC1066"/>
      <c r="CD1066"/>
      <c r="CE1066"/>
      <c r="CF1066"/>
      <c r="CG1066"/>
      <c r="CH1066"/>
      <c r="CI1066"/>
      <c r="CJ1066"/>
      <c r="CK1066"/>
      <c r="CL1066"/>
      <c r="CM1066"/>
      <c r="CN1066"/>
      <c r="CO1066"/>
      <c r="CP1066"/>
      <c r="CQ1066"/>
      <c r="CR1066"/>
      <c r="CS1066"/>
      <c r="CT1066"/>
      <c r="CU1066"/>
      <c r="CV1066"/>
      <c r="CW1066"/>
      <c r="CX1066"/>
      <c r="CY1066"/>
      <c r="CZ1066"/>
      <c r="DA1066"/>
      <c r="DB1066"/>
      <c r="DC1066"/>
      <c r="DD1066"/>
      <c r="DE1066"/>
      <c r="DF1066"/>
      <c r="DG1066"/>
      <c r="DH1066"/>
      <c r="DI1066"/>
      <c r="DJ1066"/>
      <c r="DK1066"/>
      <c r="DL1066"/>
      <c r="DM1066"/>
      <c r="DN1066"/>
      <c r="DO1066"/>
      <c r="DP1066"/>
      <c r="DQ1066"/>
      <c r="DR1066"/>
      <c r="DS1066"/>
      <c r="DT1066"/>
      <c r="DU1066"/>
      <c r="DV1066"/>
      <c r="DW1066"/>
      <c r="DX1066"/>
      <c r="DY1066"/>
      <c r="DZ1066"/>
      <c r="EA1066"/>
      <c r="EB1066"/>
      <c r="EC1066"/>
      <c r="ED1066"/>
      <c r="EE1066"/>
      <c r="EF1066"/>
      <c r="EG1066"/>
      <c r="EH1066"/>
      <c r="EI1066"/>
      <c r="EJ1066"/>
      <c r="EK1066"/>
      <c r="EL1066"/>
      <c r="EM1066"/>
      <c r="EN1066"/>
      <c r="EO1066"/>
      <c r="EP1066"/>
      <c r="EQ1066"/>
      <c r="ER1066"/>
      <c r="ES1066"/>
      <c r="ET1066"/>
      <c r="EU1066"/>
      <c r="EV1066"/>
      <c r="EW1066"/>
      <c r="EX1066"/>
      <c r="EY1066"/>
      <c r="EZ1066"/>
      <c r="FA1066"/>
      <c r="FB1066"/>
      <c r="FC1066"/>
      <c r="FD1066"/>
      <c r="FE1066"/>
      <c r="FF1066"/>
      <c r="FG1066"/>
      <c r="FH1066"/>
      <c r="FI1066"/>
      <c r="FJ1066"/>
      <c r="FK1066"/>
      <c r="FL1066"/>
      <c r="FM1066"/>
      <c r="FN1066"/>
      <c r="FO1066"/>
      <c r="FP1066"/>
      <c r="FQ1066"/>
      <c r="FR1066"/>
      <c r="FS1066"/>
      <c r="FT1066"/>
      <c r="FU1066"/>
      <c r="FV1066"/>
      <c r="FW1066"/>
      <c r="FX1066"/>
      <c r="FY1066"/>
      <c r="FZ1066"/>
      <c r="GA1066"/>
      <c r="GB1066"/>
      <c r="GC1066"/>
      <c r="GD1066"/>
      <c r="GE1066"/>
      <c r="GF1066"/>
      <c r="GG1066"/>
      <c r="GH1066"/>
      <c r="GI1066"/>
      <c r="GJ1066"/>
      <c r="GK1066"/>
      <c r="GL1066"/>
      <c r="GM1066"/>
      <c r="GN1066"/>
      <c r="GO1066"/>
      <c r="GP1066"/>
      <c r="GQ1066"/>
      <c r="GR1066"/>
      <c r="GS1066"/>
      <c r="GT1066"/>
      <c r="GU1066"/>
      <c r="GV1066"/>
      <c r="GW1066"/>
      <c r="GX1066"/>
      <c r="GY1066"/>
      <c r="GZ1066"/>
      <c r="HA1066"/>
      <c r="HB1066"/>
      <c r="HC1066"/>
      <c r="HD1066"/>
      <c r="HE1066"/>
      <c r="HF1066"/>
      <c r="HG1066"/>
      <c r="HH1066"/>
      <c r="HI1066"/>
      <c r="HJ1066"/>
      <c r="HK1066"/>
      <c r="HL1066"/>
    </row>
    <row r="1067" spans="1:220" x14ac:dyDescent="0.25">
      <c r="A1067"/>
      <c r="B1067"/>
      <c r="C1067"/>
      <c r="D1067"/>
      <c r="E1067"/>
      <c r="F1067"/>
      <c r="G1067"/>
      <c r="H1067"/>
      <c r="I1067"/>
      <c r="J1067"/>
      <c r="K1067"/>
      <c r="L1067"/>
      <c r="M1067"/>
      <c r="N1067"/>
      <c r="O1067"/>
      <c r="P1067"/>
      <c r="Q1067"/>
      <c r="R1067"/>
      <c r="S1067"/>
      <c r="T1067"/>
      <c r="U1067"/>
      <c r="V1067"/>
      <c r="W1067"/>
      <c r="X1067"/>
      <c r="Y1067"/>
      <c r="Z1067"/>
      <c r="AA1067"/>
      <c r="AB1067"/>
      <c r="AC1067"/>
      <c r="AD1067"/>
      <c r="AE1067"/>
      <c r="AF1067"/>
      <c r="AG1067"/>
      <c r="AH1067"/>
      <c r="AI1067"/>
      <c r="AJ1067"/>
      <c r="AK1067"/>
      <c r="AL1067"/>
      <c r="AM1067"/>
      <c r="AN1067"/>
      <c r="AO1067"/>
      <c r="AP1067"/>
      <c r="AQ1067"/>
      <c r="AR1067"/>
      <c r="AS1067"/>
      <c r="AT1067"/>
      <c r="AU1067"/>
      <c r="AV1067"/>
      <c r="AW1067"/>
      <c r="AX1067"/>
      <c r="AY1067"/>
      <c r="AZ1067"/>
      <c r="BA1067"/>
      <c r="BB1067"/>
      <c r="BC1067"/>
      <c r="BD1067"/>
      <c r="BE1067"/>
      <c r="BF1067"/>
      <c r="BG1067"/>
      <c r="BH1067"/>
      <c r="BI1067"/>
      <c r="BJ1067"/>
      <c r="BK1067"/>
      <c r="BL1067"/>
      <c r="BM1067"/>
      <c r="BN1067"/>
      <c r="BO1067"/>
      <c r="BP1067"/>
      <c r="BQ1067"/>
      <c r="BR1067"/>
      <c r="BS1067"/>
      <c r="BT1067"/>
      <c r="BU1067"/>
      <c r="BV1067"/>
      <c r="BW1067"/>
      <c r="BX1067"/>
      <c r="BY1067"/>
      <c r="BZ1067"/>
      <c r="CA1067"/>
      <c r="CB1067"/>
      <c r="CC1067"/>
      <c r="CD1067"/>
      <c r="CE1067"/>
      <c r="CF1067"/>
      <c r="CG1067"/>
      <c r="CH1067"/>
      <c r="CI1067"/>
      <c r="CJ1067"/>
      <c r="CK1067"/>
      <c r="CL1067"/>
      <c r="CM1067"/>
      <c r="CN1067"/>
      <c r="CO1067"/>
      <c r="CP1067"/>
      <c r="CQ1067"/>
      <c r="CR1067"/>
      <c r="CS1067"/>
      <c r="CT1067"/>
      <c r="CU1067"/>
      <c r="CV1067"/>
      <c r="CW1067"/>
      <c r="CX1067"/>
      <c r="CY1067"/>
      <c r="CZ1067"/>
      <c r="DA1067"/>
      <c r="DB1067"/>
      <c r="DC1067"/>
      <c r="DD1067"/>
      <c r="DE1067"/>
      <c r="DF1067"/>
      <c r="DG1067"/>
      <c r="DH1067"/>
      <c r="DI1067"/>
      <c r="DJ1067"/>
      <c r="DK1067"/>
      <c r="DL1067"/>
      <c r="DM1067"/>
      <c r="DN1067"/>
      <c r="DO1067"/>
      <c r="DP1067"/>
      <c r="DQ1067"/>
      <c r="DR1067"/>
      <c r="DS1067"/>
      <c r="DT1067"/>
      <c r="DU1067"/>
      <c r="DV1067"/>
      <c r="DW1067"/>
      <c r="DX1067"/>
      <c r="DY1067"/>
      <c r="DZ1067"/>
      <c r="EA1067"/>
      <c r="EB1067"/>
      <c r="EC1067"/>
      <c r="ED1067"/>
      <c r="EE1067"/>
      <c r="EF1067"/>
      <c r="EG1067"/>
      <c r="EH1067"/>
      <c r="EI1067"/>
      <c r="EJ1067"/>
      <c r="EK1067"/>
      <c r="EL1067"/>
      <c r="EM1067"/>
      <c r="EN1067"/>
      <c r="EO1067"/>
      <c r="EP1067"/>
      <c r="EQ1067"/>
      <c r="ER1067"/>
      <c r="ES1067"/>
      <c r="ET1067"/>
      <c r="EU1067"/>
      <c r="EV1067"/>
      <c r="EW1067"/>
      <c r="EX1067"/>
      <c r="EY1067"/>
      <c r="EZ1067"/>
      <c r="FA1067"/>
      <c r="FB1067"/>
      <c r="FC1067"/>
      <c r="FD1067"/>
      <c r="FE1067"/>
      <c r="FF1067"/>
      <c r="FG1067"/>
      <c r="FH1067"/>
      <c r="FI1067"/>
      <c r="FJ1067"/>
      <c r="FK1067"/>
      <c r="FL1067"/>
      <c r="FM1067"/>
      <c r="FN1067"/>
      <c r="FO1067"/>
      <c r="FP1067"/>
      <c r="FQ1067"/>
      <c r="FR1067"/>
      <c r="FS1067"/>
      <c r="FT1067"/>
      <c r="FU1067"/>
      <c r="FV1067"/>
      <c r="FW1067"/>
      <c r="FX1067"/>
      <c r="FY1067"/>
      <c r="FZ1067"/>
      <c r="GA1067"/>
      <c r="GB1067"/>
      <c r="GC1067"/>
      <c r="GD1067"/>
      <c r="GE1067"/>
      <c r="GF1067"/>
      <c r="GG1067"/>
      <c r="GH1067"/>
      <c r="GI1067"/>
      <c r="GJ1067"/>
      <c r="GK1067"/>
      <c r="GL1067"/>
      <c r="GM1067"/>
      <c r="GN1067"/>
      <c r="GO1067"/>
      <c r="GP1067"/>
      <c r="GQ1067"/>
      <c r="GR1067"/>
      <c r="GS1067"/>
      <c r="GT1067"/>
      <c r="GU1067"/>
      <c r="GV1067"/>
      <c r="GW1067"/>
      <c r="GX1067"/>
      <c r="GY1067"/>
      <c r="GZ1067"/>
      <c r="HA1067"/>
      <c r="HB1067"/>
      <c r="HC1067"/>
      <c r="HD1067"/>
      <c r="HE1067"/>
      <c r="HF1067"/>
      <c r="HG1067"/>
      <c r="HH1067"/>
      <c r="HI1067"/>
      <c r="HJ1067"/>
      <c r="HK1067"/>
      <c r="HL1067"/>
    </row>
    <row r="1068" spans="1:220" x14ac:dyDescent="0.25">
      <c r="A1068"/>
      <c r="B1068"/>
      <c r="C1068"/>
      <c r="D1068"/>
      <c r="E1068"/>
      <c r="F1068"/>
      <c r="G1068"/>
      <c r="H1068"/>
      <c r="I1068"/>
      <c r="J1068"/>
      <c r="K1068"/>
      <c r="L1068"/>
      <c r="M1068"/>
      <c r="N1068"/>
      <c r="O1068"/>
      <c r="P1068"/>
      <c r="Q1068"/>
      <c r="R1068"/>
      <c r="S1068"/>
      <c r="T1068"/>
      <c r="U1068"/>
      <c r="V1068"/>
      <c r="W1068"/>
      <c r="X1068"/>
      <c r="Y1068"/>
      <c r="Z1068"/>
      <c r="AA1068"/>
      <c r="AB1068"/>
      <c r="AC1068"/>
      <c r="AD1068"/>
      <c r="AE1068"/>
      <c r="AF1068"/>
      <c r="AG1068"/>
      <c r="AH1068"/>
      <c r="AI1068"/>
      <c r="AJ1068"/>
      <c r="AK1068"/>
      <c r="AL1068"/>
      <c r="AM1068"/>
      <c r="AN1068"/>
      <c r="AO1068"/>
      <c r="AP1068"/>
      <c r="AQ1068"/>
      <c r="AR1068"/>
      <c r="AS1068"/>
      <c r="AT1068"/>
      <c r="AU1068"/>
      <c r="AV1068"/>
      <c r="AW1068"/>
      <c r="AX1068"/>
      <c r="AY1068"/>
      <c r="AZ1068"/>
      <c r="BA1068"/>
      <c r="BB1068"/>
      <c r="BC1068"/>
      <c r="BD1068"/>
      <c r="BE1068"/>
      <c r="BF1068"/>
      <c r="BG1068"/>
      <c r="BH1068"/>
      <c r="BI1068"/>
      <c r="BJ1068"/>
      <c r="BK1068"/>
      <c r="BL1068"/>
      <c r="BM1068"/>
      <c r="BN1068"/>
      <c r="BO1068"/>
      <c r="BP1068"/>
      <c r="BQ1068"/>
      <c r="BR1068"/>
      <c r="BS1068"/>
      <c r="BT1068"/>
      <c r="BU1068"/>
      <c r="BV1068"/>
      <c r="BW1068"/>
      <c r="BX1068"/>
      <c r="BY1068"/>
      <c r="BZ1068"/>
      <c r="CA1068"/>
      <c r="CB1068"/>
      <c r="CC1068"/>
      <c r="CD1068"/>
      <c r="CE1068"/>
      <c r="CF1068"/>
      <c r="CG1068"/>
      <c r="CH1068"/>
      <c r="CI1068"/>
      <c r="CJ1068"/>
      <c r="CK1068"/>
      <c r="CL1068"/>
      <c r="CM1068"/>
      <c r="CN1068"/>
      <c r="CO1068"/>
      <c r="CP1068"/>
      <c r="CQ1068"/>
      <c r="CR1068"/>
      <c r="CS1068"/>
      <c r="CT1068"/>
      <c r="CU1068"/>
      <c r="CV1068"/>
      <c r="CW1068"/>
      <c r="CX1068"/>
      <c r="CY1068"/>
      <c r="CZ1068"/>
      <c r="DA1068"/>
      <c r="DB1068"/>
      <c r="DC1068"/>
      <c r="DD1068"/>
      <c r="DE1068"/>
      <c r="DF1068"/>
      <c r="DG1068"/>
      <c r="DH1068"/>
      <c r="DI1068"/>
      <c r="DJ1068"/>
      <c r="DK1068"/>
      <c r="DL1068"/>
      <c r="DM1068"/>
      <c r="DN1068"/>
      <c r="DO1068"/>
      <c r="DP1068"/>
      <c r="DQ1068"/>
      <c r="DR1068"/>
      <c r="DS1068"/>
      <c r="DT1068"/>
      <c r="DU1068"/>
      <c r="DV1068"/>
      <c r="DW1068"/>
      <c r="DX1068"/>
      <c r="DY1068"/>
      <c r="DZ1068"/>
      <c r="EA1068"/>
      <c r="EB1068"/>
      <c r="EC1068"/>
      <c r="ED1068"/>
      <c r="EE1068"/>
      <c r="EF1068"/>
      <c r="EG1068"/>
      <c r="EH1068"/>
      <c r="EI1068"/>
      <c r="EJ1068"/>
      <c r="EK1068"/>
      <c r="EL1068"/>
      <c r="EM1068"/>
      <c r="EN1068"/>
      <c r="EO1068"/>
      <c r="EP1068"/>
      <c r="EQ1068"/>
      <c r="ER1068"/>
      <c r="ES1068"/>
      <c r="ET1068"/>
      <c r="EU1068"/>
      <c r="EV1068"/>
      <c r="EW1068"/>
      <c r="EX1068"/>
      <c r="EY1068"/>
      <c r="EZ1068"/>
      <c r="FA1068"/>
      <c r="FB1068"/>
      <c r="FC1068"/>
      <c r="FD1068"/>
      <c r="FE1068"/>
      <c r="FF1068"/>
      <c r="FG1068"/>
      <c r="FH1068"/>
      <c r="FI1068"/>
      <c r="FJ1068"/>
      <c r="FK1068"/>
      <c r="FL1068"/>
      <c r="FM1068"/>
      <c r="FN1068"/>
      <c r="FO1068"/>
      <c r="FP1068"/>
      <c r="FQ1068"/>
      <c r="FR1068"/>
      <c r="FS1068"/>
      <c r="FT1068"/>
      <c r="FU1068"/>
      <c r="FV1068"/>
      <c r="FW1068"/>
      <c r="FX1068"/>
      <c r="FY1068"/>
      <c r="FZ1068"/>
      <c r="GA1068"/>
      <c r="GB1068"/>
      <c r="GC1068"/>
      <c r="GD1068"/>
      <c r="GE1068"/>
      <c r="GF1068"/>
      <c r="GG1068"/>
      <c r="GH1068"/>
      <c r="GI1068"/>
      <c r="GJ1068"/>
      <c r="GK1068"/>
      <c r="GL1068"/>
      <c r="GM1068"/>
      <c r="GN1068"/>
      <c r="GO1068"/>
      <c r="GP1068"/>
      <c r="GQ1068"/>
      <c r="GR1068"/>
      <c r="GS1068"/>
      <c r="GT1068"/>
      <c r="GU1068"/>
      <c r="GV1068"/>
      <c r="GW1068"/>
      <c r="GX1068"/>
      <c r="GY1068"/>
      <c r="GZ1068"/>
      <c r="HA1068"/>
      <c r="HB1068"/>
      <c r="HC1068"/>
      <c r="HD1068"/>
      <c r="HE1068"/>
      <c r="HF1068"/>
      <c r="HG1068"/>
      <c r="HH1068"/>
      <c r="HI1068"/>
      <c r="HJ1068"/>
      <c r="HK1068"/>
      <c r="HL1068"/>
    </row>
    <row r="1069" spans="1:220" x14ac:dyDescent="0.25">
      <c r="A1069"/>
      <c r="B1069"/>
      <c r="C1069"/>
      <c r="D1069"/>
      <c r="E1069"/>
      <c r="F1069"/>
      <c r="G1069"/>
      <c r="H1069"/>
      <c r="I1069"/>
      <c r="J1069"/>
      <c r="K1069"/>
      <c r="L1069"/>
      <c r="M1069"/>
      <c r="N1069"/>
      <c r="O1069"/>
      <c r="P1069"/>
      <c r="Q1069"/>
      <c r="R1069"/>
      <c r="S1069"/>
      <c r="T1069"/>
      <c r="U1069"/>
      <c r="V1069"/>
      <c r="W1069"/>
      <c r="X1069"/>
      <c r="Y1069"/>
      <c r="Z1069"/>
      <c r="AA1069"/>
      <c r="AB1069"/>
      <c r="AC1069"/>
      <c r="AD1069"/>
      <c r="AE1069"/>
      <c r="AF1069"/>
      <c r="AG1069"/>
      <c r="AH1069"/>
      <c r="AI1069"/>
      <c r="AJ1069"/>
      <c r="AK1069"/>
      <c r="AL1069"/>
      <c r="AM1069"/>
      <c r="AN1069"/>
      <c r="AO1069"/>
      <c r="AP1069"/>
      <c r="AQ1069"/>
      <c r="AR1069"/>
      <c r="AS1069"/>
      <c r="AT1069"/>
      <c r="AU1069"/>
      <c r="AV1069"/>
      <c r="AW1069"/>
      <c r="AX1069"/>
      <c r="AY1069"/>
      <c r="AZ1069"/>
      <c r="BA1069"/>
      <c r="BB1069"/>
      <c r="BC1069"/>
      <c r="BD1069"/>
      <c r="BE1069"/>
      <c r="BF1069"/>
      <c r="BG1069"/>
      <c r="BH1069"/>
      <c r="BI1069"/>
      <c r="BJ1069"/>
      <c r="BK1069"/>
      <c r="BL1069"/>
      <c r="BM1069"/>
      <c r="BN1069"/>
      <c r="BO1069"/>
      <c r="BP1069"/>
      <c r="BQ1069"/>
      <c r="BR1069"/>
      <c r="BS1069"/>
      <c r="BT1069"/>
      <c r="BU1069"/>
      <c r="BV1069"/>
      <c r="BW1069"/>
      <c r="BX1069"/>
      <c r="BY1069"/>
      <c r="BZ1069"/>
      <c r="CA1069"/>
      <c r="CB1069"/>
      <c r="CC1069"/>
      <c r="CD1069"/>
      <c r="CE1069"/>
      <c r="CF1069"/>
      <c r="CG1069"/>
      <c r="CH1069"/>
      <c r="CI1069"/>
      <c r="CJ1069"/>
      <c r="CK1069"/>
      <c r="CL1069"/>
      <c r="CM1069"/>
      <c r="CN1069"/>
      <c r="CO1069"/>
      <c r="CP1069"/>
      <c r="CQ1069"/>
      <c r="CR1069"/>
      <c r="CS1069"/>
      <c r="CT1069"/>
      <c r="CU1069"/>
      <c r="CV1069"/>
      <c r="CW1069"/>
      <c r="CX1069"/>
      <c r="CY1069"/>
      <c r="CZ1069"/>
      <c r="DA1069"/>
      <c r="DB1069"/>
      <c r="DC1069"/>
      <c r="DD1069"/>
      <c r="DE1069"/>
      <c r="DF1069"/>
      <c r="DG1069"/>
      <c r="DH1069"/>
      <c r="DI1069"/>
      <c r="DJ1069"/>
      <c r="DK1069"/>
      <c r="DL1069"/>
      <c r="DM1069"/>
      <c r="DN1069"/>
      <c r="DO1069"/>
      <c r="DP1069"/>
      <c r="DQ1069"/>
      <c r="DR1069"/>
      <c r="DS1069"/>
      <c r="DT1069"/>
      <c r="DU1069"/>
      <c r="DV1069"/>
      <c r="DW1069"/>
      <c r="DX1069"/>
      <c r="DY1069"/>
      <c r="DZ1069"/>
      <c r="EA1069"/>
      <c r="EB1069"/>
      <c r="EC1069"/>
      <c r="ED1069"/>
      <c r="EE1069"/>
      <c r="EF1069"/>
      <c r="EG1069"/>
      <c r="EH1069"/>
      <c r="EI1069"/>
      <c r="EJ1069"/>
      <c r="EK1069"/>
      <c r="EL1069"/>
      <c r="EM1069"/>
      <c r="EN1069"/>
      <c r="EO1069"/>
      <c r="EP1069"/>
      <c r="EQ1069"/>
      <c r="ER1069"/>
      <c r="ES1069"/>
      <c r="ET1069"/>
      <c r="EU1069"/>
      <c r="EV1069"/>
      <c r="EW1069"/>
      <c r="EX1069"/>
      <c r="EY1069"/>
      <c r="EZ1069"/>
      <c r="FA1069"/>
      <c r="FB1069"/>
      <c r="FC1069"/>
      <c r="FD1069"/>
      <c r="FE1069"/>
      <c r="FF1069"/>
      <c r="FG1069"/>
      <c r="FH1069"/>
      <c r="FI1069"/>
      <c r="FJ1069"/>
      <c r="FK1069"/>
      <c r="FL1069"/>
      <c r="FM1069"/>
      <c r="FN1069"/>
      <c r="FO1069"/>
      <c r="FP1069"/>
      <c r="FQ1069"/>
      <c r="FR1069"/>
      <c r="FS1069"/>
      <c r="FT1069"/>
      <c r="FU1069"/>
      <c r="FV1069"/>
      <c r="FW1069"/>
      <c r="FX1069"/>
      <c r="FY1069"/>
      <c r="FZ1069"/>
      <c r="GA1069"/>
      <c r="GB1069"/>
      <c r="GC1069"/>
      <c r="GD1069"/>
      <c r="GE1069"/>
      <c r="GF1069"/>
      <c r="GG1069"/>
      <c r="GH1069"/>
      <c r="GI1069"/>
      <c r="GJ1069"/>
      <c r="GK1069"/>
      <c r="GL1069"/>
      <c r="GM1069"/>
      <c r="GN1069"/>
      <c r="GO1069"/>
      <c r="GP1069"/>
      <c r="GQ1069"/>
      <c r="GR1069"/>
      <c r="GS1069"/>
      <c r="GT1069"/>
      <c r="GU1069"/>
      <c r="GV1069"/>
      <c r="GW1069"/>
      <c r="GX1069"/>
      <c r="GY1069"/>
      <c r="GZ1069"/>
      <c r="HA1069"/>
      <c r="HB1069"/>
      <c r="HC1069"/>
      <c r="HD1069"/>
      <c r="HE1069"/>
      <c r="HF1069"/>
      <c r="HG1069"/>
      <c r="HH1069"/>
      <c r="HI1069"/>
      <c r="HJ1069"/>
      <c r="HK1069"/>
      <c r="HL1069"/>
    </row>
    <row r="1070" spans="1:220" x14ac:dyDescent="0.25">
      <c r="A1070"/>
      <c r="B1070"/>
      <c r="C1070"/>
      <c r="D1070"/>
      <c r="E1070"/>
      <c r="F1070"/>
      <c r="G1070"/>
      <c r="H1070"/>
      <c r="I1070"/>
      <c r="J1070"/>
      <c r="K1070"/>
      <c r="L1070"/>
      <c r="M1070"/>
      <c r="N1070"/>
      <c r="O1070"/>
      <c r="P1070"/>
      <c r="Q1070"/>
      <c r="R1070"/>
      <c r="S1070"/>
      <c r="T1070"/>
      <c r="U1070"/>
      <c r="V1070"/>
      <c r="W1070"/>
      <c r="X1070"/>
      <c r="Y1070"/>
      <c r="Z1070"/>
      <c r="AA1070"/>
      <c r="AB1070"/>
      <c r="AC1070"/>
      <c r="AD1070"/>
      <c r="AE1070"/>
      <c r="AF1070"/>
      <c r="AG1070"/>
      <c r="AH1070"/>
      <c r="AI1070"/>
      <c r="AJ1070"/>
      <c r="AK1070"/>
      <c r="AL1070"/>
      <c r="AM1070"/>
      <c r="AN1070"/>
      <c r="AO1070"/>
      <c r="AP1070"/>
      <c r="AQ1070"/>
      <c r="AR1070"/>
      <c r="AS1070"/>
      <c r="AT1070"/>
      <c r="AU1070"/>
      <c r="AV1070"/>
      <c r="AW1070"/>
      <c r="AX1070"/>
      <c r="AY1070"/>
      <c r="AZ1070"/>
      <c r="BA1070"/>
      <c r="BB1070"/>
      <c r="BC1070"/>
      <c r="BD1070"/>
      <c r="BE1070"/>
      <c r="BF1070"/>
      <c r="BG1070"/>
      <c r="BH1070"/>
      <c r="BI1070"/>
      <c r="BJ1070"/>
      <c r="BK1070"/>
      <c r="BL1070"/>
      <c r="BM1070"/>
      <c r="BN1070"/>
      <c r="BO1070"/>
      <c r="BP1070"/>
      <c r="BQ1070"/>
      <c r="BR1070"/>
      <c r="BS1070"/>
      <c r="BT1070"/>
      <c r="BU1070"/>
      <c r="BV1070"/>
      <c r="BW1070"/>
      <c r="BX1070"/>
      <c r="BY1070"/>
      <c r="BZ1070"/>
      <c r="CA1070"/>
      <c r="CB1070"/>
      <c r="CC1070"/>
      <c r="CD1070"/>
      <c r="CE1070"/>
      <c r="CF1070"/>
      <c r="CG1070"/>
      <c r="CH1070"/>
      <c r="CI1070"/>
      <c r="CJ1070"/>
      <c r="CK1070"/>
      <c r="CL1070"/>
      <c r="CM1070"/>
      <c r="CN1070"/>
      <c r="CO1070"/>
      <c r="CP1070"/>
      <c r="CQ1070"/>
      <c r="CR1070"/>
      <c r="CS1070"/>
      <c r="CT1070"/>
      <c r="CU1070"/>
      <c r="CV1070"/>
      <c r="CW1070"/>
      <c r="CX1070"/>
      <c r="CY1070"/>
      <c r="CZ1070"/>
      <c r="DA1070"/>
      <c r="DB1070"/>
      <c r="DC1070"/>
      <c r="DD1070"/>
      <c r="DE1070"/>
      <c r="DF1070"/>
      <c r="DG1070"/>
      <c r="DH1070"/>
      <c r="DI1070"/>
      <c r="DJ1070"/>
      <c r="DK1070"/>
      <c r="DL1070"/>
      <c r="DM1070"/>
      <c r="DN1070"/>
      <c r="DO1070"/>
      <c r="DP1070"/>
      <c r="DQ1070"/>
      <c r="DR1070"/>
      <c r="DS1070"/>
      <c r="DT1070"/>
      <c r="DU1070"/>
      <c r="DV1070"/>
      <c r="DW1070"/>
      <c r="DX1070"/>
      <c r="DY1070"/>
      <c r="DZ1070"/>
      <c r="EA1070"/>
      <c r="EB1070"/>
      <c r="EC1070"/>
      <c r="ED1070"/>
      <c r="EE1070"/>
      <c r="EF1070"/>
      <c r="EG1070"/>
      <c r="EH1070"/>
      <c r="EI1070"/>
      <c r="EJ1070"/>
      <c r="EK1070"/>
      <c r="EL1070"/>
      <c r="EM1070"/>
      <c r="EN1070"/>
      <c r="EO1070"/>
      <c r="EP1070"/>
      <c r="EQ1070"/>
      <c r="ER1070"/>
      <c r="ES1070"/>
      <c r="ET1070"/>
      <c r="EU1070"/>
      <c r="EV1070"/>
      <c r="EW1070"/>
      <c r="EX1070"/>
      <c r="EY1070"/>
      <c r="EZ1070"/>
      <c r="FA1070"/>
      <c r="FB1070"/>
      <c r="FC1070"/>
      <c r="FD1070"/>
      <c r="FE1070"/>
      <c r="FF1070"/>
      <c r="FG1070"/>
      <c r="FH1070"/>
      <c r="FI1070"/>
      <c r="FJ1070"/>
      <c r="FK1070"/>
      <c r="FL1070"/>
      <c r="FM1070"/>
      <c r="FN1070"/>
      <c r="FO1070"/>
      <c r="FP1070"/>
      <c r="FQ1070"/>
      <c r="FR1070"/>
      <c r="FS1070"/>
      <c r="FT1070"/>
      <c r="FU1070"/>
      <c r="FV1070"/>
      <c r="FW1070"/>
      <c r="FX1070"/>
      <c r="FY1070"/>
      <c r="FZ1070"/>
      <c r="GA1070"/>
      <c r="GB1070"/>
      <c r="GC1070"/>
      <c r="GD1070"/>
      <c r="GE1070"/>
      <c r="GF1070"/>
      <c r="GG1070"/>
      <c r="GH1070"/>
      <c r="GI1070"/>
      <c r="GJ1070"/>
      <c r="GK1070"/>
      <c r="GL1070"/>
      <c r="GM1070"/>
      <c r="GN1070"/>
      <c r="GO1070"/>
      <c r="GP1070"/>
      <c r="GQ1070"/>
      <c r="GR1070"/>
      <c r="GS1070"/>
      <c r="GT1070"/>
      <c r="GU1070"/>
      <c r="GV1070"/>
      <c r="GW1070"/>
      <c r="GX1070"/>
      <c r="GY1070"/>
      <c r="GZ1070"/>
      <c r="HA1070"/>
      <c r="HB1070"/>
      <c r="HC1070"/>
      <c r="HD1070"/>
      <c r="HE1070"/>
      <c r="HF1070"/>
      <c r="HG1070"/>
      <c r="HH1070"/>
      <c r="HI1070"/>
      <c r="HJ1070"/>
      <c r="HK1070"/>
      <c r="HL1070"/>
    </row>
    <row r="1071" spans="1:220" x14ac:dyDescent="0.25">
      <c r="A1071"/>
      <c r="B1071"/>
      <c r="C1071"/>
      <c r="D1071"/>
      <c r="E1071"/>
      <c r="F1071"/>
      <c r="G1071"/>
      <c r="H1071"/>
      <c r="I1071"/>
      <c r="J1071"/>
      <c r="K1071"/>
      <c r="L1071"/>
      <c r="M1071"/>
      <c r="N1071"/>
      <c r="O1071"/>
      <c r="P1071"/>
      <c r="Q1071"/>
      <c r="R1071"/>
      <c r="S1071"/>
      <c r="T1071"/>
      <c r="U1071"/>
      <c r="V1071"/>
      <c r="W1071"/>
      <c r="X1071"/>
      <c r="Y1071"/>
      <c r="Z1071"/>
      <c r="AA1071"/>
      <c r="AB1071"/>
      <c r="AC1071"/>
      <c r="AD1071"/>
      <c r="AE1071"/>
      <c r="AF1071"/>
      <c r="AG1071"/>
      <c r="AH1071"/>
      <c r="AI1071"/>
      <c r="AJ1071"/>
      <c r="AK1071"/>
      <c r="AL1071"/>
      <c r="AM1071"/>
      <c r="AN1071"/>
      <c r="AO1071"/>
      <c r="AP1071"/>
      <c r="AQ1071"/>
      <c r="AR1071"/>
      <c r="AS1071"/>
      <c r="AT1071"/>
      <c r="AU1071"/>
      <c r="AV1071"/>
      <c r="AW1071"/>
      <c r="AX1071"/>
      <c r="AY1071"/>
      <c r="AZ1071"/>
      <c r="BA1071"/>
      <c r="BB1071"/>
      <c r="BC1071"/>
      <c r="BD1071"/>
      <c r="BE1071"/>
      <c r="BF1071"/>
      <c r="BG1071"/>
      <c r="BH1071"/>
      <c r="BI1071"/>
      <c r="BJ1071"/>
      <c r="BK1071"/>
      <c r="BL1071"/>
      <c r="BM1071"/>
      <c r="BN1071"/>
      <c r="BO1071"/>
      <c r="BP1071"/>
      <c r="BQ1071"/>
      <c r="BR1071"/>
      <c r="BS1071"/>
      <c r="BT1071"/>
      <c r="BU1071"/>
      <c r="BV1071"/>
      <c r="BW1071"/>
      <c r="BX1071"/>
      <c r="BY1071"/>
      <c r="BZ1071"/>
      <c r="CA1071"/>
      <c r="CB1071"/>
      <c r="CC1071"/>
      <c r="CD1071"/>
      <c r="CE1071"/>
      <c r="CF1071"/>
      <c r="CG1071"/>
      <c r="CH1071"/>
      <c r="CI1071"/>
      <c r="CJ1071"/>
      <c r="CK1071"/>
      <c r="CL1071"/>
      <c r="CM1071"/>
      <c r="CN1071"/>
      <c r="CO1071"/>
      <c r="CP1071"/>
      <c r="CQ1071"/>
      <c r="CR1071"/>
      <c r="CS1071"/>
      <c r="CT1071"/>
      <c r="CU1071"/>
      <c r="CV1071"/>
      <c r="CW1071"/>
      <c r="CX1071"/>
      <c r="CY1071"/>
      <c r="CZ1071"/>
      <c r="DA1071"/>
      <c r="DB1071"/>
      <c r="DC1071"/>
      <c r="DD1071"/>
      <c r="DE1071"/>
      <c r="DF1071"/>
      <c r="DG1071"/>
      <c r="DH1071"/>
      <c r="DI1071"/>
      <c r="DJ1071"/>
      <c r="DK1071"/>
      <c r="DL1071"/>
      <c r="DM1071"/>
      <c r="DN1071"/>
      <c r="DO1071"/>
      <c r="DP1071"/>
      <c r="DQ1071"/>
      <c r="DR1071"/>
      <c r="DS1071"/>
      <c r="DT1071"/>
      <c r="DU1071"/>
      <c r="DV1071"/>
      <c r="DW1071"/>
      <c r="DX1071"/>
      <c r="DY1071"/>
      <c r="DZ1071"/>
      <c r="EA1071"/>
      <c r="EB1071"/>
      <c r="EC1071"/>
      <c r="ED1071"/>
      <c r="EE1071"/>
      <c r="EF1071"/>
      <c r="EG1071"/>
      <c r="EH1071"/>
      <c r="EI1071"/>
      <c r="EJ1071"/>
      <c r="EK1071"/>
      <c r="EL1071"/>
      <c r="EM1071"/>
      <c r="EN1071"/>
      <c r="EO1071"/>
      <c r="EP1071"/>
      <c r="EQ1071"/>
      <c r="ER1071"/>
      <c r="ES1071"/>
      <c r="ET1071"/>
      <c r="EU1071"/>
      <c r="EV1071"/>
      <c r="EW1071"/>
      <c r="EX1071"/>
      <c r="EY1071"/>
      <c r="EZ1071"/>
      <c r="FA1071"/>
      <c r="FB1071"/>
      <c r="FC1071"/>
      <c r="FD1071"/>
      <c r="FE1071"/>
      <c r="FF1071"/>
      <c r="FG1071"/>
      <c r="FH1071"/>
      <c r="FI1071"/>
      <c r="FJ1071"/>
      <c r="FK1071"/>
      <c r="FL1071"/>
      <c r="FM1071"/>
      <c r="FN1071"/>
      <c r="FO1071"/>
      <c r="FP1071"/>
      <c r="FQ1071"/>
      <c r="FR1071"/>
      <c r="FS1071"/>
      <c r="FT1071"/>
      <c r="FU1071"/>
      <c r="FV1071"/>
      <c r="FW1071"/>
      <c r="FX1071"/>
      <c r="FY1071"/>
      <c r="FZ1071"/>
      <c r="GA1071"/>
      <c r="GB1071"/>
      <c r="GC1071"/>
      <c r="GD1071"/>
      <c r="GE1071"/>
      <c r="GF1071"/>
      <c r="GG1071"/>
      <c r="GH1071"/>
      <c r="GI1071"/>
      <c r="GJ1071"/>
      <c r="GK1071"/>
      <c r="GL1071"/>
      <c r="GM1071"/>
      <c r="GN1071"/>
      <c r="GO1071"/>
      <c r="GP1071"/>
      <c r="GQ1071"/>
      <c r="GR1071"/>
      <c r="GS1071"/>
      <c r="GT1071"/>
      <c r="GU1071"/>
      <c r="GV1071"/>
      <c r="GW1071"/>
      <c r="GX1071"/>
      <c r="GY1071"/>
      <c r="GZ1071"/>
      <c r="HA1071"/>
      <c r="HB1071"/>
      <c r="HC1071"/>
      <c r="HD1071"/>
      <c r="HE1071"/>
      <c r="HF1071"/>
      <c r="HG1071"/>
      <c r="HH1071"/>
      <c r="HI1071"/>
      <c r="HJ1071"/>
      <c r="HK1071"/>
      <c r="HL1071"/>
    </row>
    <row r="1072" spans="1:220" x14ac:dyDescent="0.25">
      <c r="A1072"/>
      <c r="B1072"/>
      <c r="C1072"/>
      <c r="D1072"/>
      <c r="E1072"/>
      <c r="F1072"/>
      <c r="G1072"/>
      <c r="H1072"/>
      <c r="I1072"/>
      <c r="J1072"/>
      <c r="K1072"/>
      <c r="L1072"/>
      <c r="M1072"/>
      <c r="N1072"/>
      <c r="O1072"/>
      <c r="P1072"/>
      <c r="Q1072"/>
      <c r="R1072"/>
      <c r="S1072"/>
      <c r="T1072"/>
      <c r="U1072"/>
      <c r="V1072"/>
      <c r="W1072"/>
      <c r="X1072"/>
      <c r="Y1072"/>
      <c r="Z1072"/>
      <c r="AA1072"/>
      <c r="AB1072"/>
      <c r="AC1072"/>
      <c r="AD1072"/>
      <c r="AE1072"/>
      <c r="AF1072"/>
      <c r="AG1072"/>
      <c r="AH1072"/>
      <c r="AI1072"/>
      <c r="AJ1072"/>
      <c r="AK1072"/>
      <c r="AL1072"/>
      <c r="AM1072"/>
      <c r="AN1072"/>
      <c r="AO1072"/>
      <c r="AP1072"/>
      <c r="AQ1072"/>
      <c r="AR1072"/>
      <c r="AS1072"/>
      <c r="AT1072"/>
      <c r="AU1072"/>
      <c r="AV1072"/>
      <c r="AW1072"/>
      <c r="AX1072"/>
      <c r="AY1072"/>
      <c r="AZ1072"/>
      <c r="BA1072"/>
      <c r="BB1072"/>
      <c r="BC1072"/>
      <c r="BD1072"/>
      <c r="BE1072"/>
      <c r="BF1072"/>
      <c r="BG1072"/>
      <c r="BH1072"/>
      <c r="BI1072"/>
      <c r="BJ1072"/>
      <c r="BK1072"/>
      <c r="BL1072"/>
      <c r="BM1072"/>
      <c r="BN1072"/>
      <c r="BO1072"/>
      <c r="BP1072"/>
      <c r="BQ1072"/>
      <c r="BR1072"/>
      <c r="BS1072"/>
      <c r="BT1072"/>
      <c r="BU1072"/>
      <c r="BV1072"/>
      <c r="BW1072"/>
      <c r="BX1072"/>
      <c r="BY1072"/>
      <c r="BZ1072"/>
      <c r="CA1072"/>
      <c r="CB1072"/>
      <c r="CC1072"/>
      <c r="CD1072"/>
      <c r="CE1072"/>
      <c r="CF1072"/>
      <c r="CG1072"/>
      <c r="CH1072"/>
      <c r="CI1072"/>
      <c r="CJ1072"/>
      <c r="CK1072"/>
      <c r="CL1072"/>
      <c r="CM1072"/>
      <c r="CN1072"/>
      <c r="CO1072"/>
      <c r="CP1072"/>
      <c r="CQ1072"/>
      <c r="CR1072"/>
      <c r="CS1072"/>
      <c r="CT1072"/>
      <c r="CU1072"/>
      <c r="CV1072"/>
      <c r="CW1072"/>
      <c r="CX1072"/>
      <c r="CY1072"/>
      <c r="CZ1072"/>
      <c r="DA1072"/>
      <c r="DB1072"/>
      <c r="DC1072"/>
      <c r="DD1072"/>
      <c r="DE1072"/>
      <c r="DF1072"/>
      <c r="DG1072"/>
      <c r="DH1072"/>
      <c r="DI1072"/>
      <c r="DJ1072"/>
      <c r="DK1072"/>
      <c r="DL1072"/>
      <c r="DM1072"/>
      <c r="DN1072"/>
      <c r="DO1072"/>
      <c r="DP1072"/>
      <c r="DQ1072"/>
      <c r="DR1072"/>
      <c r="DS1072"/>
      <c r="DT1072"/>
      <c r="DU1072"/>
      <c r="DV1072"/>
      <c r="DW1072"/>
      <c r="DX1072"/>
      <c r="DY1072"/>
      <c r="DZ1072"/>
      <c r="EA1072"/>
      <c r="EB1072"/>
      <c r="EC1072"/>
      <c r="ED1072"/>
      <c r="EE1072"/>
      <c r="EF1072"/>
      <c r="EG1072"/>
      <c r="EH1072"/>
      <c r="EI1072"/>
      <c r="EJ1072"/>
      <c r="EK1072"/>
      <c r="EL1072"/>
      <c r="EM1072"/>
      <c r="EN1072"/>
      <c r="EO1072"/>
      <c r="EP1072"/>
      <c r="EQ1072"/>
      <c r="ER1072"/>
      <c r="ES1072"/>
      <c r="ET1072"/>
      <c r="EU1072"/>
      <c r="EV1072"/>
      <c r="EW1072"/>
      <c r="EX1072"/>
      <c r="EY1072"/>
      <c r="EZ1072"/>
      <c r="FA1072"/>
      <c r="FB1072"/>
      <c r="FC1072"/>
      <c r="FD1072"/>
      <c r="FE1072"/>
      <c r="FF1072"/>
      <c r="FG1072"/>
      <c r="FH1072"/>
      <c r="FI1072"/>
      <c r="FJ1072"/>
      <c r="FK1072"/>
      <c r="FL1072"/>
      <c r="FM1072"/>
      <c r="FN1072"/>
      <c r="FO1072"/>
      <c r="FP1072"/>
      <c r="FQ1072"/>
      <c r="FR1072"/>
      <c r="FS1072"/>
      <c r="FT1072"/>
      <c r="FU1072"/>
      <c r="FV1072"/>
      <c r="FW1072"/>
      <c r="FX1072"/>
      <c r="FY1072"/>
      <c r="FZ1072"/>
      <c r="GA1072"/>
      <c r="GB1072"/>
      <c r="GC1072"/>
      <c r="GD1072"/>
      <c r="GE1072"/>
      <c r="GF1072"/>
      <c r="GG1072"/>
      <c r="GH1072"/>
      <c r="GI1072"/>
      <c r="GJ1072"/>
      <c r="GK1072"/>
      <c r="GL1072"/>
      <c r="GM1072"/>
      <c r="GN1072"/>
      <c r="GO1072"/>
      <c r="GP1072"/>
      <c r="GQ1072"/>
      <c r="GR1072"/>
      <c r="GS1072"/>
      <c r="GT1072"/>
      <c r="GU1072"/>
      <c r="GV1072"/>
      <c r="GW1072"/>
      <c r="GX1072"/>
      <c r="GY1072"/>
      <c r="GZ1072"/>
      <c r="HA1072"/>
      <c r="HB1072"/>
      <c r="HC1072"/>
      <c r="HD1072"/>
      <c r="HE1072"/>
      <c r="HF1072"/>
      <c r="HG1072"/>
      <c r="HH1072"/>
      <c r="HI1072"/>
      <c r="HJ1072"/>
      <c r="HK1072"/>
      <c r="HL1072"/>
    </row>
    <row r="1073" spans="1:220" x14ac:dyDescent="0.25">
      <c r="A1073"/>
      <c r="B1073"/>
      <c r="C1073"/>
      <c r="D1073"/>
      <c r="E1073"/>
      <c r="F1073"/>
      <c r="G1073"/>
      <c r="H1073"/>
      <c r="I1073"/>
      <c r="J1073"/>
      <c r="K1073"/>
      <c r="L1073"/>
      <c r="M1073"/>
      <c r="N1073"/>
      <c r="O1073"/>
      <c r="P1073"/>
      <c r="Q1073"/>
      <c r="R1073"/>
      <c r="S1073"/>
      <c r="T1073"/>
      <c r="U1073"/>
      <c r="V1073"/>
      <c r="W1073"/>
      <c r="X1073"/>
      <c r="Y1073"/>
      <c r="Z1073"/>
      <c r="AA1073"/>
      <c r="AB1073"/>
      <c r="AC1073"/>
      <c r="AD1073"/>
      <c r="AE1073"/>
      <c r="AF1073"/>
      <c r="AG1073"/>
      <c r="AH1073"/>
      <c r="AI1073"/>
      <c r="AJ1073"/>
      <c r="AK1073"/>
      <c r="AL1073"/>
      <c r="AM1073"/>
      <c r="AN1073"/>
      <c r="AO1073"/>
      <c r="AP1073"/>
      <c r="AQ1073"/>
      <c r="AR1073"/>
      <c r="AS1073"/>
      <c r="AT1073"/>
      <c r="AU1073"/>
      <c r="AV1073"/>
      <c r="AW1073"/>
      <c r="AX1073"/>
      <c r="AY1073"/>
      <c r="AZ1073"/>
      <c r="BA1073"/>
      <c r="BB1073"/>
      <c r="BC1073"/>
      <c r="BD1073"/>
      <c r="BE1073"/>
      <c r="BF1073"/>
      <c r="BG1073"/>
      <c r="BH1073"/>
      <c r="BI1073"/>
      <c r="BJ1073"/>
      <c r="BK1073"/>
      <c r="BL1073"/>
      <c r="BM1073"/>
      <c r="BN1073"/>
      <c r="BO1073"/>
      <c r="BP1073"/>
      <c r="BQ1073"/>
      <c r="BR1073"/>
      <c r="BS1073"/>
      <c r="BT1073"/>
      <c r="BU1073"/>
      <c r="BV1073"/>
      <c r="BW1073"/>
      <c r="BX1073"/>
      <c r="BY1073"/>
      <c r="BZ1073"/>
      <c r="CA1073"/>
      <c r="CB1073"/>
      <c r="CC1073"/>
      <c r="CD1073"/>
      <c r="CE1073"/>
      <c r="CF1073"/>
      <c r="CG1073"/>
      <c r="CH1073"/>
      <c r="CI1073"/>
      <c r="CJ1073"/>
      <c r="CK1073"/>
      <c r="CL1073"/>
      <c r="CM1073"/>
      <c r="CN1073"/>
      <c r="CO1073"/>
      <c r="CP1073"/>
      <c r="CQ1073"/>
      <c r="CR1073"/>
      <c r="CS1073"/>
      <c r="CT1073"/>
      <c r="CU1073"/>
      <c r="CV1073"/>
      <c r="CW1073"/>
      <c r="CX1073"/>
      <c r="CY1073"/>
      <c r="CZ1073"/>
      <c r="DA1073"/>
      <c r="DB1073"/>
      <c r="DC1073"/>
      <c r="DD1073"/>
      <c r="DE1073"/>
      <c r="DF1073"/>
      <c r="DG1073"/>
      <c r="DH1073"/>
      <c r="DI1073"/>
      <c r="DJ1073"/>
      <c r="DK1073"/>
      <c r="DL1073"/>
      <c r="DM1073"/>
      <c r="DN1073"/>
      <c r="DO1073"/>
      <c r="DP1073"/>
      <c r="DQ1073"/>
      <c r="DR1073"/>
      <c r="DS1073"/>
      <c r="DT1073"/>
      <c r="DU1073"/>
      <c r="DV1073"/>
      <c r="DW1073"/>
      <c r="DX1073"/>
      <c r="DY1073"/>
      <c r="DZ1073"/>
      <c r="EA1073"/>
      <c r="EB1073"/>
      <c r="EC1073"/>
      <c r="ED1073"/>
      <c r="EE1073"/>
      <c r="EF1073"/>
      <c r="EG1073"/>
      <c r="EH1073"/>
      <c r="EI1073"/>
      <c r="EJ1073"/>
      <c r="EK1073"/>
      <c r="EL1073"/>
      <c r="EM1073"/>
      <c r="EN1073"/>
      <c r="EO1073"/>
      <c r="EP1073"/>
      <c r="EQ1073"/>
      <c r="ER1073"/>
      <c r="ES1073"/>
      <c r="ET1073"/>
      <c r="EU1073"/>
      <c r="EV1073"/>
      <c r="EW1073"/>
      <c r="EX1073"/>
      <c r="EY1073"/>
      <c r="EZ1073"/>
      <c r="FA1073"/>
      <c r="FB1073"/>
      <c r="FC1073"/>
      <c r="FD1073"/>
      <c r="FE1073"/>
      <c r="FF1073"/>
      <c r="FG1073"/>
      <c r="FH1073"/>
      <c r="FI1073"/>
      <c r="FJ1073"/>
      <c r="FK1073"/>
      <c r="FL1073"/>
      <c r="FM1073"/>
      <c r="FN1073"/>
      <c r="FO1073"/>
      <c r="FP1073"/>
      <c r="FQ1073"/>
      <c r="FR1073"/>
      <c r="FS1073"/>
      <c r="FT1073"/>
      <c r="FU1073"/>
      <c r="FV1073"/>
      <c r="FW1073"/>
      <c r="FX1073"/>
      <c r="FY1073"/>
      <c r="FZ1073"/>
      <c r="GA1073"/>
      <c r="GB1073"/>
      <c r="GC1073"/>
      <c r="GD1073"/>
      <c r="GE1073"/>
      <c r="GF1073"/>
      <c r="GG1073"/>
      <c r="GH1073"/>
      <c r="GI1073"/>
      <c r="GJ1073"/>
      <c r="GK1073"/>
      <c r="GL1073"/>
      <c r="GM1073"/>
      <c r="GN1073"/>
      <c r="GO1073"/>
      <c r="GP1073"/>
      <c r="GQ1073"/>
      <c r="GR1073"/>
      <c r="GS1073"/>
      <c r="GT1073"/>
      <c r="GU1073"/>
      <c r="GV1073"/>
      <c r="GW1073"/>
      <c r="GX1073"/>
      <c r="GY1073"/>
      <c r="GZ1073"/>
      <c r="HA1073"/>
      <c r="HB1073"/>
      <c r="HC1073"/>
      <c r="HD1073"/>
      <c r="HE1073"/>
      <c r="HF1073"/>
      <c r="HG1073"/>
      <c r="HH1073"/>
      <c r="HI1073"/>
      <c r="HJ1073"/>
      <c r="HK1073"/>
      <c r="HL1073"/>
    </row>
    <row r="1074" spans="1:220" x14ac:dyDescent="0.25">
      <c r="A1074"/>
      <c r="B1074"/>
      <c r="C1074"/>
      <c r="D1074"/>
      <c r="E1074"/>
      <c r="F1074"/>
      <c r="G1074"/>
      <c r="H1074"/>
      <c r="I1074"/>
      <c r="J1074"/>
      <c r="K1074"/>
      <c r="L1074"/>
      <c r="M1074"/>
      <c r="N1074"/>
      <c r="O1074"/>
      <c r="P1074"/>
      <c r="Q1074"/>
      <c r="R1074"/>
      <c r="S1074"/>
      <c r="T1074"/>
      <c r="U1074"/>
      <c r="V1074"/>
      <c r="W1074"/>
      <c r="X1074"/>
      <c r="Y1074"/>
      <c r="Z1074"/>
      <c r="AA1074"/>
      <c r="AB1074"/>
      <c r="AC1074"/>
      <c r="AD1074"/>
      <c r="AE1074"/>
      <c r="AF1074"/>
      <c r="AG1074"/>
      <c r="AH1074"/>
      <c r="AI1074"/>
      <c r="AJ1074"/>
      <c r="AK1074"/>
      <c r="AL1074"/>
      <c r="AM1074"/>
      <c r="AN1074"/>
      <c r="AO1074"/>
      <c r="AP1074"/>
      <c r="AQ1074"/>
      <c r="AR1074"/>
      <c r="AS1074"/>
      <c r="AT1074"/>
      <c r="AU1074"/>
      <c r="AV1074"/>
      <c r="AW1074"/>
      <c r="AX1074"/>
      <c r="AY1074"/>
      <c r="AZ1074"/>
      <c r="BA1074"/>
      <c r="BB1074"/>
      <c r="BC1074"/>
      <c r="BD1074"/>
      <c r="BE1074"/>
      <c r="BF1074"/>
      <c r="BG1074"/>
      <c r="BH1074"/>
      <c r="BI1074"/>
      <c r="BJ1074"/>
      <c r="BK1074"/>
      <c r="BL1074"/>
      <c r="BM1074"/>
      <c r="BN1074"/>
      <c r="BO1074"/>
      <c r="BP1074"/>
      <c r="BQ1074"/>
      <c r="BR1074"/>
      <c r="BS1074"/>
      <c r="BT1074"/>
      <c r="BU1074"/>
      <c r="BV1074"/>
      <c r="BW1074"/>
      <c r="BX1074"/>
      <c r="BY1074"/>
      <c r="BZ1074"/>
      <c r="CA1074"/>
      <c r="CB1074"/>
      <c r="CC1074"/>
      <c r="CD1074"/>
      <c r="CE1074"/>
      <c r="CF1074"/>
      <c r="CG1074"/>
      <c r="CH1074"/>
      <c r="CI1074"/>
      <c r="CJ1074"/>
      <c r="CK1074"/>
      <c r="CL1074"/>
      <c r="CM1074"/>
      <c r="CN1074"/>
      <c r="CO1074"/>
      <c r="CP1074"/>
      <c r="CQ1074"/>
      <c r="CR1074"/>
      <c r="CS1074"/>
      <c r="CT1074"/>
      <c r="CU1074"/>
      <c r="CV1074"/>
      <c r="CW1074"/>
      <c r="CX1074"/>
      <c r="CY1074"/>
      <c r="CZ1074"/>
      <c r="DA1074"/>
      <c r="DB1074"/>
      <c r="DC1074"/>
      <c r="DD1074"/>
      <c r="DE1074"/>
      <c r="DF1074"/>
      <c r="DG1074"/>
      <c r="DH1074"/>
      <c r="DI1074"/>
      <c r="DJ1074"/>
      <c r="DK1074"/>
      <c r="DL1074"/>
      <c r="DM1074"/>
      <c r="DN1074"/>
      <c r="DO1074"/>
      <c r="DP1074"/>
      <c r="DQ1074"/>
      <c r="DR1074"/>
      <c r="DS1074"/>
      <c r="DT1074"/>
      <c r="DU1074"/>
      <c r="DV1074"/>
      <c r="DW1074"/>
      <c r="DX1074"/>
      <c r="DY1074"/>
      <c r="DZ1074"/>
      <c r="EA1074"/>
      <c r="EB1074"/>
      <c r="EC1074"/>
      <c r="ED1074"/>
      <c r="EE1074"/>
      <c r="EF1074"/>
      <c r="EG1074"/>
      <c r="EH1074"/>
      <c r="EI1074"/>
      <c r="EJ1074"/>
      <c r="EK1074"/>
      <c r="EL1074"/>
      <c r="EM1074"/>
      <c r="EN1074"/>
      <c r="EO1074"/>
      <c r="EP1074"/>
      <c r="EQ1074"/>
      <c r="ER1074"/>
      <c r="ES1074"/>
      <c r="ET1074"/>
      <c r="EU1074"/>
      <c r="EV1074"/>
      <c r="EW1074"/>
      <c r="EX1074"/>
      <c r="EY1074"/>
      <c r="EZ1074"/>
      <c r="FA1074"/>
      <c r="FB1074"/>
      <c r="FC1074"/>
      <c r="FD1074"/>
      <c r="FE1074"/>
      <c r="FF1074"/>
      <c r="FG1074"/>
      <c r="FH1074"/>
      <c r="FI1074"/>
      <c r="FJ1074"/>
      <c r="FK1074"/>
      <c r="FL1074"/>
      <c r="FM1074"/>
      <c r="FN1074"/>
      <c r="FO1074"/>
      <c r="FP1074"/>
      <c r="FQ1074"/>
      <c r="FR1074"/>
      <c r="FS1074"/>
      <c r="FT1074"/>
      <c r="FU1074"/>
      <c r="FV1074"/>
      <c r="FW1074"/>
      <c r="FX1074"/>
      <c r="FY1074"/>
      <c r="FZ1074"/>
      <c r="GA1074"/>
      <c r="GB1074"/>
      <c r="GC1074"/>
      <c r="GD1074"/>
      <c r="GE1074"/>
      <c r="GF1074"/>
      <c r="GG1074"/>
      <c r="GH1074"/>
      <c r="GI1074"/>
      <c r="GJ1074"/>
      <c r="GK1074"/>
      <c r="GL1074"/>
      <c r="GM1074"/>
      <c r="GN1074"/>
      <c r="GO1074"/>
      <c r="GP1074"/>
      <c r="GQ1074"/>
      <c r="GR1074"/>
      <c r="GS1074"/>
      <c r="GT1074"/>
      <c r="GU1074"/>
      <c r="GV1074"/>
      <c r="GW1074"/>
      <c r="GX1074"/>
      <c r="GY1074"/>
      <c r="GZ1074"/>
      <c r="HA1074"/>
      <c r="HB1074"/>
      <c r="HC1074"/>
      <c r="HD1074"/>
      <c r="HE1074"/>
      <c r="HF1074"/>
      <c r="HG1074"/>
      <c r="HH1074"/>
      <c r="HI1074"/>
      <c r="HJ1074"/>
      <c r="HK1074"/>
      <c r="HL1074"/>
    </row>
    <row r="1075" spans="1:220" x14ac:dyDescent="0.25">
      <c r="A1075"/>
      <c r="B1075"/>
      <c r="C1075"/>
      <c r="D1075"/>
      <c r="E1075"/>
      <c r="F1075"/>
      <c r="G1075"/>
      <c r="H1075"/>
      <c r="I1075"/>
      <c r="J1075"/>
      <c r="K1075"/>
      <c r="L1075"/>
      <c r="M1075"/>
      <c r="N1075"/>
      <c r="O1075"/>
      <c r="P1075"/>
      <c r="Q1075"/>
      <c r="R1075"/>
      <c r="S1075"/>
      <c r="T1075"/>
      <c r="U1075"/>
      <c r="V1075"/>
      <c r="W1075"/>
      <c r="X1075"/>
      <c r="Y1075"/>
      <c r="Z1075"/>
      <c r="AA1075"/>
      <c r="AB1075"/>
      <c r="AC1075"/>
      <c r="AD1075"/>
      <c r="AE1075"/>
      <c r="AF1075"/>
      <c r="AG1075"/>
      <c r="AH1075"/>
      <c r="AI1075"/>
      <c r="AJ1075"/>
      <c r="AK1075"/>
      <c r="AL1075"/>
      <c r="AM1075"/>
      <c r="AN1075"/>
      <c r="AO1075"/>
      <c r="AP1075"/>
      <c r="AQ1075"/>
      <c r="AR1075"/>
      <c r="AS1075"/>
      <c r="AT1075"/>
      <c r="AU1075"/>
      <c r="AV1075"/>
      <c r="AW1075"/>
      <c r="AX1075"/>
      <c r="AY1075"/>
      <c r="AZ1075"/>
      <c r="BA1075"/>
      <c r="BB1075"/>
      <c r="BC1075"/>
      <c r="BD1075"/>
      <c r="BE1075"/>
      <c r="BF1075"/>
      <c r="BG1075"/>
      <c r="BH1075"/>
      <c r="BI1075"/>
      <c r="BJ1075"/>
      <c r="BK1075"/>
      <c r="BL1075"/>
      <c r="BM1075"/>
      <c r="BN1075"/>
      <c r="BO1075"/>
      <c r="BP1075"/>
      <c r="BQ1075"/>
      <c r="BR1075"/>
      <c r="BS1075"/>
      <c r="BT1075"/>
      <c r="BU1075"/>
      <c r="BV1075"/>
      <c r="BW1075"/>
      <c r="BX1075"/>
      <c r="BY1075"/>
      <c r="BZ1075"/>
      <c r="CA1075"/>
      <c r="CB1075"/>
      <c r="CC1075"/>
      <c r="CD1075"/>
      <c r="CE1075"/>
      <c r="CF1075"/>
      <c r="CG1075"/>
      <c r="CH1075"/>
      <c r="CI1075"/>
      <c r="CJ1075"/>
      <c r="CK1075"/>
      <c r="CL1075"/>
      <c r="CM1075"/>
      <c r="CN1075"/>
      <c r="CO1075"/>
      <c r="CP1075"/>
      <c r="CQ1075"/>
      <c r="CR1075"/>
      <c r="CS1075"/>
      <c r="CT1075"/>
      <c r="CU1075"/>
      <c r="CV1075"/>
      <c r="CW1075"/>
      <c r="CX1075"/>
      <c r="CY1075"/>
      <c r="CZ1075"/>
      <c r="DA1075"/>
      <c r="DB1075"/>
      <c r="DC1075"/>
      <c r="DD1075"/>
      <c r="DE1075"/>
      <c r="DF1075"/>
      <c r="DG1075"/>
      <c r="DH1075"/>
      <c r="DI1075"/>
      <c r="DJ1075"/>
      <c r="DK1075"/>
      <c r="DL1075"/>
      <c r="DM1075"/>
      <c r="DN1075"/>
      <c r="DO1075"/>
      <c r="DP1075"/>
      <c r="DQ1075"/>
      <c r="DR1075"/>
      <c r="DS1075"/>
      <c r="DT1075"/>
      <c r="DU1075"/>
      <c r="DV1075"/>
      <c r="DW1075"/>
      <c r="DX1075"/>
      <c r="DY1075"/>
      <c r="DZ1075"/>
      <c r="EA1075"/>
      <c r="EB1075"/>
      <c r="EC1075"/>
      <c r="ED1075"/>
      <c r="EE1075"/>
      <c r="EF1075"/>
      <c r="EG1075"/>
      <c r="EH1075"/>
      <c r="EI1075"/>
      <c r="EJ1075"/>
      <c r="EK1075"/>
      <c r="EL1075"/>
      <c r="EM1075"/>
      <c r="EN1075"/>
      <c r="EO1075"/>
      <c r="EP1075"/>
      <c r="EQ1075"/>
      <c r="ER1075"/>
      <c r="ES1075"/>
      <c r="ET1075"/>
      <c r="EU1075"/>
      <c r="EV1075"/>
      <c r="EW1075"/>
      <c r="EX1075"/>
      <c r="EY1075"/>
      <c r="EZ1075"/>
      <c r="FA1075"/>
      <c r="FB1075"/>
      <c r="FC1075"/>
      <c r="FD1075"/>
      <c r="FE1075"/>
      <c r="FF1075"/>
      <c r="FG1075"/>
      <c r="FH1075"/>
      <c r="FI1075"/>
      <c r="FJ1075"/>
      <c r="FK1075"/>
      <c r="FL1075"/>
      <c r="FM1075"/>
      <c r="FN1075"/>
      <c r="FO1075"/>
      <c r="FP1075"/>
      <c r="FQ1075"/>
      <c r="FR1075"/>
      <c r="FS1075"/>
      <c r="FT1075"/>
      <c r="FU1075"/>
      <c r="FV1075"/>
      <c r="FW1075"/>
      <c r="FX1075"/>
      <c r="FY1075"/>
      <c r="FZ1075"/>
      <c r="GA1075"/>
      <c r="GB1075"/>
      <c r="GC1075"/>
      <c r="GD1075"/>
      <c r="GE1075"/>
      <c r="GF1075"/>
      <c r="GG1075"/>
      <c r="GH1075"/>
      <c r="GI1075"/>
      <c r="GJ1075"/>
      <c r="GK1075"/>
      <c r="GL1075"/>
      <c r="GM1075"/>
      <c r="GN1075"/>
      <c r="GO1075"/>
      <c r="GP1075"/>
      <c r="GQ1075"/>
      <c r="GR1075"/>
      <c r="GS1075"/>
      <c r="GT1075"/>
      <c r="GU1075"/>
      <c r="GV1075"/>
      <c r="GW1075"/>
      <c r="GX1075"/>
      <c r="GY1075"/>
      <c r="GZ1075"/>
      <c r="HA1075"/>
      <c r="HB1075"/>
      <c r="HC1075"/>
      <c r="HD1075"/>
      <c r="HE1075"/>
      <c r="HF1075"/>
      <c r="HG1075"/>
      <c r="HH1075"/>
      <c r="HI1075"/>
      <c r="HJ1075"/>
      <c r="HK1075"/>
      <c r="HL1075"/>
    </row>
    <row r="1076" spans="1:220" x14ac:dyDescent="0.25">
      <c r="A1076"/>
      <c r="B1076"/>
      <c r="C1076"/>
      <c r="D1076"/>
      <c r="E1076"/>
      <c r="F1076"/>
      <c r="G1076"/>
      <c r="H1076"/>
      <c r="I1076"/>
      <c r="J1076"/>
      <c r="K1076"/>
      <c r="L1076"/>
      <c r="M1076"/>
      <c r="N1076"/>
      <c r="O1076"/>
      <c r="P1076"/>
      <c r="Q1076"/>
      <c r="R1076"/>
      <c r="S1076"/>
      <c r="T1076"/>
      <c r="U1076"/>
      <c r="V1076"/>
      <c r="W1076"/>
      <c r="X1076"/>
      <c r="Y1076"/>
      <c r="Z1076"/>
      <c r="AA1076"/>
      <c r="AB1076"/>
      <c r="AC1076"/>
      <c r="AD1076"/>
      <c r="AE1076"/>
      <c r="AF1076"/>
      <c r="AG1076"/>
      <c r="AH1076"/>
      <c r="AI1076"/>
      <c r="AJ1076"/>
      <c r="AK1076"/>
      <c r="AL1076"/>
      <c r="AM1076"/>
      <c r="AN1076"/>
      <c r="AO1076"/>
      <c r="AP1076"/>
      <c r="AQ1076"/>
      <c r="AR1076"/>
      <c r="AS1076"/>
      <c r="AT1076"/>
      <c r="AU1076"/>
      <c r="AV1076"/>
      <c r="AW1076"/>
      <c r="AX1076"/>
      <c r="AY1076"/>
      <c r="AZ1076"/>
      <c r="BA1076"/>
      <c r="BB1076"/>
      <c r="BC1076"/>
      <c r="BD1076"/>
      <c r="BE1076"/>
      <c r="BF1076"/>
      <c r="BG1076"/>
      <c r="BH1076"/>
      <c r="BI1076"/>
      <c r="BJ1076"/>
      <c r="BK1076"/>
      <c r="BL1076"/>
      <c r="BM1076"/>
      <c r="BN1076"/>
      <c r="BO1076"/>
      <c r="BP1076"/>
      <c r="BQ1076"/>
      <c r="BR1076"/>
      <c r="BS1076"/>
      <c r="BT1076"/>
      <c r="BU1076"/>
      <c r="BV1076"/>
      <c r="BW1076"/>
      <c r="BX1076"/>
      <c r="BY1076"/>
      <c r="BZ1076"/>
      <c r="CA1076"/>
      <c r="CB1076"/>
      <c r="CC1076"/>
      <c r="CD1076"/>
      <c r="CE1076"/>
      <c r="CF1076"/>
      <c r="CG1076"/>
      <c r="CH1076"/>
      <c r="CI1076"/>
      <c r="CJ1076"/>
      <c r="CK1076"/>
      <c r="CL1076"/>
      <c r="CM1076"/>
      <c r="CN1076"/>
      <c r="CO1076"/>
      <c r="CP1076"/>
      <c r="CQ1076"/>
      <c r="CR1076"/>
      <c r="CS1076"/>
      <c r="CT1076"/>
      <c r="CU1076"/>
      <c r="CV1076"/>
      <c r="CW1076"/>
      <c r="CX1076"/>
      <c r="CY1076"/>
      <c r="CZ1076"/>
      <c r="DA1076"/>
      <c r="DB1076"/>
      <c r="DC1076"/>
      <c r="DD1076"/>
      <c r="DE1076"/>
      <c r="DF1076"/>
      <c r="DG1076"/>
      <c r="DH1076"/>
      <c r="DI1076"/>
      <c r="DJ1076"/>
      <c r="DK1076"/>
      <c r="DL1076"/>
      <c r="DM1076"/>
      <c r="DN1076"/>
      <c r="DO1076"/>
      <c r="DP1076"/>
      <c r="DQ1076"/>
      <c r="DR1076"/>
      <c r="DS1076"/>
      <c r="DT1076"/>
      <c r="DU1076"/>
      <c r="DV1076"/>
      <c r="DW1076"/>
      <c r="DX1076"/>
      <c r="DY1076"/>
      <c r="DZ1076"/>
      <c r="EA1076"/>
      <c r="EB1076"/>
      <c r="EC1076"/>
      <c r="ED1076"/>
      <c r="EE1076"/>
      <c r="EF1076"/>
      <c r="EG1076"/>
      <c r="EH1076"/>
      <c r="EI1076"/>
      <c r="EJ1076"/>
      <c r="EK1076"/>
      <c r="EL1076"/>
      <c r="EM1076"/>
      <c r="EN1076"/>
      <c r="EO1076"/>
      <c r="EP1076"/>
      <c r="EQ1076"/>
      <c r="ER1076"/>
      <c r="ES1076"/>
      <c r="ET1076"/>
      <c r="EU1076"/>
      <c r="EV1076"/>
      <c r="EW1076"/>
      <c r="EX1076"/>
      <c r="EY1076"/>
      <c r="EZ1076"/>
      <c r="FA1076"/>
      <c r="FB1076"/>
      <c r="FC1076"/>
      <c r="FD1076"/>
      <c r="FE1076"/>
      <c r="FF1076"/>
      <c r="FG1076"/>
      <c r="FH1076"/>
      <c r="FI1076"/>
      <c r="FJ1076"/>
      <c r="FK1076"/>
      <c r="FL1076"/>
      <c r="FM1076"/>
      <c r="FN1076"/>
      <c r="FO1076"/>
      <c r="FP1076"/>
      <c r="FQ1076"/>
      <c r="FR1076"/>
      <c r="FS1076"/>
      <c r="FT1076"/>
      <c r="FU1076"/>
      <c r="FV1076"/>
      <c r="FW1076"/>
      <c r="FX1076"/>
      <c r="FY1076"/>
      <c r="FZ1076"/>
      <c r="GA1076"/>
      <c r="GB1076"/>
      <c r="GC1076"/>
      <c r="GD1076"/>
      <c r="GE1076"/>
      <c r="GF1076"/>
      <c r="GG1076"/>
      <c r="GH1076"/>
      <c r="GI1076"/>
      <c r="GJ1076"/>
      <c r="GK1076"/>
      <c r="GL1076"/>
      <c r="GM1076"/>
      <c r="GN1076"/>
      <c r="GO1076"/>
      <c r="GP1076"/>
      <c r="GQ1076"/>
      <c r="GR1076"/>
      <c r="GS1076"/>
      <c r="GT1076"/>
      <c r="GU1076"/>
      <c r="GV1076"/>
      <c r="GW1076"/>
      <c r="GX1076"/>
      <c r="GY1076"/>
      <c r="GZ1076"/>
      <c r="HA1076"/>
      <c r="HB1076"/>
      <c r="HC1076"/>
      <c r="HD1076"/>
      <c r="HE1076"/>
      <c r="HF1076"/>
      <c r="HG1076"/>
      <c r="HH1076"/>
      <c r="HI1076"/>
      <c r="HJ1076"/>
      <c r="HK1076"/>
      <c r="HL1076"/>
    </row>
    <row r="1077" spans="1:220" x14ac:dyDescent="0.25">
      <c r="A1077"/>
      <c r="B1077"/>
      <c r="C1077"/>
      <c r="D1077"/>
      <c r="E1077"/>
      <c r="F1077"/>
      <c r="G1077"/>
      <c r="H1077"/>
      <c r="I1077"/>
      <c r="J1077"/>
      <c r="K1077"/>
      <c r="L1077"/>
      <c r="M1077"/>
      <c r="N1077"/>
      <c r="O1077"/>
      <c r="P1077"/>
      <c r="Q1077"/>
      <c r="R1077"/>
      <c r="S1077"/>
      <c r="T1077"/>
      <c r="U1077"/>
      <c r="V1077"/>
      <c r="W1077"/>
      <c r="X1077"/>
      <c r="Y1077"/>
      <c r="Z1077"/>
      <c r="AA1077"/>
      <c r="AB1077"/>
      <c r="AC1077"/>
      <c r="AD1077"/>
      <c r="AE1077"/>
      <c r="AF1077"/>
      <c r="AG1077"/>
      <c r="AH1077"/>
      <c r="AI1077"/>
      <c r="AJ1077"/>
      <c r="AK1077"/>
      <c r="AL1077"/>
      <c r="AM1077"/>
      <c r="AN1077"/>
      <c r="AO1077"/>
      <c r="AP1077"/>
      <c r="AQ1077"/>
      <c r="AR1077"/>
      <c r="AS1077"/>
      <c r="AT1077"/>
      <c r="AU1077"/>
      <c r="AV1077"/>
      <c r="AW1077"/>
      <c r="AX1077"/>
      <c r="AY1077"/>
      <c r="AZ1077"/>
      <c r="BA1077"/>
      <c r="BB1077"/>
      <c r="BC1077"/>
      <c r="BD1077"/>
      <c r="BE1077"/>
      <c r="BF1077"/>
      <c r="BG1077"/>
      <c r="BH1077"/>
      <c r="BI1077"/>
      <c r="BJ1077"/>
      <c r="BK1077"/>
      <c r="BL1077"/>
      <c r="BM1077"/>
      <c r="BN1077"/>
      <c r="BO1077"/>
      <c r="BP1077"/>
      <c r="BQ1077"/>
      <c r="BR1077"/>
      <c r="BS1077"/>
      <c r="BT1077"/>
      <c r="BU1077"/>
      <c r="BV1077"/>
      <c r="BW1077"/>
      <c r="BX1077"/>
      <c r="BY1077"/>
      <c r="BZ1077"/>
      <c r="CA1077"/>
      <c r="CB1077"/>
      <c r="CC1077"/>
      <c r="CD1077"/>
      <c r="CE1077"/>
      <c r="CF1077"/>
      <c r="CG1077"/>
      <c r="CH1077"/>
      <c r="CI1077"/>
      <c r="CJ1077"/>
      <c r="CK1077"/>
      <c r="CL1077"/>
      <c r="CM1077"/>
      <c r="CN1077"/>
      <c r="CO1077"/>
      <c r="CP1077"/>
      <c r="CQ1077"/>
      <c r="CR1077"/>
      <c r="CS1077"/>
      <c r="CT1077"/>
      <c r="CU1077"/>
      <c r="CV1077"/>
      <c r="CW1077"/>
      <c r="CX1077"/>
      <c r="CY1077"/>
      <c r="CZ1077"/>
      <c r="DA1077"/>
      <c r="DB1077"/>
      <c r="DC1077"/>
      <c r="DD1077"/>
      <c r="DE1077"/>
      <c r="DF1077"/>
      <c r="DG1077"/>
      <c r="DH1077"/>
      <c r="DI1077"/>
      <c r="DJ1077"/>
      <c r="DK1077"/>
      <c r="DL1077"/>
      <c r="DM1077"/>
      <c r="DN1077"/>
      <c r="DO1077"/>
      <c r="DP1077"/>
      <c r="DQ1077"/>
      <c r="DR1077"/>
      <c r="DS1077"/>
      <c r="DT1077"/>
      <c r="DU1077"/>
      <c r="DV1077"/>
      <c r="DW1077"/>
      <c r="DX1077"/>
      <c r="DY1077"/>
      <c r="DZ1077"/>
      <c r="EA1077"/>
      <c r="EB1077"/>
      <c r="EC1077"/>
      <c r="ED1077"/>
      <c r="EE1077"/>
      <c r="EF1077"/>
      <c r="EG1077"/>
      <c r="EH1077"/>
      <c r="EI1077"/>
      <c r="EJ1077"/>
      <c r="EK1077"/>
      <c r="EL1077"/>
      <c r="EM1077"/>
      <c r="EN1077"/>
      <c r="EO1077"/>
      <c r="EP1077"/>
      <c r="EQ1077"/>
      <c r="ER1077"/>
      <c r="ES1077"/>
      <c r="ET1077"/>
      <c r="EU1077"/>
      <c r="EV1077"/>
      <c r="EW1077"/>
      <c r="EX1077"/>
      <c r="EY1077"/>
      <c r="EZ1077"/>
      <c r="FA1077"/>
      <c r="FB1077"/>
      <c r="FC1077"/>
      <c r="FD1077"/>
      <c r="FE1077"/>
      <c r="FF1077"/>
      <c r="FG1077"/>
      <c r="FH1077"/>
      <c r="FI1077"/>
      <c r="FJ1077"/>
      <c r="FK1077"/>
      <c r="FL1077"/>
      <c r="FM1077"/>
      <c r="FN1077"/>
      <c r="FO1077"/>
      <c r="FP1077"/>
      <c r="FQ1077"/>
      <c r="FR1077"/>
      <c r="FS1077"/>
      <c r="FT1077"/>
      <c r="FU1077"/>
      <c r="FV1077"/>
      <c r="FW1077"/>
      <c r="FX1077"/>
      <c r="FY1077"/>
      <c r="FZ1077"/>
      <c r="GA1077"/>
      <c r="GB1077"/>
      <c r="GC1077"/>
      <c r="GD1077"/>
      <c r="GE1077"/>
      <c r="GF1077"/>
      <c r="GG1077"/>
      <c r="GH1077"/>
      <c r="GI1077"/>
      <c r="GJ1077"/>
      <c r="GK1077"/>
      <c r="GL1077"/>
      <c r="GM1077"/>
      <c r="GN1077"/>
      <c r="GO1077"/>
      <c r="GP1077"/>
      <c r="GQ1077"/>
      <c r="GR1077"/>
      <c r="GS1077"/>
      <c r="GT1077"/>
      <c r="GU1077"/>
      <c r="GV1077"/>
      <c r="GW1077"/>
      <c r="GX1077"/>
      <c r="GY1077"/>
      <c r="GZ1077"/>
      <c r="HA1077"/>
      <c r="HB1077"/>
      <c r="HC1077"/>
      <c r="HD1077"/>
      <c r="HE1077"/>
      <c r="HF1077"/>
      <c r="HG1077"/>
      <c r="HH1077"/>
      <c r="HI1077"/>
      <c r="HJ1077"/>
      <c r="HK1077"/>
      <c r="HL1077"/>
    </row>
    <row r="1078" spans="1:220" x14ac:dyDescent="0.25">
      <c r="A1078"/>
      <c r="B1078"/>
      <c r="C1078"/>
      <c r="D1078"/>
      <c r="E1078"/>
      <c r="F1078"/>
      <c r="G1078"/>
      <c r="H1078"/>
      <c r="I1078"/>
      <c r="J1078"/>
      <c r="K1078"/>
      <c r="L1078"/>
      <c r="M1078"/>
      <c r="N1078"/>
      <c r="O1078"/>
      <c r="P1078"/>
      <c r="Q1078"/>
      <c r="R1078"/>
      <c r="S1078"/>
      <c r="T1078"/>
      <c r="U1078"/>
      <c r="V1078"/>
      <c r="W1078"/>
      <c r="X1078"/>
      <c r="Y1078"/>
      <c r="Z1078"/>
      <c r="AA1078"/>
      <c r="AB1078"/>
      <c r="AC1078"/>
      <c r="AD1078"/>
      <c r="AE1078"/>
      <c r="AF1078"/>
      <c r="AG1078"/>
      <c r="AH1078"/>
      <c r="AI1078"/>
      <c r="AJ1078"/>
      <c r="AK1078"/>
      <c r="AL1078"/>
      <c r="AM1078"/>
      <c r="AN1078"/>
      <c r="AO1078"/>
      <c r="AP1078"/>
      <c r="AQ1078"/>
      <c r="AR1078"/>
      <c r="AS1078"/>
      <c r="AT1078"/>
      <c r="AU1078"/>
      <c r="AV1078"/>
      <c r="AW1078"/>
      <c r="AX1078"/>
      <c r="AY1078"/>
      <c r="AZ1078"/>
      <c r="BA1078"/>
      <c r="BB1078"/>
      <c r="BC1078"/>
      <c r="BD1078"/>
      <c r="BE1078"/>
      <c r="BF1078"/>
      <c r="BG1078"/>
      <c r="BH1078"/>
      <c r="BI1078"/>
      <c r="BJ1078"/>
      <c r="BK1078"/>
      <c r="BL1078"/>
      <c r="BM1078"/>
      <c r="BN1078"/>
      <c r="BO1078"/>
      <c r="BP1078"/>
      <c r="BQ1078"/>
      <c r="BR1078"/>
      <c r="BS1078"/>
      <c r="BT1078"/>
      <c r="BU1078"/>
      <c r="BV1078"/>
      <c r="BW1078"/>
      <c r="BX1078"/>
      <c r="BY1078"/>
      <c r="BZ1078"/>
      <c r="CA1078"/>
      <c r="CB1078"/>
      <c r="CC1078"/>
      <c r="CD1078"/>
      <c r="CE1078"/>
      <c r="CF1078"/>
      <c r="CG1078"/>
      <c r="CH1078"/>
      <c r="CI1078"/>
      <c r="CJ1078"/>
      <c r="CK1078"/>
      <c r="CL1078"/>
      <c r="CM1078"/>
      <c r="CN1078"/>
      <c r="CO1078"/>
      <c r="CP1078"/>
      <c r="CQ1078"/>
      <c r="CR1078"/>
      <c r="CS1078"/>
      <c r="CT1078"/>
      <c r="CU1078"/>
      <c r="CV1078"/>
      <c r="CW1078"/>
      <c r="CX1078"/>
      <c r="CY1078"/>
      <c r="CZ1078"/>
      <c r="DA1078"/>
      <c r="DB1078"/>
      <c r="DC1078"/>
      <c r="DD1078"/>
      <c r="DE1078"/>
      <c r="DF1078"/>
      <c r="DG1078"/>
      <c r="DH1078"/>
      <c r="DI1078"/>
      <c r="DJ1078"/>
      <c r="DK1078"/>
      <c r="DL1078"/>
      <c r="DM1078"/>
      <c r="DN1078"/>
      <c r="DO1078"/>
      <c r="DP1078"/>
      <c r="DQ1078"/>
      <c r="DR1078"/>
      <c r="DS1078"/>
      <c r="DT1078"/>
      <c r="DU1078"/>
      <c r="DV1078"/>
      <c r="DW1078"/>
      <c r="DX1078"/>
      <c r="DY1078"/>
      <c r="DZ1078"/>
      <c r="EA1078"/>
      <c r="EB1078"/>
      <c r="EC1078"/>
      <c r="ED1078"/>
      <c r="EE1078"/>
      <c r="EF1078"/>
      <c r="EG1078"/>
      <c r="EH1078"/>
      <c r="EI1078"/>
      <c r="EJ1078"/>
      <c r="EK1078"/>
      <c r="EL1078"/>
      <c r="EM1078"/>
      <c r="EN1078"/>
      <c r="EO1078"/>
      <c r="EP1078"/>
      <c r="EQ1078"/>
      <c r="ER1078"/>
      <c r="ES1078"/>
      <c r="ET1078"/>
      <c r="EU1078"/>
      <c r="EV1078"/>
      <c r="EW1078"/>
      <c r="EX1078"/>
      <c r="EY1078"/>
      <c r="EZ1078"/>
      <c r="FA1078"/>
      <c r="FB1078"/>
      <c r="FC1078"/>
      <c r="FD1078"/>
      <c r="FE1078"/>
      <c r="FF1078"/>
      <c r="FG1078"/>
      <c r="FH1078"/>
      <c r="FI1078"/>
      <c r="FJ1078"/>
      <c r="FK1078"/>
      <c r="FL1078"/>
      <c r="FM1078"/>
      <c r="FN1078"/>
      <c r="FO1078"/>
      <c r="FP1078"/>
      <c r="FQ1078"/>
      <c r="FR1078"/>
      <c r="FS1078"/>
      <c r="FT1078"/>
      <c r="FU1078"/>
      <c r="FV1078"/>
      <c r="FW1078"/>
      <c r="FX1078"/>
      <c r="FY1078"/>
      <c r="FZ1078"/>
      <c r="GA1078"/>
      <c r="GB1078"/>
      <c r="GC1078"/>
      <c r="GD1078"/>
      <c r="GE1078"/>
      <c r="GF1078"/>
      <c r="GG1078"/>
      <c r="GH1078"/>
      <c r="GI1078"/>
      <c r="GJ1078"/>
      <c r="GK1078"/>
      <c r="GL1078"/>
      <c r="GM1078"/>
      <c r="GN1078"/>
      <c r="GO1078"/>
      <c r="GP1078"/>
      <c r="GQ1078"/>
      <c r="GR1078"/>
      <c r="GS1078"/>
      <c r="GT1078"/>
      <c r="GU1078"/>
      <c r="GV1078"/>
      <c r="GW1078"/>
      <c r="GX1078"/>
      <c r="GY1078"/>
      <c r="GZ1078"/>
      <c r="HA1078"/>
      <c r="HB1078"/>
      <c r="HC1078"/>
      <c r="HD1078"/>
      <c r="HE1078"/>
      <c r="HF1078"/>
      <c r="HG1078"/>
      <c r="HH1078"/>
      <c r="HI1078"/>
      <c r="HJ1078"/>
      <c r="HK1078"/>
      <c r="HL1078"/>
    </row>
    <row r="1079" spans="1:220" x14ac:dyDescent="0.25">
      <c r="A1079"/>
      <c r="B1079"/>
      <c r="C1079"/>
      <c r="D1079"/>
      <c r="E1079"/>
      <c r="F1079"/>
      <c r="G1079"/>
      <c r="H1079"/>
      <c r="I1079"/>
      <c r="J1079"/>
      <c r="K1079"/>
      <c r="L1079"/>
      <c r="M1079"/>
      <c r="N1079"/>
      <c r="O1079"/>
      <c r="P1079"/>
      <c r="Q1079"/>
      <c r="R1079"/>
      <c r="S1079"/>
      <c r="T1079"/>
      <c r="U1079"/>
      <c r="V1079"/>
      <c r="W1079"/>
      <c r="X1079"/>
      <c r="Y1079"/>
      <c r="Z1079"/>
      <c r="AA1079"/>
      <c r="AB1079"/>
      <c r="AC1079"/>
      <c r="AD1079"/>
      <c r="AE1079"/>
      <c r="AF1079"/>
      <c r="AG1079"/>
      <c r="AH1079"/>
      <c r="AI1079"/>
      <c r="AJ1079"/>
      <c r="AK1079"/>
      <c r="AL1079"/>
      <c r="AM1079"/>
      <c r="AN1079"/>
      <c r="AO1079"/>
      <c r="AP1079"/>
      <c r="AQ1079"/>
      <c r="AR1079"/>
      <c r="AS1079"/>
      <c r="AT1079"/>
      <c r="AU1079"/>
      <c r="AV1079"/>
      <c r="AW1079"/>
      <c r="AX1079"/>
      <c r="AY1079"/>
      <c r="AZ1079"/>
      <c r="BA1079"/>
      <c r="BB1079"/>
      <c r="BC1079"/>
      <c r="BD1079"/>
      <c r="BE1079"/>
      <c r="BF1079"/>
      <c r="BG1079"/>
      <c r="BH1079"/>
      <c r="BI1079"/>
      <c r="BJ1079"/>
      <c r="BK1079"/>
      <c r="BL1079"/>
      <c r="BM1079"/>
      <c r="BN1079"/>
      <c r="BO1079"/>
      <c r="BP1079"/>
      <c r="BQ1079"/>
      <c r="BR1079"/>
      <c r="BS1079"/>
      <c r="BT1079"/>
      <c r="BU1079"/>
      <c r="BV1079"/>
      <c r="BW1079"/>
      <c r="BX1079"/>
      <c r="BY1079"/>
      <c r="BZ1079"/>
      <c r="CA1079"/>
      <c r="CB1079"/>
      <c r="CC1079"/>
      <c r="CD1079"/>
      <c r="CE1079"/>
      <c r="CF1079"/>
      <c r="CG1079"/>
      <c r="CH1079"/>
      <c r="CI1079"/>
      <c r="CJ1079"/>
      <c r="CK1079"/>
      <c r="CL1079"/>
      <c r="CM1079"/>
      <c r="CN1079"/>
      <c r="CO1079"/>
      <c r="CP1079"/>
      <c r="CQ1079"/>
      <c r="CR1079"/>
      <c r="CS1079"/>
      <c r="CT1079"/>
      <c r="CU1079"/>
      <c r="CV1079"/>
      <c r="CW1079"/>
      <c r="CX1079"/>
      <c r="CY1079"/>
      <c r="CZ1079"/>
      <c r="DA1079"/>
      <c r="DB1079"/>
      <c r="DC1079"/>
      <c r="DD1079"/>
      <c r="DE1079"/>
      <c r="DF1079"/>
      <c r="DG1079"/>
      <c r="DH1079"/>
      <c r="DI1079"/>
      <c r="DJ1079"/>
      <c r="DK1079"/>
      <c r="DL1079"/>
      <c r="DM1079"/>
      <c r="DN1079"/>
      <c r="DO1079"/>
      <c r="DP1079"/>
      <c r="DQ1079"/>
      <c r="DR1079"/>
      <c r="DS1079"/>
      <c r="DT1079"/>
      <c r="DU1079"/>
      <c r="DV1079"/>
      <c r="DW1079"/>
      <c r="DX1079"/>
      <c r="DY1079"/>
      <c r="DZ1079"/>
      <c r="EA1079"/>
      <c r="EB1079"/>
      <c r="EC1079"/>
      <c r="ED1079"/>
      <c r="EE1079"/>
      <c r="EF1079"/>
      <c r="EG1079"/>
      <c r="EH1079"/>
      <c r="EI1079"/>
      <c r="EJ1079"/>
      <c r="EK1079"/>
      <c r="EL1079"/>
      <c r="EM1079"/>
      <c r="EN1079"/>
      <c r="EO1079"/>
      <c r="EP1079"/>
      <c r="EQ1079"/>
      <c r="ER1079"/>
      <c r="ES1079"/>
      <c r="ET1079"/>
      <c r="EU1079"/>
      <c r="EV1079"/>
      <c r="EW1079"/>
      <c r="EX1079"/>
      <c r="EY1079"/>
      <c r="EZ1079"/>
      <c r="FA1079"/>
      <c r="FB1079"/>
      <c r="FC1079"/>
      <c r="FD1079"/>
      <c r="FE1079"/>
      <c r="FF1079"/>
      <c r="FG1079"/>
      <c r="FH1079"/>
      <c r="FI1079"/>
      <c r="FJ1079"/>
      <c r="FK1079"/>
      <c r="FL1079"/>
      <c r="FM1079"/>
      <c r="FN1079"/>
      <c r="FO1079"/>
      <c r="FP1079"/>
      <c r="FQ1079"/>
      <c r="FR1079"/>
      <c r="FS1079"/>
      <c r="FT1079"/>
      <c r="FU1079"/>
      <c r="FV1079"/>
      <c r="FW1079"/>
      <c r="FX1079"/>
      <c r="FY1079"/>
      <c r="FZ1079"/>
      <c r="GA1079"/>
      <c r="GB1079"/>
      <c r="GC1079"/>
      <c r="GD1079"/>
      <c r="GE1079"/>
      <c r="GF1079"/>
      <c r="GG1079"/>
      <c r="GH1079"/>
      <c r="GI1079"/>
      <c r="GJ1079"/>
      <c r="GK1079"/>
      <c r="GL1079"/>
      <c r="GM1079"/>
      <c r="GN1079"/>
      <c r="GO1079"/>
      <c r="GP1079"/>
      <c r="GQ1079"/>
      <c r="GR1079"/>
      <c r="GS1079"/>
      <c r="GT1079"/>
      <c r="GU1079"/>
      <c r="GV1079"/>
      <c r="GW1079"/>
      <c r="GX1079"/>
      <c r="GY1079"/>
      <c r="GZ1079"/>
      <c r="HA1079"/>
      <c r="HB1079"/>
      <c r="HC1079"/>
      <c r="HD1079"/>
      <c r="HE1079"/>
      <c r="HF1079"/>
      <c r="HG1079"/>
      <c r="HH1079"/>
      <c r="HI1079"/>
      <c r="HJ1079"/>
      <c r="HK1079"/>
      <c r="HL1079"/>
    </row>
    <row r="1080" spans="1:220" x14ac:dyDescent="0.25">
      <c r="A1080"/>
      <c r="B1080"/>
      <c r="C1080"/>
      <c r="D1080"/>
      <c r="E1080"/>
      <c r="F1080"/>
      <c r="G1080"/>
      <c r="H1080"/>
      <c r="I1080"/>
      <c r="J1080"/>
      <c r="K1080"/>
      <c r="L1080"/>
      <c r="M1080"/>
      <c r="N1080"/>
      <c r="O1080"/>
      <c r="P1080"/>
      <c r="Q1080"/>
      <c r="R1080"/>
      <c r="S1080"/>
      <c r="T1080"/>
      <c r="U1080"/>
      <c r="V1080"/>
      <c r="W1080"/>
      <c r="X1080"/>
      <c r="Y1080"/>
      <c r="Z1080"/>
      <c r="AA1080"/>
      <c r="AB1080"/>
      <c r="AC1080"/>
      <c r="AD1080"/>
      <c r="AE1080"/>
      <c r="AF1080"/>
      <c r="AG1080"/>
      <c r="AH1080"/>
      <c r="AI1080"/>
      <c r="AJ1080"/>
      <c r="AK1080"/>
      <c r="AL1080"/>
      <c r="AM1080"/>
      <c r="AN1080"/>
      <c r="AO1080"/>
      <c r="AP1080"/>
      <c r="AQ1080"/>
      <c r="AR1080"/>
      <c r="AS1080"/>
      <c r="AT1080"/>
      <c r="AU1080"/>
      <c r="AV1080"/>
      <c r="AW1080"/>
      <c r="AX1080"/>
      <c r="AY1080"/>
      <c r="AZ1080"/>
      <c r="BA1080"/>
      <c r="BB1080"/>
      <c r="BC1080"/>
      <c r="BD1080"/>
      <c r="BE1080"/>
      <c r="BF1080"/>
      <c r="BG1080"/>
      <c r="BH1080"/>
      <c r="BI1080"/>
      <c r="BJ1080"/>
      <c r="BK1080"/>
      <c r="BL1080"/>
      <c r="BM1080"/>
      <c r="BN1080"/>
      <c r="BO1080"/>
      <c r="BP1080"/>
      <c r="BQ1080"/>
      <c r="BR1080"/>
      <c r="BS1080"/>
      <c r="BT1080"/>
      <c r="BU1080"/>
      <c r="BV1080"/>
      <c r="BW1080"/>
      <c r="BX1080"/>
      <c r="BY1080"/>
      <c r="BZ1080"/>
      <c r="CA1080"/>
      <c r="CB1080"/>
      <c r="CC1080"/>
      <c r="CD1080"/>
      <c r="CE1080"/>
      <c r="CF1080"/>
      <c r="CG1080"/>
      <c r="CH1080"/>
      <c r="CI1080"/>
      <c r="CJ1080"/>
      <c r="CK1080"/>
      <c r="CL1080"/>
      <c r="CM1080"/>
      <c r="CN1080"/>
      <c r="CO1080"/>
      <c r="CP1080"/>
      <c r="CQ1080"/>
      <c r="CR1080"/>
      <c r="CS1080"/>
      <c r="CT1080"/>
      <c r="CU1080"/>
      <c r="CV1080"/>
      <c r="CW1080"/>
      <c r="CX1080"/>
      <c r="CY1080"/>
      <c r="CZ1080"/>
      <c r="DA1080"/>
      <c r="DB1080"/>
      <c r="DC1080"/>
      <c r="DD1080"/>
      <c r="DE1080"/>
      <c r="DF1080"/>
      <c r="DG1080"/>
      <c r="DH1080"/>
      <c r="DI1080"/>
      <c r="DJ1080"/>
      <c r="DK1080"/>
      <c r="DL1080"/>
      <c r="DM1080"/>
      <c r="DN1080"/>
      <c r="DO1080"/>
      <c r="DP1080"/>
      <c r="DQ1080"/>
      <c r="DR1080"/>
      <c r="DS1080"/>
      <c r="DT1080"/>
      <c r="DU1080"/>
      <c r="DV1080"/>
      <c r="DW1080"/>
      <c r="DX1080"/>
      <c r="DY1080"/>
      <c r="DZ1080"/>
      <c r="EA1080"/>
      <c r="EB1080"/>
      <c r="EC1080"/>
      <c r="ED1080"/>
      <c r="EE1080"/>
      <c r="EF1080"/>
      <c r="EG1080"/>
      <c r="EH1080"/>
      <c r="EI1080"/>
      <c r="EJ1080"/>
      <c r="EK1080"/>
      <c r="EL1080"/>
      <c r="EM1080"/>
      <c r="EN1080"/>
      <c r="EO1080"/>
      <c r="EP1080"/>
      <c r="EQ1080"/>
      <c r="ER1080"/>
      <c r="ES1080"/>
      <c r="ET1080"/>
      <c r="EU1080"/>
      <c r="EV1080"/>
      <c r="EW1080"/>
      <c r="EX1080"/>
      <c r="EY1080"/>
      <c r="EZ1080"/>
      <c r="FA1080"/>
      <c r="FB1080"/>
      <c r="FC1080"/>
      <c r="FD1080"/>
      <c r="FE1080"/>
      <c r="FF1080"/>
      <c r="FG1080"/>
      <c r="FH1080"/>
      <c r="FI1080"/>
      <c r="FJ1080"/>
      <c r="FK1080"/>
      <c r="FL1080"/>
      <c r="FM1080"/>
      <c r="FN1080"/>
      <c r="FO1080"/>
      <c r="FP1080"/>
      <c r="FQ1080"/>
      <c r="FR1080"/>
      <c r="FS1080"/>
      <c r="FT1080"/>
      <c r="FU1080"/>
      <c r="FV1080"/>
      <c r="FW1080"/>
      <c r="FX1080"/>
      <c r="FY1080"/>
      <c r="FZ1080"/>
      <c r="GA1080"/>
      <c r="GB1080"/>
      <c r="GC1080"/>
      <c r="GD1080"/>
      <c r="GE1080"/>
      <c r="GF1080"/>
      <c r="GG1080"/>
      <c r="GH1080"/>
      <c r="GI1080"/>
      <c r="GJ1080"/>
      <c r="GK1080"/>
      <c r="GL1080"/>
      <c r="GM1080"/>
      <c r="GN1080"/>
      <c r="GO1080"/>
      <c r="GP1080"/>
      <c r="GQ1080"/>
      <c r="GR1080"/>
      <c r="GS1080"/>
      <c r="GT1080"/>
      <c r="GU1080"/>
      <c r="GV1080"/>
      <c r="GW1080"/>
      <c r="GX1080"/>
      <c r="GY1080"/>
      <c r="GZ1080"/>
      <c r="HA1080"/>
      <c r="HB1080"/>
      <c r="HC1080"/>
      <c r="HD1080"/>
      <c r="HE1080"/>
      <c r="HF1080"/>
      <c r="HG1080"/>
      <c r="HH1080"/>
      <c r="HI1080"/>
      <c r="HJ1080"/>
      <c r="HK1080"/>
      <c r="HL1080"/>
    </row>
    <row r="1081" spans="1:220" x14ac:dyDescent="0.25">
      <c r="A1081"/>
      <c r="B1081"/>
      <c r="C1081"/>
      <c r="D1081"/>
      <c r="E1081"/>
      <c r="F1081"/>
      <c r="G1081"/>
      <c r="H1081"/>
      <c r="I1081"/>
      <c r="J1081"/>
      <c r="K1081"/>
      <c r="L1081"/>
      <c r="M1081"/>
      <c r="N1081"/>
      <c r="O1081"/>
      <c r="P1081"/>
      <c r="Q1081"/>
      <c r="R1081"/>
      <c r="S1081"/>
      <c r="T1081"/>
      <c r="U1081"/>
      <c r="V1081"/>
      <c r="W1081"/>
      <c r="X1081"/>
      <c r="Y1081"/>
      <c r="Z1081"/>
      <c r="AA1081"/>
      <c r="AB1081"/>
      <c r="AC1081"/>
      <c r="AD1081"/>
      <c r="AE1081"/>
      <c r="AF1081"/>
      <c r="AG1081"/>
      <c r="AH1081"/>
      <c r="AI1081"/>
      <c r="AJ1081"/>
      <c r="AK1081"/>
      <c r="AL1081"/>
      <c r="AM1081"/>
      <c r="AN1081"/>
      <c r="AO1081"/>
      <c r="AP1081"/>
      <c r="AQ1081"/>
      <c r="AR1081"/>
      <c r="AS1081"/>
      <c r="AT1081"/>
      <c r="AU1081"/>
      <c r="AV1081"/>
      <c r="AW1081"/>
      <c r="AX1081"/>
      <c r="AY1081"/>
      <c r="AZ1081"/>
      <c r="BA1081"/>
      <c r="BB1081"/>
      <c r="BC1081"/>
      <c r="BD1081"/>
      <c r="BE1081"/>
      <c r="BF1081"/>
      <c r="BG1081"/>
      <c r="BH1081"/>
      <c r="BI1081"/>
      <c r="BJ1081"/>
      <c r="BK1081"/>
      <c r="BL1081"/>
      <c r="BM1081"/>
      <c r="BN1081"/>
      <c r="BO1081"/>
      <c r="BP1081"/>
      <c r="BQ1081"/>
      <c r="BR1081"/>
      <c r="BS1081"/>
      <c r="BT1081"/>
      <c r="BU1081"/>
      <c r="BV1081"/>
      <c r="BW1081"/>
      <c r="BX1081"/>
      <c r="BY1081"/>
      <c r="BZ1081"/>
      <c r="CA1081"/>
      <c r="CB1081"/>
      <c r="CC1081"/>
      <c r="CD1081"/>
      <c r="CE1081"/>
      <c r="CF1081"/>
      <c r="CG1081"/>
      <c r="CH1081"/>
      <c r="CI1081"/>
      <c r="CJ1081"/>
      <c r="CK1081"/>
      <c r="CL1081"/>
      <c r="CM1081"/>
      <c r="CN1081"/>
      <c r="CO1081"/>
      <c r="CP1081"/>
      <c r="CQ1081"/>
      <c r="CR1081"/>
      <c r="CS1081"/>
      <c r="CT1081"/>
      <c r="CU1081"/>
      <c r="CV1081"/>
      <c r="CW1081"/>
      <c r="CX1081"/>
      <c r="CY1081"/>
      <c r="CZ1081"/>
      <c r="DA1081"/>
      <c r="DB1081"/>
      <c r="DC1081"/>
      <c r="DD1081"/>
      <c r="DE1081"/>
      <c r="DF1081"/>
      <c r="DG1081"/>
      <c r="DH1081"/>
      <c r="DI1081"/>
      <c r="DJ1081"/>
      <c r="DK1081"/>
      <c r="DL1081"/>
      <c r="DM1081"/>
      <c r="DN1081"/>
      <c r="DO1081"/>
      <c r="DP1081"/>
      <c r="DQ1081"/>
      <c r="DR1081"/>
      <c r="DS1081"/>
      <c r="DT1081"/>
      <c r="DU1081"/>
      <c r="DV1081"/>
      <c r="DW1081"/>
      <c r="DX1081"/>
      <c r="DY1081"/>
      <c r="DZ1081"/>
      <c r="EA1081"/>
      <c r="EB1081"/>
      <c r="EC1081"/>
      <c r="ED1081"/>
      <c r="EE1081"/>
      <c r="EF1081"/>
      <c r="EG1081"/>
      <c r="EH1081"/>
      <c r="EI1081"/>
      <c r="EJ1081"/>
      <c r="EK1081"/>
      <c r="EL1081"/>
      <c r="EM1081"/>
      <c r="EN1081"/>
      <c r="EO1081"/>
      <c r="EP1081"/>
      <c r="EQ1081"/>
      <c r="ER1081"/>
      <c r="ES1081"/>
      <c r="ET1081"/>
      <c r="EU1081"/>
      <c r="EV1081"/>
      <c r="EW1081"/>
      <c r="EX1081"/>
      <c r="EY1081"/>
      <c r="EZ1081"/>
      <c r="FA1081"/>
      <c r="FB1081"/>
      <c r="FC1081"/>
      <c r="FD1081"/>
      <c r="FE1081"/>
      <c r="FF1081"/>
      <c r="FG1081"/>
      <c r="FH1081"/>
      <c r="FI1081"/>
      <c r="FJ1081"/>
      <c r="FK1081"/>
      <c r="FL1081"/>
      <c r="FM1081"/>
      <c r="FN1081"/>
      <c r="FO1081"/>
      <c r="FP1081"/>
      <c r="FQ1081"/>
      <c r="FR1081"/>
      <c r="FS1081"/>
      <c r="FT1081"/>
      <c r="FU1081"/>
      <c r="FV1081"/>
      <c r="FW1081"/>
      <c r="FX1081"/>
      <c r="FY1081"/>
      <c r="FZ1081"/>
      <c r="GA1081"/>
      <c r="GB1081"/>
      <c r="GC1081"/>
      <c r="GD1081"/>
      <c r="GE1081"/>
      <c r="GF1081"/>
      <c r="GG1081"/>
      <c r="GH1081"/>
      <c r="GI1081"/>
      <c r="GJ1081"/>
      <c r="GK1081"/>
      <c r="GL1081"/>
      <c r="GM1081"/>
      <c r="GN1081"/>
      <c r="GO1081"/>
      <c r="GP1081"/>
      <c r="GQ1081"/>
      <c r="GR1081"/>
      <c r="GS1081"/>
      <c r="GT1081"/>
      <c r="GU1081"/>
      <c r="GV1081"/>
      <c r="GW1081"/>
      <c r="GX1081"/>
      <c r="GY1081"/>
      <c r="GZ1081"/>
      <c r="HA1081"/>
      <c r="HB1081"/>
      <c r="HC1081"/>
      <c r="HD1081"/>
      <c r="HE1081"/>
      <c r="HF1081"/>
      <c r="HG1081"/>
      <c r="HH1081"/>
      <c r="HI1081"/>
      <c r="HJ1081"/>
      <c r="HK1081"/>
      <c r="HL1081"/>
    </row>
    <row r="1082" spans="1:220" x14ac:dyDescent="0.25">
      <c r="A1082"/>
      <c r="B1082"/>
      <c r="C1082"/>
      <c r="D1082"/>
      <c r="E1082"/>
      <c r="F1082"/>
      <c r="G1082"/>
      <c r="H1082"/>
      <c r="I1082"/>
      <c r="J1082"/>
      <c r="K1082"/>
      <c r="L1082"/>
      <c r="M1082"/>
      <c r="N1082"/>
      <c r="O1082"/>
      <c r="P1082"/>
      <c r="Q1082"/>
      <c r="R1082"/>
      <c r="S1082"/>
      <c r="T1082"/>
      <c r="U1082"/>
      <c r="V1082"/>
      <c r="W1082"/>
      <c r="X1082"/>
      <c r="Y1082"/>
      <c r="Z1082"/>
      <c r="AA1082"/>
      <c r="AB1082"/>
      <c r="AC1082"/>
      <c r="AD1082"/>
      <c r="AE1082"/>
      <c r="AF1082"/>
      <c r="AG1082"/>
      <c r="AH1082"/>
      <c r="AI1082"/>
      <c r="AJ1082"/>
      <c r="AK1082"/>
      <c r="AL1082"/>
      <c r="AM1082"/>
      <c r="AN1082"/>
      <c r="AO1082"/>
      <c r="AP1082"/>
      <c r="AQ1082"/>
      <c r="AR1082"/>
      <c r="AS1082"/>
      <c r="AT1082"/>
      <c r="AU1082"/>
      <c r="AV1082"/>
      <c r="AW1082"/>
      <c r="AX1082"/>
      <c r="AY1082"/>
      <c r="AZ1082"/>
      <c r="BA1082"/>
      <c r="BB1082"/>
      <c r="BC1082"/>
      <c r="BD1082"/>
      <c r="BE1082"/>
      <c r="BF1082"/>
      <c r="BG1082"/>
      <c r="BH1082"/>
      <c r="BI1082"/>
      <c r="BJ1082"/>
      <c r="BK1082"/>
      <c r="BL1082"/>
      <c r="BM1082"/>
      <c r="BN1082"/>
      <c r="BO1082"/>
      <c r="BP1082"/>
      <c r="BQ1082"/>
      <c r="BR1082"/>
      <c r="BS1082"/>
      <c r="BT1082"/>
      <c r="BU1082"/>
      <c r="BV1082"/>
      <c r="BW1082"/>
      <c r="BX1082"/>
      <c r="BY1082"/>
      <c r="BZ1082"/>
      <c r="CA1082"/>
      <c r="CB1082"/>
      <c r="CC1082"/>
      <c r="CD1082"/>
      <c r="CE1082"/>
      <c r="CF1082"/>
      <c r="CG1082"/>
      <c r="CH1082"/>
      <c r="CI1082"/>
      <c r="CJ1082"/>
      <c r="CK1082"/>
      <c r="CL1082"/>
      <c r="CM1082"/>
      <c r="CN1082"/>
      <c r="CO1082"/>
      <c r="CP1082"/>
      <c r="CQ1082"/>
      <c r="CR1082"/>
      <c r="CS1082"/>
      <c r="CT1082"/>
      <c r="CU1082"/>
      <c r="CV1082"/>
      <c r="CW1082"/>
      <c r="CX1082"/>
      <c r="CY1082"/>
      <c r="CZ1082"/>
      <c r="DA1082"/>
      <c r="DB1082"/>
      <c r="DC1082"/>
      <c r="DD1082"/>
      <c r="DE1082"/>
      <c r="DF1082"/>
      <c r="DG1082"/>
      <c r="DH1082"/>
      <c r="DI1082"/>
      <c r="DJ1082"/>
      <c r="DK1082"/>
      <c r="DL1082"/>
      <c r="DM1082"/>
      <c r="DN1082"/>
      <c r="DO1082"/>
      <c r="DP1082"/>
      <c r="DQ1082"/>
      <c r="DR1082"/>
      <c r="DS1082"/>
      <c r="DT1082"/>
      <c r="DU1082"/>
      <c r="DV1082"/>
      <c r="DW1082"/>
      <c r="DX1082"/>
      <c r="DY1082"/>
      <c r="DZ1082"/>
      <c r="EA1082"/>
      <c r="EB1082"/>
      <c r="EC1082"/>
      <c r="ED1082"/>
      <c r="EE1082"/>
      <c r="EF1082"/>
      <c r="EG1082"/>
      <c r="EH1082"/>
      <c r="EI1082"/>
      <c r="EJ1082"/>
      <c r="EK1082"/>
      <c r="EL1082"/>
      <c r="EM1082"/>
      <c r="EN1082"/>
      <c r="EO1082"/>
      <c r="EP1082"/>
      <c r="EQ1082"/>
      <c r="ER1082"/>
      <c r="ES1082"/>
      <c r="ET1082"/>
      <c r="EU1082"/>
      <c r="EV1082"/>
      <c r="EW1082"/>
      <c r="EX1082"/>
      <c r="EY1082"/>
      <c r="EZ1082"/>
      <c r="FA1082"/>
      <c r="FB1082"/>
      <c r="FC1082"/>
      <c r="FD1082"/>
      <c r="FE1082"/>
      <c r="FF1082"/>
      <c r="FG1082"/>
      <c r="FH1082"/>
      <c r="FI1082"/>
      <c r="FJ1082"/>
      <c r="FK1082"/>
      <c r="FL1082"/>
      <c r="FM1082"/>
      <c r="FN1082"/>
      <c r="FO1082"/>
      <c r="FP1082"/>
      <c r="FQ1082"/>
      <c r="FR1082"/>
      <c r="FS1082"/>
      <c r="FT1082"/>
      <c r="FU1082"/>
      <c r="FV1082"/>
      <c r="FW1082"/>
      <c r="FX1082"/>
      <c r="FY1082"/>
      <c r="FZ1082"/>
      <c r="GA1082"/>
      <c r="GB1082"/>
      <c r="GC1082"/>
      <c r="GD1082"/>
      <c r="GE1082"/>
      <c r="GF1082"/>
      <c r="GG1082"/>
      <c r="GH1082"/>
      <c r="GI1082"/>
      <c r="GJ1082"/>
      <c r="GK1082"/>
      <c r="GL1082"/>
      <c r="GM1082"/>
      <c r="GN1082"/>
      <c r="GO1082"/>
      <c r="GP1082"/>
      <c r="GQ1082"/>
      <c r="GR1082"/>
      <c r="GS1082"/>
      <c r="GT1082"/>
      <c r="GU1082"/>
      <c r="GV1082"/>
      <c r="GW1082"/>
      <c r="GX1082"/>
      <c r="GY1082"/>
      <c r="GZ1082"/>
      <c r="HA1082"/>
      <c r="HB1082"/>
      <c r="HC1082"/>
      <c r="HD1082"/>
      <c r="HE1082"/>
      <c r="HF1082"/>
      <c r="HG1082"/>
      <c r="HH1082"/>
      <c r="HI1082"/>
      <c r="HJ1082"/>
      <c r="HK1082"/>
      <c r="HL1082"/>
    </row>
    <row r="1083" spans="1:220" x14ac:dyDescent="0.25">
      <c r="A1083"/>
      <c r="B1083"/>
      <c r="C1083"/>
      <c r="D1083"/>
      <c r="E1083"/>
      <c r="F1083"/>
      <c r="G1083"/>
      <c r="H1083"/>
      <c r="I1083"/>
      <c r="J1083"/>
      <c r="K1083"/>
      <c r="L1083"/>
      <c r="M1083"/>
      <c r="N1083"/>
      <c r="O1083"/>
      <c r="P1083"/>
      <c r="Q1083"/>
      <c r="R1083"/>
      <c r="S1083"/>
      <c r="T1083"/>
      <c r="U1083"/>
      <c r="V1083"/>
      <c r="W1083"/>
      <c r="X1083"/>
      <c r="Y1083"/>
      <c r="Z1083"/>
      <c r="AA1083"/>
      <c r="AB1083"/>
      <c r="AC1083"/>
      <c r="AD1083"/>
      <c r="AE1083"/>
      <c r="AF1083"/>
      <c r="AG1083"/>
      <c r="AH1083"/>
      <c r="AI1083"/>
      <c r="AJ1083"/>
      <c r="AK1083"/>
      <c r="AL1083"/>
      <c r="AM1083"/>
      <c r="AN1083"/>
      <c r="AO1083"/>
      <c r="AP1083"/>
      <c r="AQ1083"/>
      <c r="AR1083"/>
      <c r="AS1083"/>
      <c r="AT1083"/>
      <c r="AU1083"/>
      <c r="AV1083"/>
      <c r="AW1083"/>
      <c r="AX1083"/>
      <c r="AY1083"/>
      <c r="AZ1083"/>
      <c r="BA1083"/>
      <c r="BB1083"/>
      <c r="BC1083"/>
      <c r="BD1083"/>
      <c r="BE1083"/>
      <c r="BF1083"/>
      <c r="BG1083"/>
      <c r="BH1083"/>
      <c r="BI1083"/>
      <c r="BJ1083"/>
      <c r="BK1083"/>
      <c r="BL1083"/>
      <c r="BM1083"/>
      <c r="BN1083"/>
      <c r="BO1083"/>
      <c r="BP1083"/>
      <c r="BQ1083"/>
      <c r="BR1083"/>
      <c r="BS1083"/>
      <c r="BT1083"/>
      <c r="BU1083"/>
      <c r="BV1083"/>
      <c r="BW1083"/>
      <c r="BX1083"/>
      <c r="BY1083"/>
      <c r="BZ1083"/>
      <c r="CA1083"/>
      <c r="CB1083"/>
      <c r="CC1083"/>
      <c r="CD1083"/>
      <c r="CE1083"/>
      <c r="CF1083"/>
      <c r="CG1083"/>
      <c r="CH1083"/>
      <c r="CI1083"/>
      <c r="CJ1083"/>
      <c r="CK1083"/>
      <c r="CL1083"/>
      <c r="CM1083"/>
      <c r="CN1083"/>
      <c r="CO1083"/>
      <c r="CP1083"/>
      <c r="CQ1083"/>
      <c r="CR1083"/>
      <c r="CS1083"/>
      <c r="CT1083"/>
      <c r="CU1083"/>
      <c r="CV1083"/>
      <c r="CW1083"/>
      <c r="CX1083"/>
      <c r="CY1083"/>
      <c r="CZ1083"/>
      <c r="DA1083"/>
      <c r="DB1083"/>
      <c r="DC1083"/>
      <c r="DD1083"/>
      <c r="DE1083"/>
      <c r="DF1083"/>
      <c r="DG1083"/>
      <c r="DH1083"/>
      <c r="DI1083"/>
      <c r="DJ1083"/>
      <c r="DK1083"/>
      <c r="DL1083"/>
      <c r="DM1083"/>
      <c r="DN1083"/>
      <c r="DO1083"/>
      <c r="DP1083"/>
      <c r="DQ1083"/>
      <c r="DR1083"/>
      <c r="DS1083"/>
      <c r="DT1083"/>
      <c r="DU1083"/>
      <c r="DV1083"/>
      <c r="DW1083"/>
      <c r="DX1083"/>
      <c r="DY1083"/>
      <c r="DZ1083"/>
      <c r="EA1083"/>
      <c r="EB1083"/>
      <c r="EC1083"/>
      <c r="ED1083"/>
      <c r="EE1083"/>
      <c r="EF1083"/>
      <c r="EG1083"/>
      <c r="EH1083"/>
      <c r="EI1083"/>
      <c r="EJ1083"/>
      <c r="EK1083"/>
      <c r="EL1083"/>
      <c r="EM1083"/>
      <c r="EN1083"/>
      <c r="EO1083"/>
      <c r="EP1083"/>
      <c r="EQ1083"/>
      <c r="ER1083"/>
      <c r="ES1083"/>
      <c r="ET1083"/>
      <c r="EU1083"/>
      <c r="EV1083"/>
      <c r="EW1083"/>
      <c r="EX1083"/>
      <c r="EY1083"/>
      <c r="EZ1083"/>
      <c r="FA1083"/>
      <c r="FB1083"/>
      <c r="FC1083"/>
      <c r="FD1083"/>
      <c r="FE1083"/>
      <c r="FF1083"/>
      <c r="FG1083"/>
      <c r="FH1083"/>
      <c r="FI1083"/>
      <c r="FJ1083"/>
      <c r="FK1083"/>
      <c r="FL1083"/>
      <c r="FM1083"/>
      <c r="FN1083"/>
      <c r="FO1083"/>
      <c r="FP1083"/>
      <c r="FQ1083"/>
      <c r="FR1083"/>
      <c r="FS1083"/>
      <c r="FT1083"/>
      <c r="FU1083"/>
      <c r="FV1083"/>
      <c r="FW1083"/>
      <c r="FX1083"/>
      <c r="FY1083"/>
      <c r="FZ1083"/>
      <c r="GA1083"/>
      <c r="GB1083"/>
      <c r="GC1083"/>
      <c r="GD1083"/>
      <c r="GE1083"/>
      <c r="GF1083"/>
      <c r="GG1083"/>
      <c r="GH1083"/>
      <c r="GI1083"/>
      <c r="GJ1083"/>
      <c r="GK1083"/>
      <c r="GL1083"/>
      <c r="GM1083"/>
      <c r="GN1083"/>
      <c r="GO1083"/>
      <c r="GP1083"/>
      <c r="GQ1083"/>
      <c r="GR1083"/>
      <c r="GS1083"/>
      <c r="GT1083"/>
      <c r="GU1083"/>
      <c r="GV1083"/>
      <c r="GW1083"/>
      <c r="GX1083"/>
      <c r="GY1083"/>
      <c r="GZ1083"/>
      <c r="HA1083"/>
      <c r="HB1083"/>
      <c r="HC1083"/>
      <c r="HD1083"/>
      <c r="HE1083"/>
      <c r="HF1083"/>
      <c r="HG1083"/>
      <c r="HH1083"/>
      <c r="HI1083"/>
      <c r="HJ1083"/>
      <c r="HK1083"/>
      <c r="HL1083"/>
    </row>
    <row r="1084" spans="1:220" x14ac:dyDescent="0.25">
      <c r="A1084"/>
      <c r="B1084"/>
      <c r="C1084"/>
      <c r="D1084"/>
      <c r="E1084"/>
      <c r="F1084"/>
      <c r="G1084"/>
      <c r="H1084"/>
      <c r="I1084"/>
      <c r="J1084"/>
      <c r="K1084"/>
      <c r="L1084"/>
      <c r="M1084"/>
      <c r="N1084"/>
      <c r="O1084"/>
      <c r="P1084"/>
      <c r="Q1084"/>
      <c r="R1084"/>
      <c r="S1084"/>
      <c r="T1084"/>
      <c r="U1084"/>
      <c r="V1084"/>
      <c r="W1084"/>
      <c r="X1084"/>
      <c r="Y1084"/>
      <c r="Z1084"/>
      <c r="AA1084"/>
      <c r="AB1084"/>
      <c r="AC1084"/>
      <c r="AD1084"/>
      <c r="AE1084"/>
      <c r="AF1084"/>
      <c r="AG1084"/>
      <c r="AH1084"/>
      <c r="AI1084"/>
      <c r="AJ1084"/>
      <c r="AK1084"/>
      <c r="AL1084"/>
      <c r="AM1084"/>
      <c r="AN1084"/>
      <c r="AO1084"/>
      <c r="AP1084"/>
      <c r="AQ1084"/>
      <c r="AR1084"/>
      <c r="AS1084"/>
      <c r="AT1084"/>
      <c r="AU1084"/>
      <c r="AV1084"/>
      <c r="AW1084"/>
      <c r="AX1084"/>
      <c r="AY1084"/>
      <c r="AZ1084"/>
      <c r="BA1084"/>
      <c r="BB1084"/>
      <c r="BC1084"/>
      <c r="BD1084"/>
      <c r="BE1084"/>
      <c r="BF1084"/>
      <c r="BG1084"/>
      <c r="BH1084"/>
      <c r="BI1084"/>
      <c r="BJ1084"/>
      <c r="BK1084"/>
      <c r="BL1084"/>
      <c r="BM1084"/>
      <c r="BN1084"/>
      <c r="BO1084"/>
      <c r="BP1084"/>
      <c r="BQ1084"/>
      <c r="BR1084"/>
      <c r="BS1084"/>
      <c r="BT1084"/>
      <c r="BU1084"/>
      <c r="BV1084"/>
      <c r="BW1084"/>
      <c r="BX1084"/>
      <c r="BY1084"/>
      <c r="BZ1084"/>
      <c r="CA1084"/>
      <c r="CB1084"/>
      <c r="CC1084"/>
      <c r="CD1084"/>
      <c r="CE1084"/>
      <c r="CF1084"/>
      <c r="CG1084"/>
      <c r="CH1084"/>
      <c r="CI1084"/>
      <c r="CJ1084"/>
      <c r="CK1084"/>
      <c r="CL1084"/>
      <c r="CM1084"/>
      <c r="CN1084"/>
      <c r="CO1084"/>
      <c r="CP1084"/>
      <c r="CQ1084"/>
      <c r="CR1084"/>
      <c r="CS1084"/>
      <c r="CT1084"/>
      <c r="CU1084"/>
      <c r="CV1084"/>
      <c r="CW1084"/>
      <c r="CX1084"/>
      <c r="CY1084"/>
      <c r="CZ1084"/>
      <c r="DA1084"/>
      <c r="DB1084"/>
      <c r="DC1084"/>
      <c r="DD1084"/>
      <c r="DE1084"/>
      <c r="DF1084"/>
      <c r="DG1084"/>
      <c r="DH1084"/>
      <c r="DI1084"/>
      <c r="DJ1084"/>
      <c r="DK1084"/>
      <c r="DL1084"/>
      <c r="DM1084"/>
      <c r="DN1084"/>
      <c r="DO1084"/>
      <c r="DP1084"/>
      <c r="DQ1084"/>
      <c r="DR1084"/>
      <c r="DS1084"/>
      <c r="DT1084"/>
      <c r="DU1084"/>
      <c r="DV1084"/>
      <c r="DW1084"/>
      <c r="DX1084"/>
      <c r="DY1084"/>
      <c r="DZ1084"/>
      <c r="EA1084"/>
      <c r="EB1084"/>
      <c r="EC1084"/>
      <c r="ED1084"/>
      <c r="EE1084"/>
      <c r="EF1084"/>
      <c r="EG1084"/>
      <c r="EH1084"/>
      <c r="EI1084"/>
      <c r="EJ1084"/>
      <c r="EK1084"/>
      <c r="EL1084"/>
      <c r="EM1084"/>
      <c r="EN1084"/>
      <c r="EO1084"/>
      <c r="EP1084"/>
      <c r="EQ1084"/>
      <c r="ER1084"/>
      <c r="ES1084"/>
      <c r="ET1084"/>
      <c r="EU1084"/>
      <c r="EV1084"/>
      <c r="EW1084"/>
      <c r="EX1084"/>
      <c r="EY1084"/>
      <c r="EZ1084"/>
      <c r="FA1084"/>
      <c r="FB1084"/>
      <c r="FC1084"/>
      <c r="FD1084"/>
      <c r="FE1084"/>
      <c r="FF1084"/>
      <c r="FG1084"/>
      <c r="FH1084"/>
      <c r="FI1084"/>
      <c r="FJ1084"/>
      <c r="FK1084"/>
      <c r="FL1084"/>
      <c r="FM1084"/>
      <c r="FN1084"/>
      <c r="FO1084"/>
      <c r="FP1084"/>
      <c r="FQ1084"/>
      <c r="FR1084"/>
      <c r="FS1084"/>
      <c r="FT1084"/>
      <c r="FU1084"/>
      <c r="FV1084"/>
      <c r="FW1084"/>
      <c r="FX1084"/>
      <c r="FY1084"/>
      <c r="FZ1084"/>
      <c r="GA1084"/>
      <c r="GB1084"/>
      <c r="GC1084"/>
      <c r="GD1084"/>
      <c r="GE1084"/>
      <c r="GF1084"/>
      <c r="GG1084"/>
      <c r="GH1084"/>
      <c r="GI1084"/>
      <c r="GJ1084"/>
      <c r="GK1084"/>
      <c r="GL1084"/>
      <c r="GM1084"/>
      <c r="GN1084"/>
      <c r="GO1084"/>
      <c r="GP1084"/>
      <c r="GQ1084"/>
      <c r="GR1084"/>
      <c r="GS1084"/>
      <c r="GT1084"/>
      <c r="GU1084"/>
      <c r="GV1084"/>
      <c r="GW1084"/>
      <c r="GX1084"/>
      <c r="GY1084"/>
      <c r="GZ1084"/>
      <c r="HA1084"/>
      <c r="HB1084"/>
      <c r="HC1084"/>
      <c r="HD1084"/>
      <c r="HE1084"/>
      <c r="HF1084"/>
      <c r="HG1084"/>
      <c r="HH1084"/>
      <c r="HI1084"/>
      <c r="HJ1084"/>
      <c r="HK1084"/>
      <c r="HL1084"/>
    </row>
    <row r="1085" spans="1:220" x14ac:dyDescent="0.25">
      <c r="A1085"/>
      <c r="B1085"/>
      <c r="C1085"/>
      <c r="D1085"/>
      <c r="E1085"/>
      <c r="F1085"/>
      <c r="G1085"/>
      <c r="H1085"/>
      <c r="I1085"/>
      <c r="J1085"/>
      <c r="K1085"/>
      <c r="L1085"/>
      <c r="M1085"/>
      <c r="N1085"/>
      <c r="O1085"/>
      <c r="P1085"/>
      <c r="Q1085"/>
      <c r="R1085"/>
      <c r="S1085"/>
      <c r="T1085"/>
      <c r="U1085"/>
      <c r="V1085"/>
      <c r="W1085"/>
      <c r="X1085"/>
      <c r="Y1085"/>
      <c r="Z1085"/>
      <c r="AA1085"/>
      <c r="AB1085"/>
      <c r="AC1085"/>
      <c r="AD1085"/>
      <c r="AE1085"/>
      <c r="AF1085"/>
      <c r="AG1085"/>
      <c r="AH1085"/>
      <c r="AI1085"/>
      <c r="AJ1085"/>
      <c r="AK1085"/>
      <c r="AL1085"/>
      <c r="AM1085"/>
      <c r="AN1085"/>
      <c r="AO1085"/>
      <c r="AP1085"/>
      <c r="AQ1085"/>
      <c r="AR1085"/>
      <c r="AS1085"/>
      <c r="AT1085"/>
      <c r="AU1085"/>
      <c r="AV1085"/>
      <c r="AW1085"/>
      <c r="AX1085"/>
      <c r="AY1085"/>
      <c r="AZ1085"/>
      <c r="BA1085"/>
      <c r="BB1085"/>
      <c r="BC1085"/>
      <c r="BD1085"/>
      <c r="BE1085"/>
      <c r="BF1085"/>
      <c r="BG1085"/>
      <c r="BH1085"/>
      <c r="BI1085"/>
      <c r="BJ1085"/>
      <c r="BK1085"/>
      <c r="BL1085"/>
      <c r="BM1085"/>
      <c r="BN1085"/>
      <c r="BO1085"/>
      <c r="BP1085"/>
      <c r="BQ1085"/>
      <c r="BR1085"/>
      <c r="BS1085"/>
      <c r="BT1085"/>
      <c r="BU1085"/>
      <c r="BV1085"/>
      <c r="BW1085"/>
      <c r="BX1085"/>
      <c r="BY1085"/>
      <c r="BZ1085"/>
      <c r="CA1085"/>
      <c r="CB1085"/>
      <c r="CC1085"/>
      <c r="CD1085"/>
      <c r="CE1085"/>
      <c r="CF1085"/>
      <c r="CG1085"/>
      <c r="CH1085"/>
      <c r="CI1085"/>
      <c r="CJ1085"/>
      <c r="CK1085"/>
      <c r="CL1085"/>
      <c r="CM1085"/>
      <c r="CN1085"/>
      <c r="CO1085"/>
      <c r="CP1085"/>
      <c r="CQ1085"/>
      <c r="CR1085"/>
      <c r="CS1085"/>
      <c r="CT1085"/>
      <c r="CU1085"/>
      <c r="CV1085"/>
      <c r="CW1085"/>
      <c r="CX1085"/>
      <c r="CY1085"/>
      <c r="CZ1085"/>
      <c r="DA1085"/>
      <c r="DB1085"/>
      <c r="DC1085"/>
      <c r="DD1085"/>
      <c r="DE1085"/>
      <c r="DF1085"/>
      <c r="DG1085"/>
      <c r="DH1085"/>
      <c r="DI1085"/>
      <c r="DJ1085"/>
      <c r="DK1085"/>
      <c r="DL1085"/>
      <c r="DM1085"/>
      <c r="DN1085"/>
      <c r="DO1085"/>
      <c r="DP1085"/>
      <c r="DQ1085"/>
      <c r="DR1085"/>
      <c r="DS1085"/>
      <c r="DT1085"/>
      <c r="DU1085"/>
      <c r="DV1085"/>
      <c r="DW1085"/>
      <c r="DX1085"/>
      <c r="DY1085"/>
      <c r="DZ1085"/>
      <c r="EA1085"/>
      <c r="EB1085"/>
      <c r="EC1085"/>
      <c r="ED1085"/>
      <c r="EE1085"/>
      <c r="EF1085"/>
      <c r="EG1085"/>
      <c r="EH1085"/>
      <c r="EI1085"/>
      <c r="EJ1085"/>
      <c r="EK1085"/>
      <c r="EL1085"/>
      <c r="EM1085"/>
      <c r="EN1085"/>
      <c r="EO1085"/>
      <c r="EP1085"/>
      <c r="EQ1085"/>
      <c r="ER1085"/>
      <c r="ES1085"/>
      <c r="ET1085"/>
      <c r="EU1085"/>
      <c r="EV1085"/>
      <c r="EW1085"/>
      <c r="EX1085"/>
      <c r="EY1085"/>
      <c r="EZ1085"/>
      <c r="FA1085"/>
      <c r="FB1085"/>
      <c r="FC1085"/>
      <c r="FD1085"/>
      <c r="FE1085"/>
      <c r="FF1085"/>
      <c r="FG1085"/>
      <c r="FH1085"/>
      <c r="FI1085"/>
      <c r="FJ1085"/>
      <c r="FK1085"/>
      <c r="FL1085"/>
      <c r="FM1085"/>
      <c r="FN1085"/>
      <c r="FO1085"/>
      <c r="FP1085"/>
      <c r="FQ1085"/>
      <c r="FR1085"/>
      <c r="FS1085"/>
      <c r="FT1085"/>
      <c r="FU1085"/>
      <c r="FV1085"/>
      <c r="FW1085"/>
      <c r="FX1085"/>
      <c r="FY1085"/>
      <c r="FZ1085"/>
      <c r="GA1085"/>
      <c r="GB1085"/>
      <c r="GC1085"/>
      <c r="GD1085"/>
      <c r="GE1085"/>
      <c r="GF1085"/>
      <c r="GG1085"/>
      <c r="GH1085"/>
      <c r="GI1085"/>
      <c r="GJ1085"/>
      <c r="GK1085"/>
      <c r="GL1085"/>
      <c r="GM1085"/>
      <c r="GN1085"/>
      <c r="GO1085"/>
      <c r="GP1085"/>
      <c r="GQ1085"/>
      <c r="GR1085"/>
      <c r="GS1085"/>
      <c r="GT1085"/>
      <c r="GU1085"/>
      <c r="GV1085"/>
      <c r="GW1085"/>
      <c r="GX1085"/>
      <c r="GY1085"/>
      <c r="GZ1085"/>
      <c r="HA1085"/>
      <c r="HB1085"/>
      <c r="HC1085"/>
      <c r="HD1085"/>
      <c r="HE1085"/>
      <c r="HF1085"/>
      <c r="HG1085"/>
      <c r="HH1085"/>
      <c r="HI1085"/>
      <c r="HJ1085"/>
      <c r="HK1085"/>
      <c r="HL1085"/>
    </row>
    <row r="1086" spans="1:220" x14ac:dyDescent="0.25">
      <c r="A1086"/>
      <c r="B1086"/>
      <c r="C1086"/>
      <c r="D1086"/>
      <c r="E1086"/>
      <c r="F1086"/>
      <c r="G1086"/>
      <c r="H1086"/>
      <c r="I1086"/>
      <c r="J1086"/>
      <c r="K1086"/>
      <c r="L1086"/>
      <c r="M1086"/>
      <c r="N1086"/>
      <c r="O1086"/>
      <c r="P1086"/>
      <c r="Q1086"/>
      <c r="R1086"/>
      <c r="S1086"/>
      <c r="T1086"/>
      <c r="U1086"/>
      <c r="V1086"/>
      <c r="W1086"/>
      <c r="X1086"/>
      <c r="Y1086"/>
      <c r="Z1086"/>
      <c r="AA1086"/>
      <c r="AB1086"/>
      <c r="AC1086"/>
      <c r="AD1086"/>
      <c r="AE1086"/>
      <c r="AF1086"/>
      <c r="AG1086"/>
      <c r="AH1086"/>
      <c r="AI1086"/>
      <c r="AJ1086"/>
      <c r="AK1086"/>
      <c r="AL1086"/>
      <c r="AM1086"/>
      <c r="AN1086"/>
      <c r="AO1086"/>
      <c r="AP1086"/>
      <c r="AQ1086"/>
      <c r="AR1086"/>
      <c r="AS1086"/>
      <c r="AT1086"/>
      <c r="AU1086"/>
      <c r="AV1086"/>
      <c r="AW1086"/>
      <c r="AX1086"/>
      <c r="AY1086"/>
      <c r="AZ1086"/>
      <c r="BA1086"/>
      <c r="BB1086"/>
      <c r="BC1086"/>
      <c r="BD1086"/>
      <c r="BE1086"/>
      <c r="BF1086"/>
      <c r="BG1086"/>
      <c r="BH1086"/>
      <c r="BI1086"/>
      <c r="BJ1086"/>
      <c r="BK1086"/>
      <c r="BL1086"/>
      <c r="BM1086"/>
      <c r="BN1086"/>
      <c r="BO1086"/>
      <c r="BP1086"/>
      <c r="BQ1086"/>
      <c r="BR1086"/>
      <c r="BS1086"/>
      <c r="BT1086"/>
      <c r="BU1086"/>
      <c r="BV1086"/>
      <c r="BW1086"/>
      <c r="BX1086"/>
      <c r="BY1086"/>
      <c r="BZ1086"/>
      <c r="CA1086"/>
      <c r="CB1086"/>
      <c r="CC1086"/>
      <c r="CD1086"/>
      <c r="CE1086"/>
      <c r="CF1086"/>
      <c r="CG1086"/>
      <c r="CH1086"/>
      <c r="CI1086"/>
      <c r="CJ1086"/>
      <c r="CK1086"/>
      <c r="CL1086"/>
      <c r="CM1086"/>
      <c r="CN1086"/>
      <c r="CO1086"/>
      <c r="CP1086"/>
      <c r="CQ1086"/>
      <c r="CR1086"/>
      <c r="CS1086"/>
      <c r="CT1086"/>
      <c r="CU1086"/>
      <c r="CV1086"/>
      <c r="CW1086"/>
      <c r="CX1086"/>
      <c r="CY1086"/>
      <c r="CZ1086"/>
      <c r="DA1086"/>
      <c r="DB1086"/>
      <c r="DC1086"/>
      <c r="DD1086"/>
      <c r="DE1086"/>
      <c r="DF1086"/>
      <c r="DG1086"/>
      <c r="DH1086"/>
      <c r="DI1086"/>
      <c r="DJ1086"/>
      <c r="DK1086"/>
      <c r="DL1086"/>
      <c r="DM1086"/>
      <c r="DN1086"/>
      <c r="DO1086"/>
      <c r="DP1086"/>
      <c r="DQ1086"/>
      <c r="DR1086"/>
      <c r="DS1086"/>
      <c r="DT1086"/>
      <c r="DU1086"/>
      <c r="DV1086"/>
      <c r="DW1086"/>
      <c r="DX1086"/>
      <c r="DY1086"/>
      <c r="DZ1086"/>
      <c r="EA1086"/>
      <c r="EB1086"/>
      <c r="EC1086"/>
      <c r="ED1086"/>
      <c r="EE1086"/>
      <c r="EF1086"/>
      <c r="EG1086"/>
      <c r="EH1086"/>
      <c r="EI1086"/>
      <c r="EJ1086"/>
      <c r="EK1086"/>
      <c r="EL1086"/>
      <c r="EM1086"/>
      <c r="EN1086"/>
      <c r="EO1086"/>
      <c r="EP1086"/>
      <c r="EQ1086"/>
      <c r="ER1086"/>
      <c r="ES1086"/>
      <c r="ET1086"/>
      <c r="EU1086"/>
      <c r="EV1086"/>
      <c r="EW1086"/>
      <c r="EX1086"/>
      <c r="EY1086"/>
      <c r="EZ1086"/>
      <c r="FA1086"/>
      <c r="FB1086"/>
      <c r="FC1086"/>
      <c r="FD1086"/>
      <c r="FE1086"/>
      <c r="FF1086"/>
      <c r="FG1086"/>
      <c r="FH1086"/>
      <c r="FI1086"/>
      <c r="FJ1086"/>
      <c r="FK1086"/>
      <c r="FL1086"/>
      <c r="FM1086"/>
      <c r="FN1086"/>
      <c r="FO1086"/>
      <c r="FP1086"/>
      <c r="FQ1086"/>
      <c r="FR1086"/>
      <c r="FS1086"/>
      <c r="FT1086"/>
      <c r="FU1086"/>
      <c r="FV1086"/>
      <c r="FW1086"/>
      <c r="FX1086"/>
      <c r="FY1086"/>
      <c r="FZ1086"/>
      <c r="GA1086"/>
      <c r="GB1086"/>
      <c r="GC1086"/>
      <c r="GD1086"/>
      <c r="GE1086"/>
      <c r="GF1086"/>
      <c r="GG1086"/>
      <c r="GH1086"/>
      <c r="GI1086"/>
      <c r="GJ1086"/>
      <c r="GK1086"/>
      <c r="GL1086"/>
      <c r="GM1086"/>
      <c r="GN1086"/>
      <c r="GO1086"/>
      <c r="GP1086"/>
      <c r="GQ1086"/>
      <c r="GR1086"/>
      <c r="GS1086"/>
      <c r="GT1086"/>
      <c r="GU1086"/>
      <c r="GV1086"/>
      <c r="GW1086"/>
      <c r="GX1086"/>
      <c r="GY1086"/>
      <c r="GZ1086"/>
      <c r="HA1086"/>
      <c r="HB1086"/>
      <c r="HC1086"/>
      <c r="HD1086"/>
      <c r="HE1086"/>
      <c r="HF1086"/>
      <c r="HG1086"/>
      <c r="HH1086"/>
      <c r="HI1086"/>
      <c r="HJ1086"/>
      <c r="HK1086"/>
      <c r="HL1086"/>
    </row>
    <row r="1087" spans="1:220" x14ac:dyDescent="0.25">
      <c r="A1087"/>
      <c r="B1087"/>
      <c r="C1087"/>
      <c r="D1087"/>
      <c r="E1087"/>
      <c r="F1087"/>
      <c r="G1087"/>
      <c r="H1087"/>
      <c r="I1087"/>
      <c r="J1087"/>
      <c r="K1087"/>
      <c r="L1087"/>
      <c r="M1087"/>
      <c r="N1087"/>
      <c r="O1087"/>
      <c r="P1087"/>
      <c r="Q1087"/>
      <c r="R1087"/>
      <c r="S1087"/>
      <c r="T1087"/>
      <c r="U1087"/>
      <c r="V1087"/>
      <c r="W1087"/>
      <c r="X1087"/>
      <c r="Y1087"/>
      <c r="Z1087"/>
      <c r="AA1087"/>
      <c r="AB1087"/>
      <c r="AC1087"/>
      <c r="AD1087"/>
      <c r="AE1087"/>
      <c r="AF1087"/>
      <c r="AG1087"/>
      <c r="AH1087"/>
      <c r="AI1087"/>
      <c r="AJ1087"/>
      <c r="AK1087"/>
      <c r="AL1087"/>
      <c r="AM1087"/>
      <c r="AN1087"/>
      <c r="AO1087"/>
      <c r="AP1087"/>
      <c r="AQ1087"/>
      <c r="AR1087"/>
      <c r="AS1087"/>
      <c r="AT1087"/>
      <c r="AU1087"/>
      <c r="AV1087"/>
      <c r="AW1087"/>
      <c r="AX1087"/>
      <c r="AY1087"/>
      <c r="AZ1087"/>
      <c r="BA1087"/>
      <c r="BB1087"/>
      <c r="BC1087"/>
      <c r="BD1087"/>
      <c r="BE1087"/>
      <c r="BF1087"/>
      <c r="BG1087"/>
      <c r="BH1087"/>
      <c r="BI1087"/>
      <c r="BJ1087"/>
      <c r="BK1087"/>
      <c r="BL1087"/>
      <c r="BM1087"/>
      <c r="BN1087"/>
      <c r="BO1087"/>
      <c r="BP1087"/>
      <c r="BQ1087"/>
      <c r="BR1087"/>
      <c r="BS1087"/>
      <c r="BT1087"/>
      <c r="BU1087"/>
      <c r="BV1087"/>
      <c r="BW1087"/>
      <c r="BX1087"/>
      <c r="BY1087"/>
      <c r="BZ1087"/>
      <c r="CA1087"/>
      <c r="CB1087"/>
      <c r="CC1087"/>
      <c r="CD1087"/>
      <c r="CE1087"/>
      <c r="CF1087"/>
      <c r="CG1087"/>
      <c r="CH1087"/>
      <c r="CI1087"/>
      <c r="CJ1087"/>
      <c r="CK1087"/>
      <c r="CL1087"/>
      <c r="CM1087"/>
      <c r="CN1087"/>
      <c r="CO1087"/>
      <c r="CP1087"/>
      <c r="CQ1087"/>
      <c r="CR1087"/>
      <c r="CS1087"/>
      <c r="CT1087"/>
      <c r="CU1087"/>
      <c r="CV1087"/>
      <c r="CW1087"/>
      <c r="CX1087"/>
      <c r="CY1087"/>
      <c r="CZ1087"/>
      <c r="DA1087"/>
      <c r="DB1087"/>
      <c r="DC1087"/>
      <c r="DD1087"/>
      <c r="DE1087"/>
      <c r="DF1087"/>
      <c r="DG1087"/>
      <c r="DH1087"/>
      <c r="DI1087"/>
      <c r="DJ1087"/>
      <c r="DK1087"/>
      <c r="DL1087"/>
      <c r="DM1087"/>
      <c r="DN1087"/>
      <c r="DO1087"/>
      <c r="DP1087"/>
      <c r="DQ1087"/>
      <c r="DR1087"/>
      <c r="DS1087"/>
      <c r="DT1087"/>
      <c r="DU1087"/>
      <c r="DV1087"/>
      <c r="DW1087"/>
      <c r="DX1087"/>
      <c r="DY1087"/>
      <c r="DZ1087"/>
      <c r="EA1087"/>
      <c r="EB1087"/>
      <c r="EC1087"/>
      <c r="ED1087"/>
      <c r="EE1087"/>
      <c r="EF1087"/>
      <c r="EG1087"/>
      <c r="EH1087"/>
      <c r="EI1087"/>
      <c r="EJ1087"/>
      <c r="EK1087"/>
      <c r="EL1087"/>
      <c r="EM1087"/>
      <c r="EN1087"/>
      <c r="EO1087"/>
      <c r="EP1087"/>
      <c r="EQ1087"/>
      <c r="ER1087"/>
      <c r="ES1087"/>
      <c r="ET1087"/>
      <c r="EU1087"/>
      <c r="EV1087"/>
      <c r="EW1087"/>
      <c r="EX1087"/>
      <c r="EY1087"/>
      <c r="EZ1087"/>
      <c r="FA1087"/>
      <c r="FB1087"/>
      <c r="FC1087"/>
      <c r="FD1087"/>
      <c r="FE1087"/>
      <c r="FF1087"/>
      <c r="FG1087"/>
      <c r="FH1087"/>
      <c r="FI1087"/>
      <c r="FJ1087"/>
      <c r="FK1087"/>
      <c r="FL1087"/>
      <c r="FM1087"/>
      <c r="FN1087"/>
      <c r="FO1087"/>
      <c r="FP1087"/>
      <c r="FQ1087"/>
      <c r="FR1087"/>
      <c r="FS1087"/>
      <c r="FT1087"/>
      <c r="FU1087"/>
      <c r="FV1087"/>
      <c r="FW1087"/>
      <c r="FX1087"/>
      <c r="FY1087"/>
      <c r="FZ1087"/>
      <c r="GA1087"/>
      <c r="GB1087"/>
      <c r="GC1087"/>
      <c r="GD1087"/>
      <c r="GE1087"/>
      <c r="GF1087"/>
      <c r="GG1087"/>
      <c r="GH1087"/>
      <c r="GI1087"/>
      <c r="GJ1087"/>
      <c r="GK1087"/>
      <c r="GL1087"/>
      <c r="GM1087"/>
      <c r="GN1087"/>
      <c r="GO1087"/>
      <c r="GP1087"/>
      <c r="GQ1087"/>
      <c r="GR1087"/>
      <c r="GS1087"/>
      <c r="GT1087"/>
      <c r="GU1087"/>
      <c r="GV1087"/>
      <c r="GW1087"/>
      <c r="GX1087"/>
      <c r="GY1087"/>
      <c r="GZ1087"/>
      <c r="HA1087"/>
      <c r="HB1087"/>
      <c r="HC1087"/>
      <c r="HD1087"/>
      <c r="HE1087"/>
      <c r="HF1087"/>
      <c r="HG1087"/>
      <c r="HH1087"/>
      <c r="HI1087"/>
      <c r="HJ1087"/>
      <c r="HK1087"/>
      <c r="HL1087"/>
    </row>
    <row r="1088" spans="1:220" x14ac:dyDescent="0.25">
      <c r="A1088"/>
      <c r="B1088"/>
      <c r="C1088"/>
      <c r="D1088"/>
      <c r="E1088"/>
      <c r="F1088"/>
      <c r="G1088"/>
      <c r="H1088"/>
      <c r="I1088"/>
      <c r="J1088"/>
      <c r="K1088"/>
      <c r="L1088"/>
      <c r="M1088"/>
      <c r="N1088"/>
      <c r="O1088"/>
      <c r="P1088"/>
      <c r="Q1088"/>
      <c r="R1088"/>
      <c r="S1088"/>
      <c r="T1088"/>
      <c r="U1088"/>
      <c r="V1088"/>
      <c r="W1088"/>
      <c r="X1088"/>
      <c r="Y1088"/>
      <c r="Z1088"/>
      <c r="AA1088"/>
      <c r="AB1088"/>
      <c r="AC1088"/>
      <c r="AD1088"/>
      <c r="AE1088"/>
      <c r="AF1088"/>
      <c r="AG1088"/>
      <c r="AH1088"/>
      <c r="AI1088"/>
      <c r="AJ1088"/>
      <c r="AK1088"/>
      <c r="AL1088"/>
      <c r="AM1088"/>
      <c r="AN1088"/>
      <c r="AO1088"/>
      <c r="AP1088"/>
      <c r="AQ1088"/>
      <c r="AR1088"/>
      <c r="AS1088"/>
      <c r="AT1088"/>
      <c r="AU1088"/>
      <c r="AV1088"/>
      <c r="AW1088"/>
      <c r="AX1088"/>
      <c r="AY1088"/>
      <c r="AZ1088"/>
      <c r="BA1088"/>
      <c r="BB1088"/>
      <c r="BC1088"/>
      <c r="BD1088"/>
      <c r="BE1088"/>
      <c r="BF1088"/>
      <c r="BG1088"/>
      <c r="BH1088"/>
      <c r="BI1088"/>
      <c r="BJ1088"/>
      <c r="BK1088"/>
      <c r="BL1088"/>
      <c r="BM1088"/>
      <c r="BN1088"/>
      <c r="BO1088"/>
      <c r="BP1088"/>
      <c r="BQ1088"/>
      <c r="BR1088"/>
      <c r="BS1088"/>
      <c r="BT1088"/>
      <c r="BU1088"/>
      <c r="BV1088"/>
      <c r="BW1088"/>
      <c r="BX1088"/>
      <c r="BY1088"/>
      <c r="BZ1088"/>
      <c r="CA1088"/>
      <c r="CB1088"/>
      <c r="CC1088"/>
      <c r="CD1088"/>
      <c r="CE1088"/>
      <c r="CF1088"/>
      <c r="CG1088"/>
      <c r="CH1088"/>
      <c r="CI1088"/>
      <c r="CJ1088"/>
      <c r="CK1088"/>
      <c r="CL1088"/>
      <c r="CM1088"/>
      <c r="CN1088"/>
      <c r="CO1088"/>
      <c r="CP1088"/>
      <c r="CQ1088"/>
      <c r="CR1088"/>
      <c r="CS1088"/>
      <c r="CT1088"/>
      <c r="CU1088"/>
      <c r="CV1088"/>
      <c r="CW1088"/>
      <c r="CX1088"/>
      <c r="CY1088"/>
      <c r="CZ1088"/>
      <c r="DA1088"/>
      <c r="DB1088"/>
      <c r="DC1088"/>
      <c r="DD1088"/>
      <c r="DE1088"/>
      <c r="DF1088"/>
      <c r="DG1088"/>
      <c r="DH1088"/>
      <c r="DI1088"/>
      <c r="DJ1088"/>
      <c r="DK1088"/>
      <c r="DL1088"/>
      <c r="DM1088"/>
      <c r="DN1088"/>
      <c r="DO1088"/>
      <c r="DP1088"/>
      <c r="DQ1088"/>
      <c r="DR1088"/>
      <c r="DS1088"/>
      <c r="DT1088"/>
      <c r="DU1088"/>
      <c r="DV1088"/>
      <c r="DW1088"/>
      <c r="DX1088"/>
      <c r="DY1088"/>
      <c r="DZ1088"/>
      <c r="EA1088"/>
      <c r="EB1088"/>
      <c r="EC1088"/>
      <c r="ED1088"/>
      <c r="EE1088"/>
      <c r="EF1088"/>
      <c r="EG1088"/>
      <c r="EH1088"/>
      <c r="EI1088"/>
      <c r="EJ1088"/>
      <c r="EK1088"/>
      <c r="EL1088"/>
      <c r="EM1088"/>
      <c r="EN1088"/>
      <c r="EO1088"/>
      <c r="EP1088"/>
      <c r="EQ1088"/>
      <c r="ER1088"/>
      <c r="ES1088"/>
      <c r="ET1088"/>
      <c r="EU1088"/>
      <c r="EV1088"/>
      <c r="EW1088"/>
      <c r="EX1088"/>
      <c r="EY1088"/>
      <c r="EZ1088"/>
      <c r="FA1088"/>
      <c r="FB1088"/>
      <c r="FC1088"/>
      <c r="FD1088"/>
      <c r="FE1088"/>
      <c r="FF1088"/>
      <c r="FG1088"/>
      <c r="FH1088"/>
      <c r="FI1088"/>
      <c r="FJ1088"/>
      <c r="FK1088"/>
      <c r="FL1088"/>
      <c r="FM1088"/>
      <c r="FN1088"/>
      <c r="FO1088"/>
      <c r="FP1088"/>
      <c r="FQ1088"/>
      <c r="FR1088"/>
      <c r="FS1088"/>
      <c r="FT1088"/>
      <c r="FU1088"/>
      <c r="FV1088"/>
      <c r="FW1088"/>
      <c r="FX1088"/>
      <c r="FY1088"/>
      <c r="FZ1088"/>
      <c r="GA1088"/>
      <c r="GB1088"/>
      <c r="GC1088"/>
      <c r="GD1088"/>
      <c r="GE1088"/>
      <c r="GF1088"/>
      <c r="GG1088"/>
      <c r="GH1088"/>
      <c r="GI1088"/>
      <c r="GJ1088"/>
      <c r="GK1088"/>
      <c r="GL1088"/>
      <c r="GM1088"/>
      <c r="GN1088"/>
      <c r="GO1088"/>
      <c r="GP1088"/>
      <c r="GQ1088"/>
      <c r="GR1088"/>
      <c r="GS1088"/>
      <c r="GT1088"/>
      <c r="GU1088"/>
      <c r="GV1088"/>
      <c r="GW1088"/>
      <c r="GX1088"/>
      <c r="GY1088"/>
      <c r="GZ1088"/>
      <c r="HA1088"/>
      <c r="HB1088"/>
      <c r="HC1088"/>
      <c r="HD1088"/>
      <c r="HE1088"/>
      <c r="HF1088"/>
      <c r="HG1088"/>
      <c r="HH1088"/>
      <c r="HI1088"/>
      <c r="HJ1088"/>
      <c r="HK1088"/>
      <c r="HL1088"/>
    </row>
    <row r="1089" spans="1:220" x14ac:dyDescent="0.25">
      <c r="A1089"/>
      <c r="B1089"/>
      <c r="C1089"/>
      <c r="D1089"/>
      <c r="E1089"/>
      <c r="F1089"/>
      <c r="G1089"/>
      <c r="H1089"/>
      <c r="I1089"/>
      <c r="J1089"/>
      <c r="K1089"/>
      <c r="L1089"/>
      <c r="M1089"/>
      <c r="N1089"/>
      <c r="O1089"/>
      <c r="P1089"/>
      <c r="Q1089"/>
      <c r="R1089"/>
      <c r="S1089"/>
      <c r="T1089"/>
      <c r="U1089"/>
      <c r="V1089"/>
      <c r="W1089"/>
      <c r="X1089"/>
      <c r="Y1089"/>
      <c r="Z1089"/>
      <c r="AA1089"/>
      <c r="AB1089"/>
      <c r="AC1089"/>
      <c r="AD1089"/>
      <c r="AE1089"/>
      <c r="AF1089"/>
      <c r="AG1089"/>
      <c r="AH1089"/>
      <c r="AI1089"/>
      <c r="AJ1089"/>
      <c r="AK1089"/>
      <c r="AL1089"/>
      <c r="AM1089"/>
      <c r="AN1089"/>
      <c r="AO1089"/>
      <c r="AP1089"/>
      <c r="AQ1089"/>
      <c r="AR1089"/>
      <c r="AS1089"/>
      <c r="AT1089"/>
      <c r="AU1089"/>
      <c r="AV1089"/>
      <c r="AW1089"/>
      <c r="AX1089"/>
      <c r="AY1089"/>
      <c r="AZ1089"/>
      <c r="BA1089"/>
      <c r="BB1089"/>
      <c r="BC1089"/>
      <c r="BD1089"/>
      <c r="BE1089"/>
      <c r="BF1089"/>
      <c r="BG1089"/>
      <c r="BH1089"/>
      <c r="BI1089"/>
      <c r="BJ1089"/>
      <c r="BK1089"/>
      <c r="BL1089"/>
      <c r="BM1089"/>
      <c r="BN1089"/>
      <c r="BO1089"/>
      <c r="BP1089"/>
      <c r="BQ1089"/>
      <c r="BR1089"/>
      <c r="BS1089"/>
      <c r="BT1089"/>
      <c r="BU1089"/>
      <c r="BV1089"/>
      <c r="BW1089"/>
      <c r="BX1089"/>
      <c r="BY1089"/>
      <c r="BZ1089"/>
      <c r="CA1089"/>
      <c r="CB1089"/>
      <c r="CC1089"/>
      <c r="CD1089"/>
      <c r="CE1089"/>
      <c r="CF1089"/>
      <c r="CG1089"/>
      <c r="CH1089"/>
      <c r="CI1089"/>
      <c r="CJ1089"/>
      <c r="CK1089"/>
      <c r="CL1089"/>
      <c r="CM1089"/>
      <c r="CN1089"/>
      <c r="CO1089"/>
      <c r="CP1089"/>
      <c r="CQ1089"/>
      <c r="CR1089"/>
      <c r="CS1089"/>
      <c r="CT1089"/>
      <c r="CU1089"/>
      <c r="CV1089"/>
      <c r="CW1089"/>
      <c r="CX1089"/>
      <c r="CY1089"/>
      <c r="CZ1089"/>
      <c r="DA1089"/>
      <c r="DB1089"/>
      <c r="DC1089"/>
      <c r="DD1089"/>
      <c r="DE1089"/>
      <c r="DF1089"/>
      <c r="DG1089"/>
      <c r="DH1089"/>
      <c r="DI1089"/>
      <c r="DJ1089"/>
      <c r="DK1089"/>
      <c r="DL1089"/>
      <c r="DM1089"/>
      <c r="DN1089"/>
      <c r="DO1089"/>
      <c r="DP1089"/>
      <c r="DQ1089"/>
      <c r="DR1089"/>
      <c r="DS1089"/>
      <c r="DT1089"/>
      <c r="DU1089"/>
      <c r="DV1089"/>
      <c r="DW1089"/>
      <c r="DX1089"/>
      <c r="DY1089"/>
      <c r="DZ1089"/>
      <c r="EA1089"/>
      <c r="EB1089"/>
      <c r="EC1089"/>
      <c r="ED1089"/>
      <c r="EE1089"/>
      <c r="EF1089"/>
      <c r="EG1089"/>
      <c r="EH1089"/>
      <c r="EI1089"/>
      <c r="EJ1089"/>
      <c r="EK1089"/>
      <c r="EL1089"/>
      <c r="EM1089"/>
      <c r="EN1089"/>
      <c r="EO1089"/>
      <c r="EP1089"/>
      <c r="EQ1089"/>
      <c r="ER1089"/>
      <c r="ES1089"/>
      <c r="ET1089"/>
      <c r="EU1089"/>
      <c r="EV1089"/>
      <c r="EW1089"/>
      <c r="EX1089"/>
      <c r="EY1089"/>
      <c r="EZ1089"/>
      <c r="FA1089"/>
      <c r="FB1089"/>
      <c r="FC1089"/>
      <c r="FD1089"/>
      <c r="FE1089"/>
      <c r="FF1089"/>
      <c r="FG1089"/>
      <c r="FH1089"/>
      <c r="FI1089"/>
      <c r="FJ1089"/>
      <c r="FK1089"/>
      <c r="FL1089"/>
      <c r="FM1089"/>
      <c r="FN1089"/>
      <c r="FO1089"/>
      <c r="FP1089"/>
      <c r="FQ1089"/>
      <c r="FR1089"/>
      <c r="FS1089"/>
      <c r="FT1089"/>
      <c r="FU1089"/>
      <c r="FV1089"/>
      <c r="FW1089"/>
      <c r="FX1089"/>
      <c r="FY1089"/>
      <c r="FZ1089"/>
      <c r="GA1089"/>
      <c r="GB1089"/>
      <c r="GC1089"/>
      <c r="GD1089"/>
      <c r="GE1089"/>
      <c r="GF1089"/>
      <c r="GG1089"/>
      <c r="GH1089"/>
      <c r="GI1089"/>
      <c r="GJ1089"/>
      <c r="GK1089"/>
      <c r="GL1089"/>
      <c r="GM1089"/>
      <c r="GN1089"/>
      <c r="GO1089"/>
      <c r="GP1089"/>
      <c r="GQ1089"/>
      <c r="GR1089"/>
      <c r="GS1089"/>
      <c r="GT1089"/>
      <c r="GU1089"/>
      <c r="GV1089"/>
      <c r="GW1089"/>
      <c r="GX1089"/>
      <c r="GY1089"/>
      <c r="GZ1089"/>
      <c r="HA1089"/>
      <c r="HB1089"/>
      <c r="HC1089"/>
      <c r="HD1089"/>
      <c r="HE1089"/>
      <c r="HF1089"/>
      <c r="HG1089"/>
      <c r="HH1089"/>
      <c r="HI1089"/>
      <c r="HJ1089"/>
      <c r="HK1089"/>
      <c r="HL1089"/>
    </row>
    <row r="1090" spans="1:220" x14ac:dyDescent="0.25">
      <c r="A1090"/>
      <c r="B1090"/>
      <c r="C1090"/>
      <c r="D1090"/>
      <c r="E1090"/>
      <c r="F1090"/>
      <c r="G1090"/>
      <c r="H1090"/>
      <c r="I1090"/>
      <c r="J1090"/>
      <c r="K1090"/>
      <c r="L1090"/>
      <c r="M1090"/>
      <c r="N1090"/>
      <c r="O1090"/>
      <c r="P1090"/>
      <c r="Q1090"/>
      <c r="R1090"/>
      <c r="S1090"/>
      <c r="T1090"/>
      <c r="U1090"/>
      <c r="V1090"/>
      <c r="W1090"/>
      <c r="X1090"/>
      <c r="Y1090"/>
      <c r="Z1090"/>
      <c r="AA1090"/>
      <c r="AB1090"/>
      <c r="AC1090"/>
      <c r="AD1090"/>
      <c r="AE1090"/>
      <c r="AF1090"/>
      <c r="AG1090"/>
      <c r="AH1090"/>
      <c r="AI1090"/>
      <c r="AJ1090"/>
      <c r="AK1090"/>
      <c r="AL1090"/>
      <c r="AM1090"/>
      <c r="AN1090"/>
      <c r="AO1090"/>
      <c r="AP1090"/>
      <c r="AQ1090"/>
      <c r="AR1090"/>
      <c r="AS1090"/>
      <c r="AT1090"/>
      <c r="AU1090"/>
      <c r="AV1090"/>
      <c r="AW1090"/>
      <c r="AX1090"/>
      <c r="AY1090"/>
      <c r="AZ1090"/>
      <c r="BA1090"/>
      <c r="BB1090"/>
      <c r="BC1090"/>
      <c r="BD1090"/>
      <c r="BE1090"/>
      <c r="BF1090"/>
      <c r="BG1090"/>
      <c r="BH1090"/>
      <c r="BI1090"/>
      <c r="BJ1090"/>
      <c r="BK1090"/>
      <c r="BL1090"/>
      <c r="BM1090"/>
      <c r="BN1090"/>
      <c r="BO1090"/>
      <c r="BP1090"/>
      <c r="BQ1090"/>
      <c r="BR1090"/>
      <c r="BS1090"/>
      <c r="BT1090"/>
      <c r="BU1090"/>
      <c r="BV1090"/>
      <c r="BW1090"/>
      <c r="BX1090"/>
      <c r="BY1090"/>
      <c r="BZ1090"/>
      <c r="CA1090"/>
      <c r="CB1090"/>
      <c r="CC1090"/>
      <c r="CD1090"/>
      <c r="CE1090"/>
      <c r="CF1090"/>
      <c r="CG1090"/>
      <c r="CH1090"/>
      <c r="CI1090"/>
      <c r="CJ1090"/>
      <c r="CK1090"/>
      <c r="CL1090"/>
      <c r="CM1090"/>
      <c r="CN1090"/>
      <c r="CO1090"/>
      <c r="CP1090"/>
      <c r="CQ1090"/>
      <c r="CR1090"/>
      <c r="CS1090"/>
      <c r="CT1090"/>
      <c r="CU1090"/>
      <c r="CV1090"/>
      <c r="CW1090"/>
      <c r="CX1090"/>
      <c r="CY1090"/>
      <c r="CZ1090"/>
      <c r="DA1090"/>
      <c r="DB1090"/>
      <c r="DC1090"/>
      <c r="DD1090"/>
      <c r="DE1090"/>
      <c r="DF1090"/>
      <c r="DG1090"/>
      <c r="DH1090"/>
      <c r="DI1090"/>
      <c r="DJ1090"/>
      <c r="DK1090"/>
      <c r="DL1090"/>
      <c r="DM1090"/>
      <c r="DN1090"/>
      <c r="DO1090"/>
      <c r="DP1090"/>
      <c r="DQ1090"/>
      <c r="DR1090"/>
      <c r="DS1090"/>
      <c r="DT1090"/>
      <c r="DU1090"/>
      <c r="DV1090"/>
      <c r="DW1090"/>
      <c r="DX1090"/>
      <c r="DY1090"/>
      <c r="DZ1090"/>
      <c r="EA1090"/>
      <c r="EB1090"/>
      <c r="EC1090"/>
      <c r="ED1090"/>
      <c r="EE1090"/>
      <c r="EF1090"/>
      <c r="EG1090"/>
      <c r="EH1090"/>
      <c r="EI1090"/>
      <c r="EJ1090"/>
      <c r="EK1090"/>
      <c r="EL1090"/>
      <c r="EM1090"/>
      <c r="EN1090"/>
      <c r="EO1090"/>
      <c r="EP1090"/>
      <c r="EQ1090"/>
      <c r="ER1090"/>
      <c r="ES1090"/>
      <c r="ET1090"/>
      <c r="EU1090"/>
      <c r="EV1090"/>
      <c r="EW1090"/>
      <c r="EX1090"/>
      <c r="EY1090"/>
      <c r="EZ1090"/>
      <c r="FA1090"/>
      <c r="FB1090"/>
      <c r="FC1090"/>
      <c r="FD1090"/>
      <c r="FE1090"/>
      <c r="FF1090"/>
      <c r="FG1090"/>
      <c r="FH1090"/>
      <c r="FI1090"/>
      <c r="FJ1090"/>
      <c r="FK1090"/>
      <c r="FL1090"/>
      <c r="FM1090"/>
      <c r="FN1090"/>
      <c r="FO1090"/>
      <c r="FP1090"/>
      <c r="FQ1090"/>
      <c r="FR1090"/>
      <c r="FS1090"/>
      <c r="FT1090"/>
      <c r="FU1090"/>
      <c r="FV1090"/>
      <c r="FW1090"/>
      <c r="FX1090"/>
      <c r="FY1090"/>
      <c r="FZ1090"/>
      <c r="GA1090"/>
      <c r="GB1090"/>
      <c r="GC1090"/>
      <c r="GD1090"/>
      <c r="GE1090"/>
      <c r="GF1090"/>
      <c r="GG1090"/>
      <c r="GH1090"/>
      <c r="GI1090"/>
      <c r="GJ1090"/>
      <c r="GK1090"/>
      <c r="GL1090"/>
      <c r="GM1090"/>
      <c r="GN1090"/>
      <c r="GO1090"/>
      <c r="GP1090"/>
      <c r="GQ1090"/>
      <c r="GR1090"/>
      <c r="GS1090"/>
      <c r="GT1090"/>
      <c r="GU1090"/>
      <c r="GV1090"/>
      <c r="GW1090"/>
      <c r="GX1090"/>
      <c r="GY1090"/>
      <c r="GZ1090"/>
      <c r="HA1090"/>
      <c r="HB1090"/>
      <c r="HC1090"/>
      <c r="HD1090"/>
      <c r="HE1090"/>
      <c r="HF1090"/>
      <c r="HG1090"/>
      <c r="HH1090"/>
      <c r="HI1090"/>
      <c r="HJ1090"/>
      <c r="HK1090"/>
      <c r="HL1090"/>
    </row>
    <row r="1091" spans="1:220" x14ac:dyDescent="0.25">
      <c r="A1091"/>
      <c r="B1091"/>
      <c r="C1091"/>
      <c r="D1091"/>
      <c r="E1091"/>
      <c r="F1091"/>
      <c r="G1091"/>
      <c r="H1091"/>
      <c r="I1091"/>
      <c r="J1091"/>
      <c r="K1091"/>
      <c r="L1091"/>
      <c r="M1091"/>
      <c r="N1091"/>
      <c r="O1091"/>
      <c r="P1091"/>
      <c r="Q1091"/>
      <c r="R1091"/>
      <c r="S1091"/>
      <c r="T1091"/>
      <c r="U1091"/>
      <c r="V1091"/>
      <c r="W1091"/>
      <c r="X1091"/>
      <c r="Y1091"/>
      <c r="Z1091"/>
      <c r="AA1091"/>
      <c r="AB1091"/>
      <c r="AC1091"/>
      <c r="AD1091"/>
      <c r="AE1091"/>
      <c r="AF1091"/>
      <c r="AG1091"/>
      <c r="AH1091"/>
      <c r="AI1091"/>
      <c r="AJ1091"/>
      <c r="AK1091"/>
      <c r="AL1091"/>
      <c r="AM1091"/>
      <c r="AN1091"/>
      <c r="AO1091"/>
      <c r="AP1091"/>
      <c r="AQ1091"/>
      <c r="AR1091"/>
      <c r="AS1091"/>
      <c r="AT1091"/>
      <c r="AU1091"/>
      <c r="AV1091"/>
      <c r="AW1091"/>
      <c r="AX1091"/>
      <c r="AY1091"/>
      <c r="AZ1091"/>
      <c r="BA1091"/>
      <c r="BB1091"/>
      <c r="BC1091"/>
      <c r="BD1091"/>
      <c r="BE1091"/>
      <c r="BF1091"/>
      <c r="BG1091"/>
      <c r="BH1091"/>
      <c r="BI1091"/>
      <c r="BJ1091"/>
      <c r="BK1091"/>
      <c r="BL1091"/>
      <c r="BM1091"/>
      <c r="BN1091"/>
      <c r="BO1091"/>
      <c r="BP1091"/>
      <c r="BQ1091"/>
      <c r="BR1091"/>
      <c r="BS1091"/>
      <c r="BT1091"/>
      <c r="BU1091"/>
      <c r="BV1091"/>
      <c r="BW1091"/>
      <c r="BX1091"/>
      <c r="BY1091"/>
      <c r="BZ1091"/>
      <c r="CA1091"/>
      <c r="CB1091"/>
      <c r="CC1091"/>
      <c r="CD1091"/>
      <c r="CE1091"/>
      <c r="CF1091"/>
      <c r="CG1091"/>
      <c r="CH1091"/>
      <c r="CI1091"/>
      <c r="CJ1091"/>
      <c r="CK1091"/>
      <c r="CL1091"/>
      <c r="CM1091"/>
      <c r="CN1091"/>
      <c r="CO1091"/>
      <c r="CP1091"/>
      <c r="CQ1091"/>
      <c r="CR1091"/>
      <c r="CS1091"/>
      <c r="CT1091"/>
      <c r="CU1091"/>
      <c r="CV1091"/>
      <c r="CW1091"/>
      <c r="CX1091"/>
      <c r="CY1091"/>
      <c r="CZ1091"/>
      <c r="DA1091"/>
      <c r="DB1091"/>
      <c r="DC1091"/>
      <c r="DD1091"/>
      <c r="DE1091"/>
      <c r="DF1091"/>
      <c r="DG1091"/>
      <c r="DH1091"/>
      <c r="DI1091"/>
      <c r="DJ1091"/>
      <c r="DK1091"/>
      <c r="DL1091"/>
      <c r="DM1091"/>
      <c r="DN1091"/>
      <c r="DO1091"/>
      <c r="DP1091"/>
      <c r="DQ1091"/>
      <c r="DR1091"/>
      <c r="DS1091"/>
      <c r="DT1091"/>
      <c r="DU1091"/>
      <c r="DV1091"/>
      <c r="DW1091"/>
      <c r="DX1091"/>
      <c r="DY1091"/>
      <c r="DZ1091"/>
      <c r="EA1091"/>
      <c r="EB1091"/>
      <c r="EC1091"/>
      <c r="ED1091"/>
      <c r="EE1091"/>
      <c r="EF1091"/>
      <c r="EG1091"/>
      <c r="EH1091"/>
      <c r="EI1091"/>
      <c r="EJ1091"/>
      <c r="EK1091"/>
      <c r="EL1091"/>
      <c r="EM1091"/>
      <c r="EN1091"/>
      <c r="EO1091"/>
      <c r="EP1091"/>
      <c r="EQ1091"/>
      <c r="ER1091"/>
      <c r="ES1091"/>
      <c r="ET1091"/>
      <c r="EU1091"/>
      <c r="EV1091"/>
      <c r="EW1091"/>
      <c r="EX1091"/>
      <c r="EY1091"/>
      <c r="EZ1091"/>
      <c r="FA1091"/>
      <c r="FB1091"/>
      <c r="FC1091"/>
      <c r="FD1091"/>
      <c r="FE1091"/>
      <c r="FF1091"/>
      <c r="FG1091"/>
      <c r="FH1091"/>
      <c r="FI1091"/>
      <c r="FJ1091"/>
      <c r="FK1091"/>
      <c r="FL1091"/>
      <c r="FM1091"/>
      <c r="FN1091"/>
      <c r="FO1091"/>
      <c r="FP1091"/>
      <c r="FQ1091"/>
      <c r="FR1091"/>
      <c r="FS1091"/>
      <c r="FT1091"/>
      <c r="FU1091"/>
      <c r="FV1091"/>
      <c r="FW1091"/>
      <c r="FX1091"/>
      <c r="FY1091"/>
      <c r="FZ1091"/>
      <c r="GA1091"/>
      <c r="GB1091"/>
      <c r="GC1091"/>
      <c r="GD1091"/>
      <c r="GE1091"/>
      <c r="GF1091"/>
      <c r="GG1091"/>
      <c r="GH1091"/>
      <c r="GI1091"/>
      <c r="GJ1091"/>
      <c r="GK1091"/>
      <c r="GL1091"/>
      <c r="GM1091"/>
      <c r="GN1091"/>
      <c r="GO1091"/>
      <c r="GP1091"/>
      <c r="GQ1091"/>
      <c r="GR1091"/>
      <c r="GS1091"/>
      <c r="GT1091"/>
      <c r="GU1091"/>
      <c r="GV1091"/>
      <c r="GW1091"/>
      <c r="GX1091"/>
      <c r="GY1091"/>
      <c r="GZ1091"/>
      <c r="HA1091"/>
      <c r="HB1091"/>
      <c r="HC1091"/>
      <c r="HD1091"/>
      <c r="HE1091"/>
      <c r="HF1091"/>
      <c r="HG1091"/>
      <c r="HH1091"/>
      <c r="HI1091"/>
      <c r="HJ1091"/>
      <c r="HK1091"/>
      <c r="HL1091"/>
    </row>
    <row r="1092" spans="1:220" x14ac:dyDescent="0.25">
      <c r="A1092"/>
      <c r="B1092"/>
      <c r="C1092"/>
      <c r="D1092"/>
      <c r="E1092"/>
      <c r="F1092"/>
      <c r="G1092"/>
      <c r="H1092"/>
      <c r="I1092"/>
      <c r="J1092"/>
      <c r="K1092"/>
      <c r="L1092"/>
      <c r="M1092"/>
      <c r="N1092"/>
      <c r="O1092"/>
      <c r="P1092"/>
      <c r="Q1092"/>
      <c r="R1092"/>
      <c r="S1092"/>
      <c r="T1092"/>
      <c r="U1092"/>
      <c r="V1092"/>
      <c r="W1092"/>
      <c r="X1092"/>
      <c r="Y1092"/>
      <c r="Z1092"/>
      <c r="AA1092"/>
      <c r="AB1092"/>
      <c r="AC1092"/>
      <c r="AD1092"/>
      <c r="AE1092"/>
      <c r="AF1092"/>
      <c r="AG1092"/>
      <c r="AH1092"/>
      <c r="AI1092"/>
      <c r="AJ1092"/>
      <c r="AK1092"/>
      <c r="AL1092"/>
      <c r="AM1092"/>
      <c r="AN1092"/>
      <c r="AO1092"/>
      <c r="AP1092"/>
      <c r="AQ1092"/>
      <c r="AR1092"/>
      <c r="AS1092"/>
      <c r="AT1092"/>
      <c r="AU1092"/>
      <c r="AV1092"/>
      <c r="AW1092"/>
      <c r="AX1092"/>
      <c r="AY1092"/>
      <c r="AZ1092"/>
      <c r="BA1092"/>
      <c r="BB1092"/>
      <c r="BC1092"/>
      <c r="BD1092"/>
      <c r="BE1092"/>
      <c r="BF1092"/>
      <c r="BG1092"/>
      <c r="BH1092"/>
      <c r="BI1092"/>
      <c r="BJ1092"/>
      <c r="BK1092"/>
      <c r="BL1092"/>
      <c r="BM1092"/>
      <c r="BN1092"/>
      <c r="BO1092"/>
      <c r="BP1092"/>
      <c r="BQ1092"/>
      <c r="BR1092"/>
      <c r="BS1092"/>
      <c r="BT1092"/>
      <c r="BU1092"/>
      <c r="BV1092"/>
      <c r="BW1092"/>
      <c r="BX1092"/>
      <c r="BY1092"/>
      <c r="BZ1092"/>
      <c r="CA1092"/>
      <c r="CB1092"/>
      <c r="CC1092"/>
      <c r="CD1092"/>
      <c r="CE1092"/>
      <c r="CF1092"/>
      <c r="CG1092"/>
      <c r="CH1092"/>
      <c r="CI1092"/>
      <c r="CJ1092"/>
      <c r="CK1092"/>
      <c r="CL1092"/>
      <c r="CM1092"/>
      <c r="CN1092"/>
      <c r="CO1092"/>
      <c r="CP1092"/>
      <c r="CQ1092"/>
      <c r="CR1092"/>
      <c r="CS1092"/>
      <c r="CT1092"/>
      <c r="CU1092"/>
      <c r="CV1092"/>
      <c r="CW1092"/>
      <c r="CX1092"/>
      <c r="CY1092"/>
      <c r="CZ1092"/>
      <c r="DA1092"/>
      <c r="DB1092"/>
      <c r="DC1092"/>
      <c r="DD1092"/>
      <c r="DE1092"/>
      <c r="DF1092"/>
      <c r="DG1092"/>
      <c r="DH1092"/>
      <c r="DI1092"/>
      <c r="DJ1092"/>
      <c r="DK1092"/>
      <c r="DL1092"/>
      <c r="DM1092"/>
      <c r="DN1092"/>
      <c r="DO1092"/>
      <c r="DP1092"/>
      <c r="DQ1092"/>
      <c r="DR1092"/>
      <c r="DS1092"/>
      <c r="DT1092"/>
      <c r="DU1092"/>
      <c r="DV1092"/>
      <c r="DW1092"/>
      <c r="DX1092"/>
      <c r="DY1092"/>
      <c r="DZ1092"/>
      <c r="EA1092"/>
      <c r="EB1092"/>
      <c r="EC1092"/>
      <c r="ED1092"/>
      <c r="EE1092"/>
      <c r="EF1092"/>
      <c r="EG1092"/>
      <c r="EH1092"/>
      <c r="EI1092"/>
      <c r="EJ1092"/>
      <c r="EK1092"/>
      <c r="EL1092"/>
      <c r="EM1092"/>
      <c r="EN1092"/>
      <c r="EO1092"/>
      <c r="EP1092"/>
      <c r="EQ1092"/>
      <c r="ER1092"/>
      <c r="ES1092"/>
      <c r="ET1092"/>
      <c r="EU1092"/>
      <c r="EV1092"/>
      <c r="EW1092"/>
      <c r="EX1092"/>
      <c r="EY1092"/>
      <c r="EZ1092"/>
      <c r="FA1092"/>
      <c r="FB1092"/>
      <c r="FC1092"/>
      <c r="FD1092"/>
      <c r="FE1092"/>
      <c r="FF1092"/>
      <c r="FG1092"/>
      <c r="FH1092"/>
      <c r="FI1092"/>
      <c r="FJ1092"/>
      <c r="FK1092"/>
      <c r="FL1092"/>
      <c r="FM1092"/>
      <c r="FN1092"/>
      <c r="FO1092"/>
      <c r="FP1092"/>
      <c r="FQ1092"/>
      <c r="FR1092"/>
      <c r="FS1092"/>
      <c r="FT1092"/>
      <c r="FU1092"/>
      <c r="FV1092"/>
      <c r="FW1092"/>
      <c r="FX1092"/>
      <c r="FY1092"/>
      <c r="FZ1092"/>
      <c r="GA1092"/>
      <c r="GB1092"/>
      <c r="GC1092"/>
      <c r="GD1092"/>
      <c r="GE1092"/>
      <c r="GF1092"/>
      <c r="GG1092"/>
      <c r="GH1092"/>
      <c r="GI1092"/>
      <c r="GJ1092"/>
      <c r="GK1092"/>
      <c r="GL1092"/>
      <c r="GM1092"/>
      <c r="GN1092"/>
      <c r="GO1092"/>
      <c r="GP1092"/>
      <c r="GQ1092"/>
      <c r="GR1092"/>
      <c r="GS1092"/>
      <c r="GT1092"/>
      <c r="GU1092"/>
      <c r="GV1092"/>
      <c r="GW1092"/>
      <c r="GX1092"/>
      <c r="GY1092"/>
      <c r="GZ1092"/>
      <c r="HA1092"/>
      <c r="HB1092"/>
      <c r="HC1092"/>
      <c r="HD1092"/>
      <c r="HE1092"/>
      <c r="HF1092"/>
      <c r="HG1092"/>
      <c r="HH1092"/>
      <c r="HI1092"/>
      <c r="HJ1092"/>
      <c r="HK1092"/>
      <c r="HL1092"/>
    </row>
    <row r="1093" spans="1:220" x14ac:dyDescent="0.25">
      <c r="A1093"/>
      <c r="B1093"/>
      <c r="C1093"/>
      <c r="D1093"/>
      <c r="E1093"/>
      <c r="F1093"/>
      <c r="G1093"/>
      <c r="H1093"/>
      <c r="I1093"/>
      <c r="J1093"/>
      <c r="K1093"/>
      <c r="L1093"/>
      <c r="M1093"/>
      <c r="N1093"/>
      <c r="O1093"/>
      <c r="P1093"/>
      <c r="Q1093"/>
      <c r="R1093"/>
      <c r="S1093"/>
      <c r="T1093"/>
      <c r="U1093"/>
      <c r="V1093"/>
      <c r="W1093"/>
      <c r="X1093"/>
      <c r="Y1093"/>
      <c r="Z1093"/>
      <c r="AA1093"/>
      <c r="AB1093"/>
      <c r="AC1093"/>
      <c r="AD1093"/>
      <c r="AE1093"/>
      <c r="AF1093"/>
      <c r="AG1093"/>
      <c r="AH1093"/>
      <c r="AI1093"/>
      <c r="AJ1093"/>
      <c r="AK1093"/>
      <c r="AL1093"/>
      <c r="AM1093"/>
      <c r="AN1093"/>
      <c r="AO1093"/>
      <c r="AP1093"/>
      <c r="AQ1093"/>
      <c r="AR1093"/>
      <c r="AS1093"/>
      <c r="AT1093"/>
      <c r="AU1093"/>
      <c r="AV1093"/>
      <c r="AW1093"/>
      <c r="AX1093"/>
      <c r="AY1093"/>
      <c r="AZ1093"/>
      <c r="BA1093"/>
      <c r="BB1093"/>
      <c r="BC1093"/>
      <c r="BD1093"/>
      <c r="BE1093"/>
      <c r="BF1093"/>
      <c r="BG1093"/>
      <c r="BH1093"/>
      <c r="BI1093"/>
      <c r="BJ1093"/>
      <c r="BK1093"/>
      <c r="BL1093"/>
      <c r="BM1093"/>
      <c r="BN1093"/>
      <c r="BO1093"/>
      <c r="BP1093"/>
      <c r="BQ1093"/>
      <c r="BR1093"/>
      <c r="BS1093"/>
      <c r="BT1093"/>
      <c r="BU1093"/>
      <c r="BV1093"/>
      <c r="BW1093"/>
      <c r="BX1093"/>
      <c r="BY1093"/>
      <c r="BZ1093"/>
      <c r="CA1093"/>
      <c r="CB1093"/>
      <c r="CC1093"/>
      <c r="CD1093"/>
      <c r="CE1093"/>
      <c r="CF1093"/>
      <c r="CG1093"/>
      <c r="CH1093"/>
      <c r="CI1093"/>
      <c r="CJ1093"/>
      <c r="CK1093"/>
      <c r="CL1093"/>
      <c r="CM1093"/>
      <c r="CN1093"/>
      <c r="CO1093"/>
      <c r="CP1093"/>
      <c r="CQ1093"/>
      <c r="CR1093"/>
      <c r="CS1093"/>
      <c r="CT1093"/>
      <c r="CU1093"/>
      <c r="CV1093"/>
      <c r="CW1093"/>
      <c r="CX1093"/>
      <c r="CY1093"/>
      <c r="CZ1093"/>
      <c r="DA1093"/>
      <c r="DB1093"/>
      <c r="DC1093"/>
      <c r="DD1093"/>
      <c r="DE1093"/>
      <c r="DF1093"/>
      <c r="DG1093"/>
      <c r="DH1093"/>
      <c r="DI1093"/>
      <c r="DJ1093"/>
      <c r="DK1093"/>
      <c r="DL1093"/>
      <c r="DM1093"/>
      <c r="DN1093"/>
      <c r="DO1093"/>
      <c r="DP1093"/>
      <c r="DQ1093"/>
      <c r="DR1093"/>
      <c r="DS1093"/>
      <c r="DT1093"/>
      <c r="DU1093"/>
      <c r="DV1093"/>
      <c r="DW1093"/>
      <c r="DX1093"/>
      <c r="DY1093"/>
      <c r="DZ1093"/>
      <c r="EA1093"/>
      <c r="EB1093"/>
      <c r="EC1093"/>
      <c r="ED1093"/>
      <c r="EE1093"/>
      <c r="EF1093"/>
      <c r="EG1093"/>
      <c r="EH1093"/>
      <c r="EI1093"/>
      <c r="EJ1093"/>
      <c r="EK1093"/>
      <c r="EL1093"/>
      <c r="EM1093"/>
      <c r="EN1093"/>
      <c r="EO1093"/>
      <c r="EP1093"/>
      <c r="EQ1093"/>
      <c r="ER1093"/>
      <c r="ES1093"/>
      <c r="ET1093"/>
      <c r="EU1093"/>
      <c r="EV1093"/>
      <c r="EW1093"/>
      <c r="EX1093"/>
      <c r="EY1093"/>
      <c r="EZ1093"/>
      <c r="FA1093"/>
      <c r="FB1093"/>
      <c r="FC1093"/>
      <c r="FD1093"/>
      <c r="FE1093"/>
      <c r="FF1093"/>
      <c r="FG1093"/>
      <c r="FH1093"/>
      <c r="FI1093"/>
      <c r="FJ1093"/>
      <c r="FK1093"/>
      <c r="FL1093"/>
      <c r="FM1093"/>
      <c r="FN1093"/>
      <c r="FO1093"/>
      <c r="FP1093"/>
      <c r="FQ1093"/>
      <c r="FR1093"/>
      <c r="FS1093"/>
      <c r="FT1093"/>
      <c r="FU1093"/>
      <c r="FV1093"/>
      <c r="FW1093"/>
      <c r="FX1093"/>
      <c r="FY1093"/>
      <c r="FZ1093"/>
      <c r="GA1093"/>
      <c r="GB1093"/>
      <c r="GC1093"/>
      <c r="GD1093"/>
      <c r="GE1093"/>
      <c r="GF1093"/>
      <c r="GG1093"/>
      <c r="GH1093"/>
      <c r="GI1093"/>
      <c r="GJ1093"/>
      <c r="GK1093"/>
      <c r="GL1093"/>
      <c r="GM1093"/>
      <c r="GN1093"/>
      <c r="GO1093"/>
      <c r="GP1093"/>
      <c r="GQ1093"/>
      <c r="GR1093"/>
      <c r="GS1093"/>
      <c r="GT1093"/>
      <c r="GU1093"/>
      <c r="GV1093"/>
      <c r="GW1093"/>
      <c r="GX1093"/>
      <c r="GY1093"/>
      <c r="GZ1093"/>
      <c r="HA1093"/>
      <c r="HB1093"/>
      <c r="HC1093"/>
      <c r="HD1093"/>
      <c r="HE1093"/>
      <c r="HF1093"/>
      <c r="HG1093"/>
      <c r="HH1093"/>
      <c r="HI1093"/>
      <c r="HJ1093"/>
      <c r="HK1093"/>
      <c r="HL1093"/>
    </row>
    <row r="1094" spans="1:220" x14ac:dyDescent="0.25">
      <c r="A1094"/>
      <c r="B1094"/>
      <c r="C1094"/>
      <c r="D1094"/>
      <c r="E1094"/>
      <c r="F1094"/>
      <c r="G1094"/>
      <c r="H1094"/>
      <c r="I1094"/>
      <c r="J1094"/>
      <c r="K1094"/>
      <c r="L1094"/>
      <c r="M1094"/>
      <c r="N1094"/>
      <c r="O1094"/>
      <c r="P1094"/>
      <c r="Q1094"/>
      <c r="R1094"/>
      <c r="S1094"/>
      <c r="T1094"/>
      <c r="U1094"/>
      <c r="V1094"/>
      <c r="W1094"/>
      <c r="X1094"/>
      <c r="Y1094"/>
      <c r="Z1094"/>
      <c r="AA1094"/>
      <c r="AB1094"/>
      <c r="AC1094"/>
      <c r="AD1094"/>
      <c r="AE1094"/>
      <c r="AF1094"/>
      <c r="AG1094"/>
      <c r="AH1094"/>
      <c r="AI1094"/>
      <c r="AJ1094"/>
      <c r="AK1094"/>
      <c r="AL1094"/>
      <c r="AM1094"/>
      <c r="AN1094"/>
      <c r="AO1094"/>
      <c r="AP1094"/>
      <c r="AQ1094"/>
      <c r="AR1094"/>
      <c r="AS1094"/>
      <c r="AT1094"/>
      <c r="AU1094"/>
      <c r="AV1094"/>
      <c r="AW1094"/>
      <c r="AX1094"/>
      <c r="AY1094"/>
      <c r="AZ1094"/>
      <c r="BA1094"/>
      <c r="BB1094"/>
      <c r="BC1094"/>
      <c r="BD1094"/>
      <c r="BE1094"/>
      <c r="BF1094"/>
      <c r="BG1094"/>
      <c r="BH1094"/>
      <c r="BI1094"/>
      <c r="BJ1094"/>
      <c r="BK1094"/>
      <c r="BL1094"/>
      <c r="BM1094"/>
      <c r="BN1094"/>
      <c r="BO1094"/>
      <c r="BP1094"/>
      <c r="BQ1094"/>
      <c r="BR1094"/>
      <c r="BS1094"/>
      <c r="BT1094"/>
      <c r="BU1094"/>
      <c r="BV1094"/>
      <c r="BW1094"/>
      <c r="BX1094"/>
      <c r="BY1094"/>
      <c r="BZ1094"/>
      <c r="CA1094"/>
      <c r="CB1094"/>
      <c r="CC1094"/>
      <c r="CD1094"/>
      <c r="CE1094"/>
      <c r="CF1094"/>
      <c r="CG1094"/>
      <c r="CH1094"/>
      <c r="CI1094"/>
      <c r="CJ1094"/>
      <c r="CK1094"/>
      <c r="CL1094"/>
      <c r="CM1094"/>
      <c r="CN1094"/>
      <c r="CO1094"/>
      <c r="CP1094"/>
      <c r="CQ1094"/>
      <c r="CR1094"/>
      <c r="CS1094"/>
      <c r="CT1094"/>
      <c r="CU1094"/>
      <c r="CV1094"/>
      <c r="CW1094"/>
      <c r="CX1094"/>
      <c r="CY1094"/>
      <c r="CZ1094"/>
      <c r="DA1094"/>
      <c r="DB1094"/>
      <c r="DC1094"/>
      <c r="DD1094"/>
      <c r="DE1094"/>
      <c r="DF1094"/>
      <c r="DG1094"/>
      <c r="DH1094"/>
      <c r="DI1094"/>
      <c r="DJ1094"/>
      <c r="DK1094"/>
      <c r="DL1094"/>
      <c r="DM1094"/>
      <c r="DN1094"/>
      <c r="DO1094"/>
      <c r="DP1094"/>
      <c r="DQ1094"/>
      <c r="DR1094"/>
      <c r="DS1094"/>
      <c r="DT1094"/>
      <c r="DU1094"/>
      <c r="DV1094"/>
      <c r="DW1094"/>
      <c r="DX1094"/>
      <c r="DY1094"/>
      <c r="DZ1094"/>
      <c r="EA1094"/>
      <c r="EB1094"/>
      <c r="EC1094"/>
      <c r="ED1094"/>
      <c r="EE1094"/>
      <c r="EF1094"/>
      <c r="EG1094"/>
      <c r="EH1094"/>
      <c r="EI1094"/>
      <c r="EJ1094"/>
      <c r="EK1094"/>
      <c r="EL1094"/>
      <c r="EM1094"/>
      <c r="EN1094"/>
      <c r="EO1094"/>
      <c r="EP1094"/>
      <c r="EQ1094"/>
      <c r="ER1094"/>
      <c r="ES1094"/>
      <c r="ET1094"/>
      <c r="EU1094"/>
      <c r="EV1094"/>
      <c r="EW1094"/>
      <c r="EX1094"/>
      <c r="EY1094"/>
      <c r="EZ1094"/>
      <c r="FA1094"/>
      <c r="FB1094"/>
      <c r="FC1094"/>
      <c r="FD1094"/>
      <c r="FE1094"/>
      <c r="FF1094"/>
      <c r="FG1094"/>
      <c r="FH1094"/>
      <c r="FI1094"/>
      <c r="FJ1094"/>
      <c r="FK1094"/>
      <c r="FL1094"/>
      <c r="FM1094"/>
      <c r="FN1094"/>
      <c r="FO1094"/>
      <c r="FP1094"/>
      <c r="FQ1094"/>
      <c r="FR1094"/>
      <c r="FS1094"/>
      <c r="FT1094"/>
      <c r="FU1094"/>
      <c r="FV1094"/>
      <c r="FW1094"/>
      <c r="FX1094"/>
      <c r="FY1094"/>
      <c r="FZ1094"/>
      <c r="GA1094"/>
      <c r="GB1094"/>
      <c r="GC1094"/>
      <c r="GD1094"/>
      <c r="GE1094"/>
      <c r="GF1094"/>
      <c r="GG1094"/>
      <c r="GH1094"/>
      <c r="GI1094"/>
      <c r="GJ1094"/>
      <c r="GK1094"/>
      <c r="GL1094"/>
      <c r="GM1094"/>
      <c r="GN1094"/>
      <c r="GO1094"/>
      <c r="GP1094"/>
      <c r="GQ1094"/>
      <c r="GR1094"/>
      <c r="GS1094"/>
      <c r="GT1094"/>
      <c r="GU1094"/>
      <c r="GV1094"/>
      <c r="GW1094"/>
      <c r="GX1094"/>
      <c r="GY1094"/>
      <c r="GZ1094"/>
      <c r="HA1094"/>
      <c r="HB1094"/>
      <c r="HC1094"/>
      <c r="HD1094"/>
      <c r="HE1094"/>
      <c r="HF1094"/>
      <c r="HG1094"/>
      <c r="HH1094"/>
      <c r="HI1094"/>
      <c r="HJ1094"/>
      <c r="HK1094"/>
      <c r="HL1094"/>
    </row>
    <row r="1095" spans="1:220" x14ac:dyDescent="0.25">
      <c r="A1095"/>
      <c r="B1095"/>
      <c r="C1095"/>
      <c r="D1095"/>
      <c r="E1095"/>
      <c r="F1095"/>
      <c r="G1095"/>
      <c r="H1095"/>
      <c r="I1095"/>
      <c r="J1095"/>
      <c r="K1095"/>
      <c r="L1095"/>
      <c r="M1095"/>
      <c r="N1095"/>
      <c r="O1095"/>
      <c r="P1095"/>
      <c r="Q1095"/>
      <c r="R1095"/>
      <c r="S1095"/>
      <c r="T1095"/>
      <c r="U1095"/>
      <c r="V1095"/>
      <c r="W1095"/>
      <c r="X1095"/>
      <c r="Y1095"/>
      <c r="Z1095"/>
      <c r="AA1095"/>
      <c r="AB1095"/>
      <c r="AC1095"/>
      <c r="AD1095"/>
      <c r="AE1095"/>
      <c r="AF1095"/>
      <c r="AG1095"/>
      <c r="AH1095"/>
      <c r="AI1095"/>
      <c r="AJ1095"/>
      <c r="AK1095"/>
      <c r="AL1095"/>
      <c r="AM1095"/>
      <c r="AN1095"/>
      <c r="AO1095"/>
      <c r="AP1095"/>
      <c r="AQ1095"/>
      <c r="AR1095"/>
      <c r="AS1095"/>
      <c r="AT1095"/>
      <c r="AU1095"/>
      <c r="AV1095"/>
      <c r="AW1095"/>
      <c r="AX1095"/>
      <c r="AY1095"/>
      <c r="AZ1095"/>
      <c r="BA1095"/>
      <c r="BB1095"/>
      <c r="BC1095"/>
      <c r="BD1095"/>
      <c r="BE1095"/>
      <c r="BF1095"/>
      <c r="BG1095"/>
      <c r="BH1095"/>
      <c r="BI1095"/>
      <c r="BJ1095"/>
      <c r="BK1095"/>
      <c r="BL1095"/>
      <c r="BM1095"/>
      <c r="BN1095"/>
      <c r="BO1095"/>
      <c r="BP1095"/>
      <c r="BQ1095"/>
      <c r="BR1095"/>
      <c r="BS1095"/>
      <c r="BT1095"/>
      <c r="BU1095"/>
      <c r="BV1095"/>
      <c r="BW1095"/>
      <c r="BX1095"/>
      <c r="BY1095"/>
      <c r="BZ1095"/>
      <c r="CA1095"/>
      <c r="CB1095"/>
      <c r="CC1095"/>
      <c r="CD1095"/>
      <c r="CE1095"/>
      <c r="CF1095"/>
      <c r="CG1095"/>
      <c r="CH1095"/>
      <c r="CI1095"/>
      <c r="CJ1095"/>
      <c r="CK1095"/>
      <c r="CL1095"/>
      <c r="CM1095"/>
      <c r="CN1095"/>
      <c r="CO1095"/>
      <c r="CP1095"/>
      <c r="CQ1095"/>
      <c r="CR1095"/>
      <c r="CS1095"/>
      <c r="CT1095"/>
      <c r="CU1095"/>
      <c r="CV1095"/>
      <c r="CW1095"/>
      <c r="CX1095"/>
      <c r="CY1095"/>
      <c r="CZ1095"/>
      <c r="DA1095"/>
      <c r="DB1095"/>
      <c r="DC1095"/>
      <c r="DD1095"/>
      <c r="DE1095"/>
      <c r="DF1095"/>
      <c r="DG1095"/>
      <c r="DH1095"/>
      <c r="DI1095"/>
      <c r="DJ1095"/>
      <c r="DK1095"/>
      <c r="DL1095"/>
      <c r="DM1095"/>
      <c r="DN1095"/>
      <c r="DO1095"/>
      <c r="DP1095"/>
      <c r="DQ1095"/>
      <c r="DR1095"/>
      <c r="DS1095"/>
      <c r="DT1095"/>
      <c r="DU1095"/>
      <c r="DV1095"/>
      <c r="DW1095"/>
      <c r="DX1095"/>
      <c r="DY1095"/>
      <c r="DZ1095"/>
      <c r="EA1095"/>
      <c r="EB1095"/>
      <c r="EC1095"/>
      <c r="ED1095"/>
      <c r="EE1095"/>
      <c r="EF1095"/>
      <c r="EG1095"/>
      <c r="EH1095"/>
      <c r="EI1095"/>
      <c r="EJ1095"/>
      <c r="EK1095"/>
      <c r="EL1095"/>
      <c r="EM1095"/>
      <c r="EN1095"/>
      <c r="EO1095"/>
      <c r="EP1095"/>
      <c r="EQ1095"/>
      <c r="ER1095"/>
      <c r="ES1095"/>
      <c r="ET1095"/>
      <c r="EU1095"/>
      <c r="EV1095"/>
      <c r="EW1095"/>
      <c r="EX1095"/>
      <c r="EY1095"/>
      <c r="EZ1095"/>
      <c r="FA1095"/>
      <c r="FB1095"/>
      <c r="FC1095"/>
      <c r="FD1095"/>
      <c r="FE1095"/>
      <c r="FF1095"/>
      <c r="FG1095"/>
      <c r="FH1095"/>
      <c r="FI1095"/>
      <c r="FJ1095"/>
      <c r="FK1095"/>
      <c r="FL1095"/>
      <c r="FM1095"/>
      <c r="FN1095"/>
      <c r="FO1095"/>
      <c r="FP1095"/>
      <c r="FQ1095"/>
      <c r="FR1095"/>
      <c r="FS1095"/>
      <c r="FT1095"/>
      <c r="FU1095"/>
      <c r="FV1095"/>
      <c r="FW1095"/>
      <c r="FX1095"/>
      <c r="FY1095"/>
      <c r="FZ1095"/>
      <c r="GA1095"/>
      <c r="GB1095"/>
      <c r="GC1095"/>
      <c r="GD1095"/>
      <c r="GE1095"/>
      <c r="GF1095"/>
      <c r="GG1095"/>
      <c r="GH1095"/>
      <c r="GI1095"/>
      <c r="GJ1095"/>
      <c r="GK1095"/>
      <c r="GL1095"/>
      <c r="GM1095"/>
      <c r="GN1095"/>
      <c r="GO1095"/>
      <c r="GP1095"/>
      <c r="GQ1095"/>
      <c r="GR1095"/>
      <c r="GS1095"/>
      <c r="GT1095"/>
      <c r="GU1095"/>
      <c r="GV1095"/>
      <c r="GW1095"/>
      <c r="GX1095"/>
      <c r="GY1095"/>
      <c r="GZ1095"/>
      <c r="HA1095"/>
      <c r="HB1095"/>
      <c r="HC1095"/>
      <c r="HD1095"/>
      <c r="HE1095"/>
      <c r="HF1095"/>
      <c r="HG1095"/>
      <c r="HH1095"/>
      <c r="HI1095"/>
      <c r="HJ1095"/>
      <c r="HK1095"/>
      <c r="HL1095"/>
    </row>
    <row r="1096" spans="1:220" x14ac:dyDescent="0.25">
      <c r="A1096"/>
      <c r="B1096"/>
      <c r="C1096"/>
      <c r="D1096"/>
      <c r="E1096"/>
      <c r="F1096"/>
      <c r="G1096"/>
      <c r="H1096"/>
      <c r="I1096"/>
      <c r="J1096"/>
      <c r="K1096"/>
      <c r="L1096"/>
      <c r="M1096"/>
      <c r="N1096"/>
      <c r="O1096"/>
      <c r="P1096"/>
      <c r="Q1096"/>
      <c r="R1096"/>
      <c r="S1096"/>
      <c r="T1096"/>
      <c r="U1096"/>
      <c r="V1096"/>
      <c r="W1096"/>
      <c r="X1096"/>
      <c r="Y1096"/>
      <c r="Z1096"/>
      <c r="AA1096"/>
      <c r="AB1096"/>
      <c r="AC1096"/>
      <c r="AD1096"/>
      <c r="AE1096"/>
      <c r="AF1096"/>
      <c r="AG1096"/>
      <c r="AH1096"/>
      <c r="AI1096"/>
      <c r="AJ1096"/>
      <c r="AK1096"/>
      <c r="AL1096"/>
      <c r="AM1096"/>
      <c r="AN1096"/>
      <c r="AO1096"/>
      <c r="AP1096"/>
      <c r="AQ1096"/>
      <c r="AR1096"/>
      <c r="AS1096"/>
      <c r="AT1096"/>
      <c r="AU1096"/>
      <c r="AV1096"/>
      <c r="AW1096"/>
      <c r="AX1096"/>
      <c r="AY1096"/>
      <c r="AZ1096"/>
      <c r="BA1096"/>
      <c r="BB1096"/>
      <c r="BC1096"/>
      <c r="BD1096"/>
      <c r="BE1096"/>
      <c r="BF1096"/>
      <c r="BG1096"/>
      <c r="BH1096"/>
      <c r="BI1096"/>
      <c r="BJ1096"/>
      <c r="BK1096"/>
      <c r="BL1096"/>
      <c r="BM1096"/>
      <c r="BN1096"/>
      <c r="BO1096"/>
      <c r="BP1096"/>
      <c r="BQ1096"/>
      <c r="BR1096"/>
      <c r="BS1096"/>
      <c r="BT1096"/>
      <c r="BU1096"/>
      <c r="BV1096"/>
      <c r="BW1096"/>
      <c r="BX1096"/>
      <c r="BY1096"/>
      <c r="BZ1096"/>
      <c r="CA1096"/>
      <c r="CB1096"/>
      <c r="CC1096"/>
      <c r="CD1096"/>
      <c r="CE1096"/>
      <c r="CF1096"/>
      <c r="CG1096"/>
      <c r="CH1096"/>
      <c r="CI1096"/>
      <c r="CJ1096"/>
      <c r="CK1096"/>
      <c r="CL1096"/>
      <c r="CM1096"/>
      <c r="CN1096"/>
      <c r="CO1096"/>
      <c r="CP1096"/>
      <c r="CQ1096"/>
      <c r="CR1096"/>
      <c r="CS1096"/>
      <c r="CT1096"/>
      <c r="CU1096"/>
      <c r="CV1096"/>
      <c r="CW1096"/>
      <c r="CX1096"/>
      <c r="CY1096"/>
      <c r="CZ1096"/>
      <c r="DA1096"/>
      <c r="DB1096"/>
      <c r="DC1096"/>
      <c r="DD1096"/>
      <c r="DE1096"/>
      <c r="DF1096"/>
      <c r="DG1096"/>
      <c r="DH1096"/>
      <c r="DI1096"/>
      <c r="DJ1096"/>
      <c r="DK1096"/>
      <c r="DL1096"/>
      <c r="DM1096"/>
      <c r="DN1096"/>
      <c r="DO1096"/>
      <c r="DP1096"/>
      <c r="DQ1096"/>
      <c r="DR1096"/>
      <c r="DS1096"/>
      <c r="DT1096"/>
      <c r="DU1096"/>
      <c r="DV1096"/>
      <c r="DW1096"/>
      <c r="DX1096"/>
      <c r="DY1096"/>
      <c r="DZ1096"/>
      <c r="EA1096"/>
      <c r="EB1096"/>
      <c r="EC1096"/>
      <c r="ED1096"/>
      <c r="EE1096"/>
      <c r="EF1096"/>
      <c r="EG1096"/>
      <c r="EH1096"/>
      <c r="EI1096"/>
      <c r="EJ1096"/>
      <c r="EK1096"/>
      <c r="EL1096"/>
      <c r="EM1096"/>
      <c r="EN1096"/>
      <c r="EO1096"/>
      <c r="EP1096"/>
      <c r="EQ1096"/>
      <c r="ER1096"/>
      <c r="ES1096"/>
      <c r="ET1096"/>
      <c r="EU1096"/>
      <c r="EV1096"/>
      <c r="EW1096"/>
      <c r="EX1096"/>
      <c r="EY1096"/>
      <c r="EZ1096"/>
      <c r="FA1096"/>
      <c r="FB1096"/>
      <c r="FC1096"/>
      <c r="FD1096"/>
      <c r="FE1096"/>
      <c r="FF1096"/>
      <c r="FG1096"/>
      <c r="FH1096"/>
      <c r="FI1096"/>
      <c r="FJ1096"/>
      <c r="FK1096"/>
      <c r="FL1096"/>
      <c r="FM1096"/>
      <c r="FN1096"/>
      <c r="FO1096"/>
      <c r="FP1096"/>
      <c r="FQ1096"/>
      <c r="FR1096"/>
      <c r="FS1096"/>
      <c r="FT1096"/>
      <c r="FU1096"/>
      <c r="FV1096"/>
      <c r="FW1096"/>
      <c r="FX1096"/>
      <c r="FY1096"/>
      <c r="FZ1096"/>
      <c r="GA1096"/>
      <c r="GB1096"/>
      <c r="GC1096"/>
      <c r="GD1096"/>
      <c r="GE1096"/>
      <c r="GF1096"/>
      <c r="GG1096"/>
      <c r="GH1096"/>
      <c r="GI1096"/>
      <c r="GJ1096"/>
      <c r="GK1096"/>
      <c r="GL1096"/>
      <c r="GM1096"/>
      <c r="GN1096"/>
      <c r="GO1096"/>
      <c r="GP1096"/>
      <c r="GQ1096"/>
      <c r="GR1096"/>
      <c r="GS1096"/>
      <c r="GT1096"/>
      <c r="GU1096"/>
      <c r="GV1096"/>
      <c r="GW1096"/>
      <c r="GX1096"/>
      <c r="GY1096"/>
      <c r="GZ1096"/>
      <c r="HA1096"/>
      <c r="HB1096"/>
      <c r="HC1096"/>
      <c r="HD1096"/>
      <c r="HE1096"/>
      <c r="HF1096"/>
      <c r="HG1096"/>
      <c r="HH1096"/>
      <c r="HI1096"/>
      <c r="HJ1096"/>
      <c r="HK1096"/>
      <c r="HL1096"/>
    </row>
    <row r="1097" spans="1:220" x14ac:dyDescent="0.25">
      <c r="A1097"/>
      <c r="B1097"/>
      <c r="C1097"/>
      <c r="D1097"/>
      <c r="E1097"/>
      <c r="F1097"/>
      <c r="G1097"/>
      <c r="H1097"/>
      <c r="I1097"/>
      <c r="J1097"/>
      <c r="K1097"/>
      <c r="L1097"/>
      <c r="M1097"/>
      <c r="N1097"/>
      <c r="O1097"/>
      <c r="P1097"/>
      <c r="Q1097"/>
      <c r="R1097"/>
      <c r="S1097"/>
      <c r="T1097"/>
      <c r="U1097"/>
      <c r="V1097"/>
      <c r="W1097"/>
      <c r="X1097"/>
      <c r="Y1097"/>
      <c r="Z1097"/>
      <c r="AA1097"/>
      <c r="AB1097"/>
      <c r="AC1097"/>
      <c r="AD1097"/>
      <c r="AE1097"/>
      <c r="AF1097"/>
      <c r="AG1097"/>
      <c r="AH1097"/>
      <c r="AI1097"/>
      <c r="AJ1097"/>
      <c r="AK1097"/>
      <c r="AL1097"/>
      <c r="AM1097"/>
      <c r="AN1097"/>
      <c r="AO1097"/>
      <c r="AP1097"/>
      <c r="AQ1097"/>
      <c r="AR1097"/>
      <c r="AS1097"/>
      <c r="AT1097"/>
      <c r="AU1097"/>
      <c r="AV1097"/>
      <c r="AW1097"/>
      <c r="AX1097"/>
      <c r="AY1097"/>
      <c r="AZ1097"/>
      <c r="BA1097"/>
      <c r="BB1097"/>
      <c r="BC1097"/>
      <c r="BD1097"/>
      <c r="BE1097"/>
      <c r="BF1097"/>
      <c r="BG1097"/>
      <c r="BH1097"/>
      <c r="BI1097"/>
      <c r="BJ1097"/>
      <c r="BK1097"/>
      <c r="BL1097"/>
      <c r="BM1097"/>
      <c r="BN1097"/>
      <c r="BO1097"/>
      <c r="BP1097"/>
      <c r="BQ1097"/>
      <c r="BR1097"/>
      <c r="BS1097"/>
      <c r="BT1097"/>
      <c r="BU1097"/>
      <c r="BV1097"/>
      <c r="BW1097"/>
      <c r="BX1097"/>
      <c r="BY1097"/>
      <c r="BZ1097"/>
      <c r="CA1097"/>
      <c r="CB1097"/>
      <c r="CC1097"/>
      <c r="CD1097"/>
      <c r="CE1097"/>
      <c r="CF1097"/>
      <c r="CG1097"/>
      <c r="CH1097"/>
      <c r="CI1097"/>
      <c r="CJ1097"/>
      <c r="CK1097"/>
      <c r="CL1097"/>
      <c r="CM1097"/>
      <c r="CN1097"/>
      <c r="CO1097"/>
      <c r="CP1097"/>
      <c r="CQ1097"/>
      <c r="CR1097"/>
      <c r="CS1097"/>
      <c r="CT1097"/>
      <c r="CU1097"/>
      <c r="CV1097"/>
      <c r="CW1097"/>
      <c r="CX1097"/>
      <c r="CY1097"/>
      <c r="CZ1097"/>
      <c r="DA1097"/>
      <c r="DB1097"/>
      <c r="DC1097"/>
      <c r="DD1097"/>
      <c r="DE1097"/>
      <c r="DF1097"/>
      <c r="DG1097"/>
      <c r="DH1097"/>
      <c r="DI1097"/>
      <c r="DJ1097"/>
      <c r="DK1097"/>
      <c r="DL1097"/>
      <c r="DM1097"/>
      <c r="DN1097"/>
      <c r="DO1097"/>
      <c r="DP1097"/>
      <c r="DQ1097"/>
      <c r="DR1097"/>
      <c r="DS1097"/>
      <c r="DT1097"/>
      <c r="DU1097"/>
      <c r="DV1097"/>
      <c r="DW1097"/>
      <c r="DX1097"/>
      <c r="DY1097"/>
      <c r="DZ1097"/>
      <c r="EA1097"/>
      <c r="EB1097"/>
      <c r="EC1097"/>
      <c r="ED1097"/>
      <c r="EE1097"/>
      <c r="EF1097"/>
      <c r="EG1097"/>
      <c r="EH1097"/>
      <c r="EI1097"/>
      <c r="EJ1097"/>
      <c r="EK1097"/>
      <c r="EL1097"/>
      <c r="EM1097"/>
      <c r="EN1097"/>
      <c r="EO1097"/>
      <c r="EP1097"/>
      <c r="EQ1097"/>
      <c r="ER1097"/>
      <c r="ES1097"/>
      <c r="ET1097"/>
      <c r="EU1097"/>
      <c r="EV1097"/>
      <c r="EW1097"/>
      <c r="EX1097"/>
      <c r="EY1097"/>
      <c r="EZ1097"/>
      <c r="FA1097"/>
      <c r="FB1097"/>
      <c r="FC1097"/>
      <c r="FD1097"/>
      <c r="FE1097"/>
      <c r="FF1097"/>
      <c r="FG1097"/>
      <c r="FH1097"/>
      <c r="FI1097"/>
      <c r="FJ1097"/>
      <c r="FK1097"/>
      <c r="FL1097"/>
      <c r="FM1097"/>
      <c r="FN1097"/>
      <c r="FO1097"/>
      <c r="FP1097"/>
      <c r="FQ1097"/>
      <c r="FR1097"/>
      <c r="FS1097"/>
      <c r="FT1097"/>
      <c r="FU1097"/>
      <c r="FV1097"/>
      <c r="FW1097"/>
      <c r="FX1097"/>
      <c r="FY1097"/>
      <c r="FZ1097"/>
      <c r="GA1097"/>
      <c r="GB1097"/>
      <c r="GC1097"/>
      <c r="GD1097"/>
      <c r="GE1097"/>
      <c r="GF1097"/>
      <c r="GG1097"/>
      <c r="GH1097"/>
      <c r="GI1097"/>
      <c r="GJ1097"/>
      <c r="GK1097"/>
      <c r="GL1097"/>
      <c r="GM1097"/>
      <c r="GN1097"/>
      <c r="GO1097"/>
      <c r="GP1097"/>
      <c r="GQ1097"/>
      <c r="GR1097"/>
      <c r="GS1097"/>
      <c r="GT1097"/>
      <c r="GU1097"/>
      <c r="GV1097"/>
      <c r="GW1097"/>
      <c r="GX1097"/>
      <c r="GY1097"/>
      <c r="GZ1097"/>
      <c r="HA1097"/>
      <c r="HB1097"/>
      <c r="HC1097"/>
      <c r="HD1097"/>
      <c r="HE1097"/>
      <c r="HF1097"/>
      <c r="HG1097"/>
      <c r="HH1097"/>
      <c r="HI1097"/>
      <c r="HJ1097"/>
      <c r="HK1097"/>
      <c r="HL1097"/>
    </row>
    <row r="1098" spans="1:220" x14ac:dyDescent="0.25">
      <c r="A1098"/>
      <c r="B1098"/>
      <c r="C1098"/>
      <c r="D1098"/>
      <c r="E1098"/>
      <c r="F1098"/>
      <c r="G1098"/>
      <c r="H1098"/>
      <c r="I1098"/>
      <c r="J1098"/>
      <c r="K1098"/>
      <c r="L1098"/>
      <c r="M1098"/>
      <c r="N1098"/>
      <c r="O1098"/>
      <c r="P1098"/>
      <c r="Q1098"/>
      <c r="R1098"/>
      <c r="S1098"/>
      <c r="T1098"/>
      <c r="U1098"/>
      <c r="V1098"/>
      <c r="W1098"/>
      <c r="X1098"/>
      <c r="Y1098"/>
      <c r="Z1098"/>
      <c r="AA1098"/>
      <c r="AB1098"/>
      <c r="AC1098"/>
      <c r="AD1098"/>
      <c r="AE1098"/>
      <c r="AF1098"/>
      <c r="AG1098"/>
      <c r="AH1098"/>
      <c r="AI1098"/>
      <c r="AJ1098"/>
      <c r="AK1098"/>
      <c r="AL1098"/>
      <c r="AM1098"/>
      <c r="AN1098"/>
      <c r="AO1098"/>
      <c r="AP1098"/>
      <c r="AQ1098"/>
      <c r="AR1098"/>
      <c r="AS1098"/>
      <c r="AT1098"/>
      <c r="AU1098"/>
      <c r="AV1098"/>
      <c r="AW1098"/>
      <c r="AX1098"/>
      <c r="AY1098"/>
      <c r="AZ1098"/>
      <c r="BA1098"/>
      <c r="BB1098"/>
      <c r="BC1098"/>
      <c r="BD1098"/>
      <c r="BE1098"/>
      <c r="BF1098"/>
      <c r="BG1098"/>
      <c r="BH1098"/>
      <c r="BI1098"/>
      <c r="BJ1098"/>
      <c r="BK1098"/>
      <c r="BL1098"/>
      <c r="BM1098"/>
      <c r="BN1098"/>
      <c r="BO1098"/>
      <c r="BP1098"/>
      <c r="BQ1098"/>
      <c r="BR1098"/>
      <c r="BS1098"/>
      <c r="BT1098"/>
      <c r="BU1098"/>
      <c r="BV1098"/>
      <c r="BW1098"/>
      <c r="BX1098"/>
      <c r="BY1098"/>
      <c r="BZ1098"/>
      <c r="CA1098"/>
      <c r="CB1098"/>
      <c r="CC1098"/>
      <c r="CD1098"/>
      <c r="CE1098"/>
      <c r="CF1098"/>
      <c r="CG1098"/>
      <c r="CH1098"/>
      <c r="CI1098"/>
      <c r="CJ1098"/>
      <c r="CK1098"/>
      <c r="CL1098"/>
      <c r="CM1098"/>
      <c r="CN1098"/>
      <c r="CO1098"/>
      <c r="CP1098"/>
      <c r="CQ1098"/>
      <c r="CR1098"/>
      <c r="CS1098"/>
      <c r="CT1098"/>
      <c r="CU1098"/>
      <c r="CV1098"/>
      <c r="CW1098"/>
      <c r="CX1098"/>
      <c r="CY1098"/>
      <c r="CZ1098"/>
      <c r="DA1098"/>
      <c r="DB1098"/>
      <c r="DC1098"/>
      <c r="DD1098"/>
      <c r="DE1098"/>
      <c r="DF1098"/>
      <c r="DG1098"/>
      <c r="DH1098"/>
      <c r="DI1098"/>
      <c r="DJ1098"/>
      <c r="DK1098"/>
      <c r="DL1098"/>
      <c r="DM1098"/>
      <c r="DN1098"/>
      <c r="DO1098"/>
      <c r="DP1098"/>
      <c r="DQ1098"/>
      <c r="DR1098"/>
      <c r="DS1098"/>
      <c r="DT1098"/>
      <c r="DU1098"/>
      <c r="DV1098"/>
      <c r="DW1098"/>
      <c r="DX1098"/>
      <c r="DY1098"/>
      <c r="DZ1098"/>
      <c r="EA1098"/>
      <c r="EB1098"/>
      <c r="EC1098"/>
      <c r="ED1098"/>
      <c r="EE1098"/>
      <c r="EF1098"/>
      <c r="EG1098"/>
      <c r="EH1098"/>
      <c r="EI1098"/>
      <c r="EJ1098"/>
      <c r="EK1098"/>
      <c r="EL1098"/>
      <c r="EM1098"/>
      <c r="EN1098"/>
      <c r="EO1098"/>
      <c r="EP1098"/>
      <c r="EQ1098"/>
      <c r="ER1098"/>
      <c r="ES1098"/>
      <c r="ET1098"/>
      <c r="EU1098"/>
      <c r="EV1098"/>
      <c r="EW1098"/>
      <c r="EX1098"/>
      <c r="EY1098"/>
      <c r="EZ1098"/>
      <c r="FA1098"/>
      <c r="FB1098"/>
      <c r="FC1098"/>
      <c r="FD1098"/>
      <c r="FE1098"/>
      <c r="FF1098"/>
      <c r="FG1098"/>
      <c r="FH1098"/>
      <c r="FI1098"/>
      <c r="FJ1098"/>
      <c r="FK1098"/>
      <c r="FL1098"/>
      <c r="FM1098"/>
      <c r="FN1098"/>
      <c r="FO1098"/>
      <c r="FP1098"/>
      <c r="FQ1098"/>
      <c r="FR1098"/>
      <c r="FS1098"/>
      <c r="FT1098"/>
      <c r="FU1098"/>
      <c r="FV1098"/>
      <c r="FW1098"/>
      <c r="FX1098"/>
      <c r="FY1098"/>
      <c r="FZ1098"/>
      <c r="GA1098"/>
      <c r="GB1098"/>
      <c r="GC1098"/>
      <c r="GD1098"/>
      <c r="GE1098"/>
      <c r="GF1098"/>
      <c r="GG1098"/>
      <c r="GH1098"/>
      <c r="GI1098"/>
      <c r="GJ1098"/>
      <c r="GK1098"/>
      <c r="GL1098"/>
      <c r="GM1098"/>
      <c r="GN1098"/>
      <c r="GO1098"/>
      <c r="GP1098"/>
      <c r="GQ1098"/>
      <c r="GR1098"/>
      <c r="GS1098"/>
      <c r="GT1098"/>
      <c r="GU1098"/>
      <c r="GV1098"/>
      <c r="GW1098"/>
      <c r="GX1098"/>
      <c r="GY1098"/>
      <c r="GZ1098"/>
      <c r="HA1098"/>
      <c r="HB1098"/>
      <c r="HC1098"/>
      <c r="HD1098"/>
      <c r="HE1098"/>
      <c r="HF1098"/>
      <c r="HG1098"/>
      <c r="HH1098"/>
      <c r="HI1098"/>
      <c r="HJ1098"/>
      <c r="HK1098"/>
      <c r="HL1098"/>
    </row>
    <row r="1099" spans="1:220" x14ac:dyDescent="0.25">
      <c r="A1099"/>
      <c r="B1099"/>
      <c r="C1099"/>
      <c r="D1099"/>
      <c r="E1099"/>
      <c r="F1099"/>
      <c r="G1099"/>
      <c r="H1099"/>
      <c r="I1099"/>
      <c r="J1099"/>
      <c r="K1099"/>
      <c r="L1099"/>
      <c r="M1099"/>
      <c r="N1099"/>
      <c r="O1099"/>
      <c r="P1099"/>
      <c r="Q1099"/>
      <c r="R1099"/>
      <c r="S1099"/>
      <c r="T1099"/>
      <c r="U1099"/>
      <c r="V1099"/>
      <c r="W1099"/>
      <c r="X1099"/>
      <c r="Y1099"/>
      <c r="Z1099"/>
      <c r="AA1099"/>
      <c r="AB1099"/>
      <c r="AC1099"/>
      <c r="AD1099"/>
      <c r="AE1099"/>
      <c r="AF1099"/>
      <c r="AG1099"/>
      <c r="AH1099"/>
      <c r="AI1099"/>
      <c r="AJ1099"/>
      <c r="AK1099"/>
      <c r="AL1099"/>
      <c r="AM1099"/>
      <c r="AN1099"/>
      <c r="AO1099"/>
      <c r="AP1099"/>
      <c r="AQ1099"/>
      <c r="AR1099"/>
      <c r="AS1099"/>
      <c r="AT1099"/>
      <c r="AU1099"/>
      <c r="AV1099"/>
      <c r="AW1099"/>
      <c r="AX1099"/>
      <c r="AY1099"/>
      <c r="AZ1099"/>
      <c r="BA1099"/>
      <c r="BB1099"/>
      <c r="BC1099"/>
      <c r="BD1099"/>
      <c r="BE1099"/>
      <c r="BF1099"/>
      <c r="BG1099"/>
      <c r="BH1099"/>
      <c r="BI1099"/>
      <c r="BJ1099"/>
      <c r="BK1099"/>
      <c r="BL1099"/>
      <c r="BM1099"/>
      <c r="BN1099"/>
      <c r="BO1099"/>
      <c r="BP1099"/>
      <c r="BQ1099"/>
      <c r="BR1099"/>
      <c r="BS1099"/>
      <c r="BT1099"/>
      <c r="BU1099"/>
      <c r="BV1099"/>
      <c r="BW1099"/>
      <c r="BX1099"/>
      <c r="BY1099"/>
      <c r="BZ1099"/>
      <c r="CA1099"/>
      <c r="CB1099"/>
      <c r="CC1099"/>
      <c r="CD1099"/>
      <c r="CE1099"/>
      <c r="CF1099"/>
      <c r="CG1099"/>
      <c r="CH1099"/>
      <c r="CI1099"/>
      <c r="CJ1099"/>
      <c r="CK1099"/>
      <c r="CL1099"/>
      <c r="CM1099"/>
      <c r="CN1099"/>
      <c r="CO1099"/>
      <c r="CP1099"/>
      <c r="CQ1099"/>
      <c r="CR1099"/>
      <c r="CS1099"/>
      <c r="CT1099"/>
      <c r="CU1099"/>
      <c r="CV1099"/>
      <c r="CW1099"/>
      <c r="CX1099"/>
      <c r="CY1099"/>
      <c r="CZ1099"/>
      <c r="DA1099"/>
      <c r="DB1099"/>
      <c r="DC1099"/>
      <c r="DD1099"/>
      <c r="DE1099"/>
      <c r="DF1099"/>
      <c r="DG1099"/>
      <c r="DH1099"/>
      <c r="DI1099"/>
      <c r="DJ1099"/>
      <c r="DK1099"/>
      <c r="DL1099"/>
      <c r="DM1099"/>
      <c r="DN1099"/>
      <c r="DO1099"/>
      <c r="DP1099"/>
      <c r="DQ1099"/>
      <c r="DR1099"/>
      <c r="DS1099"/>
      <c r="DT1099"/>
      <c r="DU1099"/>
      <c r="DV1099"/>
      <c r="DW1099"/>
      <c r="DX1099"/>
      <c r="DY1099"/>
      <c r="DZ1099"/>
      <c r="EA1099"/>
      <c r="EB1099"/>
      <c r="EC1099"/>
      <c r="ED1099"/>
      <c r="EE1099"/>
      <c r="EF1099"/>
      <c r="EG1099"/>
      <c r="EH1099"/>
      <c r="EI1099"/>
      <c r="EJ1099"/>
      <c r="EK1099"/>
      <c r="EL1099"/>
      <c r="EM1099"/>
      <c r="EN1099"/>
      <c r="EO1099"/>
      <c r="EP1099"/>
      <c r="EQ1099"/>
      <c r="ER1099"/>
      <c r="ES1099"/>
      <c r="ET1099"/>
      <c r="EU1099"/>
      <c r="EV1099"/>
      <c r="EW1099"/>
      <c r="EX1099"/>
      <c r="EY1099"/>
      <c r="EZ1099"/>
      <c r="FA1099"/>
      <c r="FB1099"/>
      <c r="FC1099"/>
      <c r="FD1099"/>
      <c r="FE1099"/>
      <c r="FF1099"/>
      <c r="FG1099"/>
      <c r="FH1099"/>
      <c r="FI1099"/>
      <c r="FJ1099"/>
      <c r="FK1099"/>
      <c r="FL1099"/>
      <c r="FM1099"/>
      <c r="FN1099"/>
      <c r="FO1099"/>
      <c r="FP1099"/>
      <c r="FQ1099"/>
      <c r="FR1099"/>
      <c r="FS1099"/>
      <c r="FT1099"/>
      <c r="FU1099"/>
      <c r="FV1099"/>
      <c r="FW1099"/>
      <c r="FX1099"/>
      <c r="FY1099"/>
      <c r="FZ1099"/>
      <c r="GA1099"/>
      <c r="GB1099"/>
      <c r="GC1099"/>
      <c r="GD1099"/>
      <c r="GE1099"/>
      <c r="GF1099"/>
      <c r="GG1099"/>
      <c r="GH1099"/>
      <c r="GI1099"/>
      <c r="GJ1099"/>
      <c r="GK1099"/>
      <c r="GL1099"/>
      <c r="GM1099"/>
      <c r="GN1099"/>
      <c r="GO1099"/>
      <c r="GP1099"/>
      <c r="GQ1099"/>
      <c r="GR1099"/>
      <c r="GS1099"/>
      <c r="GT1099"/>
      <c r="GU1099"/>
      <c r="GV1099"/>
      <c r="GW1099"/>
      <c r="GX1099"/>
      <c r="GY1099"/>
      <c r="GZ1099"/>
      <c r="HA1099"/>
      <c r="HB1099"/>
      <c r="HC1099"/>
      <c r="HD1099"/>
      <c r="HE1099"/>
      <c r="HF1099"/>
      <c r="HG1099"/>
      <c r="HH1099"/>
      <c r="HI1099"/>
      <c r="HJ1099"/>
      <c r="HK1099"/>
      <c r="HL1099"/>
    </row>
    <row r="1100" spans="1:220" x14ac:dyDescent="0.25">
      <c r="A1100"/>
      <c r="B1100"/>
      <c r="C1100"/>
      <c r="D1100"/>
      <c r="E1100"/>
      <c r="F1100"/>
      <c r="G1100"/>
      <c r="H1100"/>
      <c r="I1100"/>
      <c r="J1100"/>
      <c r="K1100"/>
      <c r="L1100"/>
      <c r="M1100"/>
      <c r="N1100"/>
      <c r="O1100"/>
      <c r="P1100"/>
      <c r="Q1100"/>
      <c r="R1100"/>
      <c r="S1100"/>
      <c r="T1100"/>
      <c r="U1100"/>
      <c r="V1100"/>
      <c r="W1100"/>
      <c r="X1100"/>
      <c r="Y1100"/>
      <c r="Z1100"/>
      <c r="AA1100"/>
      <c r="AB1100"/>
      <c r="AC1100"/>
      <c r="AD1100"/>
      <c r="AE1100"/>
      <c r="AF1100"/>
      <c r="AG1100"/>
      <c r="AH1100"/>
      <c r="AI1100"/>
      <c r="AJ1100"/>
      <c r="AK1100"/>
      <c r="AL1100"/>
      <c r="AM1100"/>
      <c r="AN1100"/>
      <c r="AO1100"/>
      <c r="AP1100"/>
      <c r="AQ1100"/>
      <c r="AR1100"/>
      <c r="AS1100"/>
      <c r="AT1100"/>
      <c r="AU1100"/>
      <c r="AV1100"/>
      <c r="AW1100"/>
      <c r="AX1100"/>
      <c r="AY1100"/>
      <c r="AZ1100"/>
      <c r="BA1100"/>
      <c r="BB1100"/>
      <c r="BC1100"/>
      <c r="BD1100"/>
      <c r="BE1100"/>
      <c r="BF1100"/>
      <c r="BG1100"/>
      <c r="BH1100"/>
      <c r="BI1100"/>
      <c r="BJ1100"/>
      <c r="BK1100"/>
      <c r="BL1100"/>
      <c r="BM1100"/>
      <c r="BN1100"/>
      <c r="BO1100"/>
      <c r="BP1100"/>
      <c r="BQ1100"/>
      <c r="BR1100"/>
      <c r="BS1100"/>
      <c r="BT1100"/>
      <c r="BU1100"/>
      <c r="BV1100"/>
      <c r="BW1100"/>
      <c r="BX1100"/>
      <c r="BY1100"/>
      <c r="BZ1100"/>
      <c r="CA1100"/>
      <c r="CB1100"/>
      <c r="CC1100"/>
      <c r="CD1100"/>
      <c r="CE1100"/>
      <c r="CF1100"/>
      <c r="CG1100"/>
      <c r="CH1100"/>
      <c r="CI1100"/>
      <c r="CJ1100"/>
      <c r="CK1100"/>
      <c r="CL1100"/>
      <c r="CM1100"/>
      <c r="CN1100"/>
      <c r="CO1100"/>
      <c r="CP1100"/>
      <c r="CQ1100"/>
      <c r="CR1100"/>
      <c r="CS1100"/>
      <c r="CT1100"/>
      <c r="CU1100"/>
      <c r="CV1100"/>
      <c r="CW1100"/>
      <c r="CX1100"/>
      <c r="CY1100"/>
      <c r="CZ1100"/>
      <c r="DA1100"/>
      <c r="DB1100"/>
      <c r="DC1100"/>
      <c r="DD1100"/>
      <c r="DE1100"/>
      <c r="DF1100"/>
      <c r="DG1100"/>
      <c r="DH1100"/>
      <c r="DI1100"/>
      <c r="DJ1100"/>
      <c r="DK1100"/>
      <c r="DL1100"/>
      <c r="DM1100"/>
      <c r="DN1100"/>
      <c r="DO1100"/>
      <c r="DP1100"/>
      <c r="DQ1100"/>
      <c r="DR1100"/>
      <c r="DS1100"/>
      <c r="DT1100"/>
      <c r="DU1100"/>
      <c r="DV1100"/>
      <c r="DW1100"/>
      <c r="DX1100"/>
      <c r="DY1100"/>
      <c r="DZ1100"/>
      <c r="EA1100"/>
      <c r="EB1100"/>
      <c r="EC1100"/>
      <c r="ED1100"/>
      <c r="EE1100"/>
      <c r="EF1100"/>
      <c r="EG1100"/>
      <c r="EH1100"/>
      <c r="EI1100"/>
      <c r="EJ1100"/>
      <c r="EK1100"/>
      <c r="EL1100"/>
      <c r="EM1100"/>
      <c r="EN1100"/>
      <c r="EO1100"/>
      <c r="EP1100"/>
      <c r="EQ1100"/>
      <c r="ER1100"/>
      <c r="ES1100"/>
      <c r="ET1100"/>
      <c r="EU1100"/>
      <c r="EV1100"/>
      <c r="EW1100"/>
      <c r="EX1100"/>
      <c r="EY1100"/>
      <c r="EZ1100"/>
      <c r="FA1100"/>
      <c r="FB1100"/>
      <c r="FC1100"/>
      <c r="FD1100"/>
      <c r="FE1100"/>
      <c r="FF1100"/>
      <c r="FG1100"/>
      <c r="FH1100"/>
      <c r="FI1100"/>
      <c r="FJ1100"/>
      <c r="FK1100"/>
      <c r="FL1100"/>
      <c r="FM1100"/>
      <c r="FN1100"/>
      <c r="FO1100"/>
      <c r="FP1100"/>
      <c r="FQ1100"/>
      <c r="FR1100"/>
      <c r="FS1100"/>
      <c r="FT1100"/>
      <c r="FU1100"/>
      <c r="FV1100"/>
      <c r="FW1100"/>
      <c r="FX1100"/>
      <c r="FY1100"/>
      <c r="FZ1100"/>
      <c r="GA1100"/>
      <c r="GB1100"/>
      <c r="GC1100"/>
      <c r="GD1100"/>
      <c r="GE1100"/>
      <c r="GF1100"/>
      <c r="GG1100"/>
      <c r="GH1100"/>
      <c r="GI1100"/>
      <c r="GJ1100"/>
      <c r="GK1100"/>
      <c r="GL1100"/>
      <c r="GM1100"/>
      <c r="GN1100"/>
      <c r="GO1100"/>
      <c r="GP1100"/>
      <c r="GQ1100"/>
      <c r="GR1100"/>
      <c r="GS1100"/>
      <c r="GT1100"/>
      <c r="GU1100"/>
      <c r="GV1100"/>
      <c r="GW1100"/>
      <c r="GX1100"/>
      <c r="GY1100"/>
      <c r="GZ1100"/>
      <c r="HA1100"/>
      <c r="HB1100"/>
      <c r="HC1100"/>
      <c r="HD1100"/>
      <c r="HE1100"/>
      <c r="HF1100"/>
      <c r="HG1100"/>
      <c r="HH1100"/>
      <c r="HI1100"/>
      <c r="HJ1100"/>
      <c r="HK1100"/>
      <c r="HL1100"/>
    </row>
    <row r="1101" spans="1:220" x14ac:dyDescent="0.25">
      <c r="A1101"/>
      <c r="B1101"/>
      <c r="C1101"/>
      <c r="D1101"/>
      <c r="E1101"/>
      <c r="F1101"/>
      <c r="G1101"/>
      <c r="H1101"/>
      <c r="I1101"/>
      <c r="J1101"/>
      <c r="K1101"/>
      <c r="L1101"/>
      <c r="M1101"/>
      <c r="N1101"/>
      <c r="O1101"/>
      <c r="P1101"/>
      <c r="Q1101"/>
      <c r="R1101"/>
      <c r="S1101"/>
      <c r="T1101"/>
      <c r="U1101"/>
      <c r="V1101"/>
      <c r="W1101"/>
      <c r="X1101"/>
      <c r="Y1101"/>
      <c r="Z1101"/>
      <c r="AA1101"/>
      <c r="AB1101"/>
      <c r="AC1101"/>
      <c r="AD1101"/>
      <c r="AE1101"/>
      <c r="AF1101"/>
      <c r="AG1101"/>
      <c r="AH1101"/>
      <c r="AI1101"/>
      <c r="AJ1101"/>
      <c r="AK1101"/>
      <c r="AL1101"/>
      <c r="AM1101"/>
      <c r="AN1101"/>
      <c r="AO1101"/>
      <c r="AP1101"/>
      <c r="AQ1101"/>
      <c r="AR1101"/>
      <c r="AS1101"/>
      <c r="AT1101"/>
      <c r="AU1101"/>
      <c r="AV1101"/>
      <c r="AW1101"/>
      <c r="AX1101"/>
      <c r="AY1101"/>
      <c r="AZ1101"/>
      <c r="BA1101"/>
      <c r="BB1101"/>
      <c r="BC1101"/>
      <c r="BD1101"/>
      <c r="BE1101"/>
      <c r="BF1101"/>
      <c r="BG1101"/>
      <c r="BH1101"/>
      <c r="BI1101"/>
      <c r="BJ1101"/>
      <c r="BK1101"/>
      <c r="BL1101"/>
      <c r="BM1101"/>
      <c r="BN1101"/>
      <c r="BO1101"/>
      <c r="BP1101"/>
      <c r="BQ1101"/>
      <c r="BR1101"/>
      <c r="BS1101"/>
      <c r="BT1101"/>
      <c r="BU1101"/>
      <c r="BV1101"/>
      <c r="BW1101"/>
      <c r="BX1101"/>
      <c r="BY1101"/>
      <c r="BZ1101"/>
      <c r="CA1101"/>
      <c r="CB1101"/>
      <c r="CC1101"/>
      <c r="CD1101"/>
      <c r="CE1101"/>
      <c r="CF1101"/>
      <c r="CG1101"/>
      <c r="CH1101"/>
      <c r="CI1101"/>
      <c r="CJ1101"/>
      <c r="CK1101"/>
      <c r="CL1101"/>
      <c r="CM1101"/>
      <c r="CN1101"/>
      <c r="CO1101"/>
      <c r="CP1101"/>
      <c r="CQ1101"/>
      <c r="CR1101"/>
      <c r="CS1101"/>
      <c r="CT1101"/>
      <c r="CU1101"/>
      <c r="CV1101"/>
      <c r="CW1101"/>
      <c r="CX1101"/>
      <c r="CY1101"/>
      <c r="CZ1101"/>
      <c r="DA1101"/>
      <c r="DB1101"/>
      <c r="DC1101"/>
      <c r="DD1101"/>
      <c r="DE1101"/>
      <c r="DF1101"/>
      <c r="DG1101"/>
      <c r="DH1101"/>
      <c r="DI1101"/>
      <c r="DJ1101"/>
      <c r="DK1101"/>
      <c r="DL1101"/>
      <c r="DM1101"/>
      <c r="DN1101"/>
      <c r="DO1101"/>
      <c r="DP1101"/>
      <c r="DQ1101"/>
      <c r="DR1101"/>
      <c r="DS1101"/>
      <c r="DT1101"/>
      <c r="DU1101"/>
      <c r="DV1101"/>
      <c r="DW1101"/>
      <c r="DX1101"/>
      <c r="DY1101"/>
      <c r="DZ1101"/>
      <c r="EA1101"/>
      <c r="EB1101"/>
      <c r="EC1101"/>
      <c r="ED1101"/>
      <c r="EE1101"/>
      <c r="EF1101"/>
      <c r="EG1101"/>
      <c r="EH1101"/>
      <c r="EI1101"/>
      <c r="EJ1101"/>
      <c r="EK1101"/>
      <c r="EL1101"/>
      <c r="EM1101"/>
      <c r="EN1101"/>
      <c r="EO1101"/>
      <c r="EP1101"/>
      <c r="EQ1101"/>
      <c r="ER1101"/>
      <c r="ES1101"/>
      <c r="ET1101"/>
      <c r="EU1101"/>
      <c r="EV1101"/>
      <c r="EW1101"/>
      <c r="EX1101"/>
      <c r="EY1101"/>
      <c r="EZ1101"/>
      <c r="FA1101"/>
      <c r="FB1101"/>
      <c r="FC1101"/>
      <c r="FD1101"/>
      <c r="FE1101"/>
      <c r="FF1101"/>
      <c r="FG1101"/>
      <c r="FH1101"/>
      <c r="FI1101"/>
      <c r="FJ1101"/>
      <c r="FK1101"/>
      <c r="FL1101"/>
      <c r="FM1101"/>
      <c r="FN1101"/>
      <c r="FO1101"/>
      <c r="FP1101"/>
      <c r="FQ1101"/>
      <c r="FR1101"/>
      <c r="FS1101"/>
      <c r="FT1101"/>
      <c r="FU1101"/>
      <c r="FV1101"/>
      <c r="FW1101"/>
      <c r="FX1101"/>
      <c r="FY1101"/>
      <c r="FZ1101"/>
      <c r="GA1101"/>
      <c r="GB1101"/>
      <c r="GC1101"/>
      <c r="GD1101"/>
      <c r="GE1101"/>
      <c r="GF1101"/>
      <c r="GG1101"/>
      <c r="GH1101"/>
      <c r="GI1101"/>
      <c r="GJ1101"/>
      <c r="GK1101"/>
      <c r="GL1101"/>
      <c r="GM1101"/>
      <c r="GN1101"/>
      <c r="GO1101"/>
      <c r="GP1101"/>
      <c r="GQ1101"/>
      <c r="GR1101"/>
      <c r="GS1101"/>
      <c r="GT1101"/>
      <c r="GU1101"/>
      <c r="GV1101"/>
      <c r="GW1101"/>
      <c r="GX1101"/>
      <c r="GY1101"/>
      <c r="GZ1101"/>
      <c r="HA1101"/>
      <c r="HB1101"/>
      <c r="HC1101"/>
      <c r="HD1101"/>
      <c r="HE1101"/>
      <c r="HF1101"/>
      <c r="HG1101"/>
      <c r="HH1101"/>
      <c r="HI1101"/>
      <c r="HJ1101"/>
      <c r="HK1101"/>
      <c r="HL1101"/>
    </row>
    <row r="1102" spans="1:220" x14ac:dyDescent="0.25">
      <c r="A1102"/>
      <c r="B1102"/>
      <c r="C1102"/>
      <c r="D1102"/>
      <c r="E1102"/>
      <c r="F1102"/>
      <c r="G1102"/>
      <c r="H1102"/>
      <c r="I1102"/>
      <c r="J1102"/>
      <c r="K1102"/>
      <c r="L1102"/>
      <c r="M1102"/>
      <c r="N1102"/>
      <c r="O1102"/>
      <c r="P1102"/>
      <c r="Q1102"/>
      <c r="R1102"/>
      <c r="S1102"/>
      <c r="T1102"/>
      <c r="U1102"/>
      <c r="V1102"/>
      <c r="W1102"/>
      <c r="X1102"/>
      <c r="Y1102"/>
      <c r="Z1102"/>
      <c r="AA1102"/>
      <c r="AB1102"/>
      <c r="AC1102"/>
      <c r="AD1102"/>
      <c r="AE1102"/>
      <c r="AF1102"/>
      <c r="AG1102"/>
      <c r="AH1102"/>
      <c r="AI1102"/>
      <c r="AJ1102"/>
      <c r="AK1102"/>
      <c r="AL1102"/>
      <c r="AM1102"/>
      <c r="AN1102"/>
      <c r="AO1102"/>
      <c r="AP1102"/>
      <c r="AQ1102"/>
      <c r="AR1102"/>
      <c r="AS1102"/>
      <c r="AT1102"/>
      <c r="AU1102"/>
      <c r="AV1102"/>
      <c r="AW1102"/>
      <c r="AX1102"/>
      <c r="AY1102"/>
      <c r="AZ1102"/>
      <c r="BA1102"/>
      <c r="BB1102"/>
      <c r="BC1102"/>
      <c r="BD1102"/>
      <c r="BE1102"/>
      <c r="BF1102"/>
      <c r="BG1102"/>
      <c r="BH1102"/>
      <c r="BI1102"/>
      <c r="BJ1102"/>
      <c r="BK1102"/>
      <c r="BL1102"/>
      <c r="BM1102"/>
      <c r="BN1102"/>
      <c r="BO1102"/>
      <c r="BP1102"/>
      <c r="BQ1102"/>
      <c r="BR1102"/>
      <c r="BS1102"/>
      <c r="BT1102"/>
      <c r="BU1102"/>
      <c r="BV1102"/>
      <c r="BW1102"/>
      <c r="BX1102"/>
      <c r="BY1102"/>
      <c r="BZ1102"/>
      <c r="CA1102"/>
      <c r="CB1102"/>
      <c r="CC1102"/>
      <c r="CD1102"/>
      <c r="CE1102"/>
      <c r="CF1102"/>
      <c r="CG1102"/>
      <c r="CH1102"/>
      <c r="CI1102"/>
      <c r="CJ1102"/>
      <c r="CK1102"/>
      <c r="CL1102"/>
      <c r="CM1102"/>
      <c r="CN1102"/>
      <c r="CO1102"/>
      <c r="CP1102"/>
      <c r="CQ1102"/>
      <c r="CR1102"/>
      <c r="CS1102"/>
      <c r="CT1102"/>
      <c r="CU1102"/>
      <c r="CV1102"/>
      <c r="CW1102"/>
      <c r="CX1102"/>
      <c r="CY1102"/>
      <c r="CZ1102"/>
      <c r="DA1102"/>
      <c r="DB1102"/>
      <c r="DC1102"/>
      <c r="DD1102"/>
      <c r="DE1102"/>
      <c r="DF1102"/>
      <c r="DG1102"/>
      <c r="DH1102"/>
      <c r="DI1102"/>
      <c r="DJ1102"/>
      <c r="DK1102"/>
      <c r="DL1102"/>
      <c r="DM1102"/>
      <c r="DN1102"/>
      <c r="DO1102"/>
      <c r="DP1102"/>
      <c r="DQ1102"/>
      <c r="DR1102"/>
      <c r="DS1102"/>
      <c r="DT1102"/>
      <c r="DU1102"/>
      <c r="DV1102"/>
      <c r="DW1102"/>
      <c r="DX1102"/>
      <c r="DY1102"/>
      <c r="DZ1102"/>
      <c r="EA1102"/>
      <c r="EB1102"/>
      <c r="EC1102"/>
      <c r="ED1102"/>
      <c r="EE1102"/>
      <c r="EF1102"/>
      <c r="EG1102"/>
      <c r="EH1102"/>
      <c r="EI1102"/>
      <c r="EJ1102"/>
      <c r="EK1102"/>
      <c r="EL1102"/>
      <c r="EM1102"/>
      <c r="EN1102"/>
      <c r="EO1102"/>
      <c r="EP1102"/>
      <c r="EQ1102"/>
      <c r="ER1102"/>
      <c r="ES1102"/>
      <c r="ET1102"/>
      <c r="EU1102"/>
      <c r="EV1102"/>
      <c r="EW1102"/>
      <c r="EX1102"/>
      <c r="EY1102"/>
      <c r="EZ1102"/>
      <c r="FA1102"/>
      <c r="FB1102"/>
      <c r="FC1102"/>
      <c r="FD1102"/>
      <c r="FE1102"/>
      <c r="FF1102"/>
      <c r="FG1102"/>
      <c r="FH1102"/>
      <c r="FI1102"/>
      <c r="FJ1102"/>
      <c r="FK1102"/>
      <c r="FL1102"/>
      <c r="FM1102"/>
      <c r="FN1102"/>
      <c r="FO1102"/>
      <c r="FP1102"/>
      <c r="FQ1102"/>
      <c r="FR1102"/>
      <c r="FS1102"/>
      <c r="FT1102"/>
      <c r="FU1102"/>
      <c r="FV1102"/>
      <c r="FW1102"/>
      <c r="FX1102"/>
      <c r="FY1102"/>
      <c r="FZ1102"/>
      <c r="GA1102"/>
      <c r="GB1102"/>
      <c r="GC1102"/>
      <c r="GD1102"/>
      <c r="GE1102"/>
      <c r="GF1102"/>
      <c r="GG1102"/>
      <c r="GH1102"/>
      <c r="GI1102"/>
      <c r="GJ1102"/>
      <c r="GK1102"/>
      <c r="GL1102"/>
      <c r="GM1102"/>
      <c r="GN1102"/>
      <c r="GO1102"/>
      <c r="GP1102"/>
      <c r="GQ1102"/>
      <c r="GR1102"/>
      <c r="GS1102"/>
      <c r="GT1102"/>
      <c r="GU1102"/>
      <c r="GV1102"/>
      <c r="GW1102"/>
      <c r="GX1102"/>
      <c r="GY1102"/>
      <c r="GZ1102"/>
      <c r="HA1102"/>
      <c r="HB1102"/>
      <c r="HC1102"/>
      <c r="HD1102"/>
      <c r="HE1102"/>
      <c r="HF1102"/>
      <c r="HG1102"/>
      <c r="HH1102"/>
      <c r="HI1102"/>
      <c r="HJ1102"/>
      <c r="HK1102"/>
      <c r="HL1102"/>
    </row>
    <row r="1103" spans="1:220" x14ac:dyDescent="0.25">
      <c r="A1103"/>
      <c r="B1103"/>
      <c r="C1103"/>
      <c r="D1103"/>
      <c r="E1103"/>
      <c r="F1103"/>
      <c r="G1103"/>
      <c r="H1103"/>
      <c r="I1103"/>
      <c r="J1103"/>
      <c r="K1103"/>
      <c r="L1103"/>
      <c r="M1103"/>
      <c r="N1103"/>
      <c r="O1103"/>
      <c r="P1103"/>
      <c r="Q1103"/>
      <c r="R1103"/>
      <c r="S1103"/>
      <c r="T1103"/>
      <c r="U1103"/>
      <c r="V1103"/>
      <c r="W1103"/>
      <c r="X1103"/>
      <c r="Y1103"/>
      <c r="Z1103"/>
      <c r="AA1103"/>
      <c r="AB1103"/>
      <c r="AC1103"/>
      <c r="AD1103"/>
      <c r="AE1103"/>
      <c r="AF1103"/>
      <c r="AG1103"/>
      <c r="AH1103"/>
      <c r="AI1103"/>
      <c r="AJ1103"/>
      <c r="AK1103"/>
      <c r="AL1103"/>
      <c r="AM1103"/>
      <c r="AN1103"/>
      <c r="AO1103"/>
      <c r="AP1103"/>
      <c r="AQ1103"/>
      <c r="AR1103"/>
      <c r="AS1103"/>
      <c r="AT1103"/>
      <c r="AU1103"/>
      <c r="AV1103"/>
      <c r="AW1103"/>
      <c r="AX1103"/>
      <c r="AY1103"/>
      <c r="AZ1103"/>
      <c r="BA1103"/>
      <c r="BB1103"/>
      <c r="BC1103"/>
      <c r="BD1103"/>
      <c r="BE1103"/>
      <c r="BF1103"/>
      <c r="BG1103"/>
      <c r="BH1103"/>
      <c r="BI1103"/>
      <c r="BJ1103"/>
      <c r="BK1103"/>
      <c r="BL1103"/>
      <c r="BM1103"/>
      <c r="BN1103"/>
      <c r="BO1103"/>
      <c r="BP1103"/>
      <c r="BQ1103"/>
      <c r="BR1103"/>
      <c r="BS1103"/>
      <c r="BT1103"/>
      <c r="BU1103"/>
      <c r="BV1103"/>
      <c r="BW1103"/>
      <c r="BX1103"/>
      <c r="BY1103"/>
      <c r="BZ1103"/>
      <c r="CA1103"/>
      <c r="CB1103"/>
      <c r="CC1103"/>
      <c r="CD1103"/>
      <c r="CE1103"/>
      <c r="CF1103"/>
      <c r="CG1103"/>
      <c r="CH1103"/>
      <c r="CI1103"/>
      <c r="CJ1103"/>
      <c r="CK1103"/>
      <c r="CL1103"/>
      <c r="CM1103"/>
      <c r="CN1103"/>
      <c r="CO1103"/>
      <c r="CP1103"/>
      <c r="CQ1103"/>
      <c r="CR1103"/>
      <c r="CS1103"/>
      <c r="CT1103"/>
      <c r="CU1103"/>
      <c r="CV1103"/>
      <c r="CW1103"/>
      <c r="CX1103"/>
      <c r="CY1103"/>
      <c r="CZ1103"/>
      <c r="DA1103"/>
      <c r="DB1103"/>
      <c r="DC1103"/>
      <c r="DD1103"/>
      <c r="DE1103"/>
      <c r="DF1103"/>
      <c r="DG1103"/>
      <c r="DH1103"/>
      <c r="DI1103"/>
      <c r="DJ1103"/>
      <c r="DK1103"/>
      <c r="DL1103"/>
      <c r="DM1103"/>
      <c r="DN1103"/>
      <c r="DO1103"/>
      <c r="DP1103"/>
      <c r="DQ1103"/>
      <c r="DR1103"/>
      <c r="DS1103"/>
      <c r="DT1103"/>
      <c r="DU1103"/>
      <c r="DV1103"/>
      <c r="DW1103"/>
      <c r="DX1103"/>
      <c r="DY1103"/>
      <c r="DZ1103"/>
      <c r="EA1103"/>
      <c r="EB1103"/>
      <c r="EC1103"/>
      <c r="ED1103"/>
      <c r="EE1103"/>
      <c r="EF1103"/>
      <c r="EG1103"/>
      <c r="EH1103"/>
      <c r="EI1103"/>
      <c r="EJ1103"/>
      <c r="EK1103"/>
      <c r="EL1103"/>
      <c r="EM1103"/>
      <c r="EN1103"/>
      <c r="EO1103"/>
      <c r="EP1103"/>
      <c r="EQ1103"/>
      <c r="ER1103"/>
      <c r="ES1103"/>
      <c r="ET1103"/>
      <c r="EU1103"/>
      <c r="EV1103"/>
      <c r="EW1103"/>
      <c r="EX1103"/>
      <c r="EY1103"/>
      <c r="EZ1103"/>
      <c r="FA1103"/>
      <c r="FB1103"/>
      <c r="FC1103"/>
      <c r="FD1103"/>
      <c r="FE1103"/>
      <c r="FF1103"/>
      <c r="FG1103"/>
      <c r="FH1103"/>
      <c r="FI1103"/>
      <c r="FJ1103"/>
      <c r="FK1103"/>
      <c r="FL1103"/>
      <c r="FM1103"/>
      <c r="FN1103"/>
      <c r="FO1103"/>
      <c r="FP1103"/>
      <c r="FQ1103"/>
      <c r="FR1103"/>
      <c r="FS1103"/>
      <c r="FT1103"/>
      <c r="FU1103"/>
      <c r="FV1103"/>
      <c r="FW1103"/>
      <c r="FX1103"/>
      <c r="FY1103"/>
      <c r="FZ1103"/>
      <c r="GA1103"/>
      <c r="GB1103"/>
      <c r="GC1103"/>
      <c r="GD1103"/>
      <c r="GE1103"/>
      <c r="GF1103"/>
      <c r="GG1103"/>
      <c r="GH1103"/>
      <c r="GI1103"/>
      <c r="GJ1103"/>
      <c r="GK1103"/>
      <c r="GL1103"/>
      <c r="GM1103"/>
      <c r="GN1103"/>
      <c r="GO1103"/>
      <c r="GP1103"/>
      <c r="GQ1103"/>
      <c r="GR1103"/>
      <c r="GS1103"/>
      <c r="GT1103"/>
      <c r="GU1103"/>
      <c r="GV1103"/>
      <c r="GW1103"/>
      <c r="GX1103"/>
      <c r="GY1103"/>
      <c r="GZ1103"/>
      <c r="HA1103"/>
      <c r="HB1103"/>
      <c r="HC1103"/>
      <c r="HD1103"/>
      <c r="HE1103"/>
      <c r="HF1103"/>
      <c r="HG1103"/>
      <c r="HH1103"/>
      <c r="HI1103"/>
      <c r="HJ1103"/>
      <c r="HK1103"/>
      <c r="HL1103"/>
    </row>
    <row r="1104" spans="1:220" x14ac:dyDescent="0.25">
      <c r="A1104"/>
      <c r="B1104"/>
      <c r="C1104"/>
      <c r="D1104"/>
      <c r="E1104"/>
      <c r="F1104"/>
      <c r="G1104"/>
      <c r="H1104"/>
      <c r="I1104"/>
      <c r="J1104"/>
      <c r="K1104"/>
      <c r="L1104"/>
      <c r="M1104"/>
      <c r="N1104"/>
      <c r="O1104"/>
      <c r="P1104"/>
      <c r="Q1104"/>
      <c r="R1104"/>
      <c r="S1104"/>
      <c r="T1104"/>
      <c r="U1104"/>
      <c r="V1104"/>
      <c r="W1104"/>
      <c r="X1104"/>
      <c r="Y1104"/>
      <c r="Z1104"/>
      <c r="AA1104"/>
      <c r="AB1104"/>
      <c r="AC1104"/>
      <c r="AD1104"/>
      <c r="AE1104"/>
      <c r="AF1104"/>
      <c r="AG1104"/>
      <c r="AH1104"/>
      <c r="AI1104"/>
      <c r="AJ1104"/>
      <c r="AK1104"/>
      <c r="AL1104"/>
      <c r="AM1104"/>
      <c r="AN1104"/>
      <c r="AO1104"/>
      <c r="AP1104"/>
      <c r="AQ1104"/>
      <c r="AR1104"/>
      <c r="AS1104"/>
      <c r="AT1104"/>
      <c r="AU1104"/>
      <c r="AV1104"/>
      <c r="AW1104"/>
      <c r="AX1104"/>
      <c r="AY1104"/>
      <c r="AZ1104"/>
      <c r="BA1104"/>
      <c r="BB1104"/>
      <c r="BC1104"/>
      <c r="BD1104"/>
      <c r="BE1104"/>
      <c r="BF1104"/>
      <c r="BG1104"/>
      <c r="BH1104"/>
      <c r="BI1104"/>
      <c r="BJ1104"/>
      <c r="BK1104"/>
      <c r="BL1104"/>
      <c r="BM1104"/>
      <c r="BN1104"/>
      <c r="BO1104"/>
      <c r="BP1104"/>
      <c r="BQ1104"/>
      <c r="BR1104"/>
      <c r="BS1104"/>
      <c r="BT1104"/>
      <c r="BU1104"/>
      <c r="BV1104"/>
      <c r="BW1104"/>
      <c r="BX1104"/>
      <c r="BY1104"/>
      <c r="BZ1104"/>
      <c r="CA1104"/>
      <c r="CB1104"/>
      <c r="CC1104"/>
      <c r="CD1104"/>
      <c r="CE1104"/>
      <c r="CF1104"/>
      <c r="CG1104"/>
      <c r="CH1104"/>
      <c r="CI1104"/>
      <c r="CJ1104"/>
      <c r="CK1104"/>
      <c r="CL1104"/>
      <c r="CM1104"/>
      <c r="CN1104"/>
      <c r="CO1104"/>
      <c r="CP1104"/>
      <c r="CQ1104"/>
      <c r="CR1104"/>
      <c r="CS1104"/>
      <c r="CT1104"/>
      <c r="CU1104"/>
      <c r="CV1104"/>
      <c r="CW1104"/>
      <c r="CX1104"/>
      <c r="CY1104"/>
      <c r="CZ1104"/>
      <c r="DA1104"/>
      <c r="DB1104"/>
      <c r="DC1104"/>
      <c r="DD1104"/>
      <c r="DE1104"/>
      <c r="DF1104"/>
      <c r="DG1104"/>
      <c r="DH1104"/>
      <c r="DI1104"/>
      <c r="DJ1104"/>
      <c r="DK1104"/>
      <c r="DL1104"/>
      <c r="DM1104"/>
      <c r="DN1104"/>
      <c r="DO1104"/>
      <c r="DP1104"/>
      <c r="DQ1104"/>
      <c r="DR1104"/>
      <c r="DS1104"/>
      <c r="DT1104"/>
      <c r="DU1104"/>
      <c r="DV1104"/>
      <c r="DW1104"/>
      <c r="DX1104"/>
      <c r="DY1104"/>
      <c r="DZ1104"/>
      <c r="EA1104"/>
      <c r="EB1104"/>
      <c r="EC1104"/>
      <c r="ED1104"/>
      <c r="EE1104"/>
      <c r="EF1104"/>
      <c r="EG1104"/>
      <c r="EH1104"/>
      <c r="EI1104"/>
      <c r="EJ1104"/>
      <c r="EK1104"/>
      <c r="EL1104"/>
      <c r="EM1104"/>
      <c r="EN1104"/>
      <c r="EO1104"/>
      <c r="EP1104"/>
      <c r="EQ1104"/>
      <c r="ER1104"/>
      <c r="ES1104"/>
      <c r="ET1104"/>
      <c r="EU1104"/>
      <c r="EV1104"/>
      <c r="EW1104"/>
      <c r="EX1104"/>
      <c r="EY1104"/>
      <c r="EZ1104"/>
      <c r="FA1104"/>
      <c r="FB1104"/>
      <c r="FC1104"/>
      <c r="FD1104"/>
      <c r="FE1104"/>
      <c r="FF1104"/>
      <c r="FG1104"/>
      <c r="FH1104"/>
      <c r="FI1104"/>
      <c r="FJ1104"/>
      <c r="FK1104"/>
      <c r="FL1104"/>
      <c r="FM1104"/>
      <c r="FN1104"/>
      <c r="FO1104"/>
      <c r="FP1104"/>
      <c r="FQ1104"/>
      <c r="FR1104"/>
      <c r="FS1104"/>
      <c r="FT1104"/>
      <c r="FU1104"/>
      <c r="FV1104"/>
      <c r="FW1104"/>
      <c r="FX1104"/>
      <c r="FY1104"/>
      <c r="FZ1104"/>
      <c r="GA1104"/>
      <c r="GB1104"/>
      <c r="GC1104"/>
      <c r="GD1104"/>
      <c r="GE1104"/>
      <c r="GF1104"/>
      <c r="GG1104"/>
      <c r="GH1104"/>
      <c r="GI1104"/>
      <c r="GJ1104"/>
      <c r="GK1104"/>
      <c r="GL1104"/>
      <c r="GM1104"/>
      <c r="GN1104"/>
      <c r="GO1104"/>
      <c r="GP1104"/>
      <c r="GQ1104"/>
      <c r="GR1104"/>
      <c r="GS1104"/>
      <c r="GT1104"/>
      <c r="GU1104"/>
      <c r="GV1104"/>
      <c r="GW1104"/>
      <c r="GX1104"/>
      <c r="GY1104"/>
      <c r="GZ1104"/>
      <c r="HA1104"/>
      <c r="HB1104"/>
      <c r="HC1104"/>
      <c r="HD1104"/>
      <c r="HE1104"/>
      <c r="HF1104"/>
      <c r="HG1104"/>
      <c r="HH1104"/>
      <c r="HI1104"/>
      <c r="HJ1104"/>
      <c r="HK1104"/>
      <c r="HL1104"/>
    </row>
    <row r="1105" spans="1:220" x14ac:dyDescent="0.25">
      <c r="A1105"/>
      <c r="B1105"/>
      <c r="C1105"/>
      <c r="D1105"/>
      <c r="E1105"/>
      <c r="F1105"/>
      <c r="G1105"/>
      <c r="H1105"/>
      <c r="I1105"/>
      <c r="J1105"/>
      <c r="K1105"/>
      <c r="L1105"/>
      <c r="M1105"/>
      <c r="N1105"/>
      <c r="O1105"/>
      <c r="P1105"/>
      <c r="Q1105"/>
      <c r="R1105"/>
      <c r="S1105"/>
      <c r="T1105"/>
      <c r="U1105"/>
      <c r="V1105"/>
      <c r="W1105"/>
      <c r="X1105"/>
      <c r="Y1105"/>
      <c r="Z1105"/>
      <c r="AA1105"/>
      <c r="AB1105"/>
      <c r="AC1105"/>
      <c r="AD1105"/>
      <c r="AE1105"/>
      <c r="AF1105"/>
      <c r="AG1105"/>
      <c r="AH1105"/>
      <c r="AI1105"/>
      <c r="AJ1105"/>
      <c r="AK1105"/>
      <c r="AL1105"/>
      <c r="AM1105"/>
      <c r="AN1105"/>
      <c r="AO1105"/>
      <c r="AP1105"/>
      <c r="AQ1105"/>
      <c r="AR1105"/>
      <c r="AS1105"/>
      <c r="AT1105"/>
      <c r="AU1105"/>
      <c r="AV1105"/>
      <c r="AW1105"/>
      <c r="AX1105"/>
      <c r="AY1105"/>
      <c r="AZ1105"/>
      <c r="BA1105"/>
      <c r="BB1105"/>
      <c r="BC1105"/>
      <c r="BD1105"/>
      <c r="BE1105"/>
      <c r="BF1105"/>
      <c r="BG1105"/>
      <c r="BH1105"/>
      <c r="BI1105"/>
      <c r="BJ1105"/>
      <c r="BK1105"/>
      <c r="BL1105"/>
      <c r="BM1105"/>
      <c r="BN1105"/>
      <c r="BO1105"/>
      <c r="BP1105"/>
      <c r="BQ1105"/>
      <c r="BR1105"/>
      <c r="BS1105"/>
      <c r="BT1105"/>
      <c r="BU1105"/>
      <c r="BV1105"/>
      <c r="BW1105"/>
      <c r="BX1105"/>
      <c r="BY1105"/>
      <c r="BZ1105"/>
      <c r="CA1105"/>
      <c r="CB1105"/>
      <c r="CC1105"/>
      <c r="CD1105"/>
      <c r="CE1105"/>
      <c r="CF1105"/>
      <c r="CG1105"/>
      <c r="CH1105"/>
      <c r="CI1105"/>
      <c r="CJ1105"/>
      <c r="CK1105"/>
      <c r="CL1105"/>
      <c r="CM1105"/>
      <c r="CN1105"/>
      <c r="CO1105"/>
      <c r="CP1105"/>
      <c r="CQ1105"/>
      <c r="CR1105"/>
      <c r="CS1105"/>
      <c r="CT1105"/>
      <c r="CU1105"/>
      <c r="CV1105"/>
      <c r="CW1105"/>
      <c r="CX1105"/>
      <c r="CY1105"/>
      <c r="CZ1105"/>
      <c r="DA1105"/>
      <c r="DB1105"/>
      <c r="DC1105"/>
      <c r="DD1105"/>
      <c r="DE1105"/>
      <c r="DF1105"/>
      <c r="DG1105"/>
      <c r="DH1105"/>
      <c r="DI1105"/>
      <c r="DJ1105"/>
      <c r="DK1105"/>
      <c r="DL1105"/>
      <c r="DM1105"/>
      <c r="DN1105"/>
      <c r="DO1105"/>
      <c r="DP1105"/>
      <c r="DQ1105"/>
      <c r="DR1105"/>
      <c r="DS1105"/>
      <c r="DT1105"/>
      <c r="DU1105"/>
      <c r="DV1105"/>
      <c r="DW1105"/>
      <c r="DX1105"/>
      <c r="DY1105"/>
      <c r="DZ1105"/>
      <c r="EA1105"/>
      <c r="EB1105"/>
      <c r="EC1105"/>
      <c r="ED1105"/>
      <c r="EE1105"/>
      <c r="EF1105"/>
      <c r="EG1105"/>
      <c r="EH1105"/>
      <c r="EI1105"/>
      <c r="EJ1105"/>
      <c r="EK1105"/>
      <c r="EL1105"/>
      <c r="EM1105"/>
      <c r="EN1105"/>
      <c r="EO1105"/>
      <c r="EP1105"/>
      <c r="EQ1105"/>
      <c r="ER1105"/>
      <c r="ES1105"/>
      <c r="ET1105"/>
      <c r="EU1105"/>
      <c r="EV1105"/>
      <c r="EW1105"/>
      <c r="EX1105"/>
      <c r="EY1105"/>
      <c r="EZ1105"/>
      <c r="FA1105"/>
      <c r="FB1105"/>
      <c r="FC1105"/>
      <c r="FD1105"/>
      <c r="FE1105"/>
      <c r="FF1105"/>
      <c r="FG1105"/>
      <c r="FH1105"/>
      <c r="FI1105"/>
      <c r="FJ1105"/>
      <c r="FK1105"/>
      <c r="FL1105"/>
      <c r="FM1105"/>
      <c r="FN1105"/>
      <c r="FO1105"/>
      <c r="FP1105"/>
      <c r="FQ1105"/>
      <c r="FR1105"/>
      <c r="FS1105"/>
      <c r="FT1105"/>
      <c r="FU1105"/>
      <c r="FV1105"/>
      <c r="FW1105"/>
      <c r="FX1105"/>
      <c r="FY1105"/>
      <c r="FZ1105"/>
      <c r="GA1105"/>
      <c r="GB1105"/>
      <c r="GC1105"/>
      <c r="GD1105"/>
      <c r="GE1105"/>
      <c r="GF1105"/>
      <c r="GG1105"/>
      <c r="GH1105"/>
      <c r="GI1105"/>
      <c r="GJ1105"/>
      <c r="GK1105"/>
      <c r="GL1105"/>
      <c r="GM1105"/>
      <c r="GN1105"/>
      <c r="GO1105"/>
      <c r="GP1105"/>
      <c r="GQ1105"/>
      <c r="GR1105"/>
      <c r="GS1105"/>
      <c r="GT1105"/>
      <c r="GU1105"/>
      <c r="GV1105"/>
      <c r="GW1105"/>
      <c r="GX1105"/>
      <c r="GY1105"/>
      <c r="GZ1105"/>
      <c r="HA1105"/>
      <c r="HB1105"/>
      <c r="HC1105"/>
      <c r="HD1105"/>
      <c r="HE1105"/>
      <c r="HF1105"/>
      <c r="HG1105"/>
      <c r="HH1105"/>
      <c r="HI1105"/>
      <c r="HJ1105"/>
      <c r="HK1105"/>
      <c r="HL1105"/>
    </row>
    <row r="1106" spans="1:220" x14ac:dyDescent="0.25">
      <c r="A1106"/>
      <c r="B1106"/>
      <c r="C1106"/>
      <c r="D1106"/>
      <c r="E1106"/>
      <c r="F1106"/>
      <c r="G1106"/>
      <c r="H1106"/>
      <c r="I1106"/>
      <c r="J1106"/>
      <c r="K1106"/>
      <c r="L1106"/>
      <c r="M1106"/>
      <c r="N1106"/>
      <c r="O1106"/>
      <c r="P1106"/>
      <c r="Q1106"/>
      <c r="R1106"/>
      <c r="S1106"/>
      <c r="T1106"/>
      <c r="U1106"/>
      <c r="V1106"/>
      <c r="W1106"/>
      <c r="X1106"/>
      <c r="Y1106"/>
      <c r="Z1106"/>
      <c r="AA1106"/>
      <c r="AB1106"/>
      <c r="AC1106"/>
      <c r="AD1106"/>
      <c r="AE1106"/>
      <c r="AF1106"/>
      <c r="AG1106"/>
      <c r="AH1106"/>
      <c r="AI1106"/>
      <c r="AJ1106"/>
      <c r="AK1106"/>
      <c r="AL1106"/>
      <c r="AM1106"/>
      <c r="AN1106"/>
      <c r="AO1106"/>
      <c r="AP1106"/>
      <c r="AQ1106"/>
      <c r="AR1106"/>
      <c r="AS1106"/>
      <c r="AT1106"/>
      <c r="AU1106"/>
      <c r="AV1106"/>
      <c r="AW1106"/>
      <c r="AX1106"/>
      <c r="AY1106"/>
      <c r="AZ1106"/>
      <c r="BA1106"/>
      <c r="BB1106"/>
      <c r="BC1106"/>
      <c r="BD1106"/>
      <c r="BE1106"/>
      <c r="BF1106"/>
      <c r="BG1106"/>
      <c r="BH1106"/>
      <c r="BI1106"/>
      <c r="BJ1106"/>
      <c r="BK1106"/>
      <c r="BL1106"/>
      <c r="BM1106"/>
      <c r="BN1106"/>
      <c r="BO1106"/>
      <c r="BP1106"/>
      <c r="BQ1106"/>
      <c r="BR1106"/>
      <c r="BS1106"/>
      <c r="BT1106"/>
      <c r="BU1106"/>
      <c r="BV1106"/>
      <c r="BW1106"/>
      <c r="BX1106"/>
      <c r="BY1106"/>
      <c r="BZ1106"/>
      <c r="CA1106"/>
      <c r="CB1106"/>
      <c r="CC1106"/>
      <c r="CD1106"/>
      <c r="CE1106"/>
      <c r="CF1106"/>
      <c r="CG1106"/>
      <c r="CH1106"/>
      <c r="CI1106"/>
      <c r="CJ1106"/>
      <c r="CK1106"/>
      <c r="CL1106"/>
      <c r="CM1106"/>
      <c r="CN1106"/>
      <c r="CO1106"/>
      <c r="CP1106"/>
      <c r="CQ1106"/>
      <c r="CR1106"/>
      <c r="CS1106"/>
      <c r="CT1106"/>
      <c r="CU1106"/>
      <c r="CV1106"/>
      <c r="CW1106"/>
      <c r="CX1106"/>
      <c r="CY1106"/>
      <c r="CZ1106"/>
      <c r="DA1106"/>
      <c r="DB1106"/>
      <c r="DC1106"/>
      <c r="DD1106"/>
      <c r="DE1106"/>
      <c r="DF1106"/>
      <c r="DG1106"/>
      <c r="DH1106"/>
      <c r="DI1106"/>
      <c r="DJ1106"/>
      <c r="DK1106"/>
      <c r="DL1106"/>
      <c r="DM1106"/>
      <c r="DN1106"/>
      <c r="DO1106"/>
      <c r="DP1106"/>
      <c r="DQ1106"/>
      <c r="DR1106"/>
      <c r="DS1106"/>
      <c r="DT1106"/>
      <c r="DU1106"/>
      <c r="DV1106"/>
      <c r="DW1106"/>
      <c r="DX1106"/>
      <c r="DY1106"/>
      <c r="DZ1106"/>
      <c r="EA1106"/>
      <c r="EB1106"/>
      <c r="EC1106"/>
      <c r="ED1106"/>
      <c r="EE1106"/>
      <c r="EF1106"/>
      <c r="EG1106"/>
      <c r="EH1106"/>
      <c r="EI1106"/>
      <c r="EJ1106"/>
      <c r="EK1106"/>
      <c r="EL1106"/>
      <c r="EM1106"/>
      <c r="EN1106"/>
      <c r="EO1106"/>
      <c r="EP1106"/>
      <c r="EQ1106"/>
      <c r="ER1106"/>
      <c r="ES1106"/>
      <c r="ET1106"/>
      <c r="EU1106"/>
      <c r="EV1106"/>
      <c r="EW1106"/>
      <c r="EX1106"/>
      <c r="EY1106"/>
      <c r="EZ1106"/>
      <c r="FA1106"/>
      <c r="FB1106"/>
      <c r="FC1106"/>
      <c r="FD1106"/>
      <c r="FE1106"/>
      <c r="FF1106"/>
      <c r="FG1106"/>
      <c r="FH1106"/>
      <c r="FI1106"/>
      <c r="FJ1106"/>
      <c r="FK1106"/>
      <c r="FL1106"/>
      <c r="FM1106"/>
      <c r="FN1106"/>
      <c r="FO1106"/>
      <c r="FP1106"/>
      <c r="FQ1106"/>
      <c r="FR1106"/>
      <c r="FS1106"/>
      <c r="FT1106"/>
      <c r="FU1106"/>
      <c r="FV1106"/>
      <c r="FW1106"/>
      <c r="FX1106"/>
      <c r="FY1106"/>
      <c r="FZ1106"/>
      <c r="GA1106"/>
      <c r="GB1106"/>
      <c r="GC1106"/>
      <c r="GD1106"/>
      <c r="GE1106"/>
      <c r="GF1106"/>
      <c r="GG1106"/>
      <c r="GH1106"/>
      <c r="GI1106"/>
      <c r="GJ1106"/>
      <c r="GK1106"/>
      <c r="GL1106"/>
      <c r="GM1106"/>
      <c r="GN1106"/>
      <c r="GO1106"/>
      <c r="GP1106"/>
      <c r="GQ1106"/>
      <c r="GR1106"/>
      <c r="GS1106"/>
      <c r="GT1106"/>
      <c r="GU1106"/>
      <c r="GV1106"/>
      <c r="GW1106"/>
      <c r="GX1106"/>
      <c r="GY1106"/>
      <c r="GZ1106"/>
      <c r="HA1106"/>
      <c r="HB1106"/>
      <c r="HC1106"/>
      <c r="HD1106"/>
      <c r="HE1106"/>
      <c r="HF1106"/>
      <c r="HG1106"/>
      <c r="HH1106"/>
      <c r="HI1106"/>
      <c r="HJ1106"/>
      <c r="HK1106"/>
      <c r="HL1106"/>
    </row>
    <row r="1107" spans="1:220" x14ac:dyDescent="0.25">
      <c r="A1107"/>
      <c r="B1107"/>
      <c r="C1107"/>
      <c r="D1107"/>
      <c r="E1107"/>
      <c r="F1107"/>
      <c r="G1107"/>
      <c r="H1107"/>
      <c r="I1107"/>
      <c r="J1107"/>
      <c r="K1107"/>
      <c r="L1107"/>
      <c r="M1107"/>
      <c r="N1107"/>
      <c r="O1107"/>
      <c r="P1107"/>
      <c r="Q1107"/>
      <c r="R1107"/>
      <c r="S1107"/>
      <c r="T1107"/>
      <c r="U1107"/>
      <c r="V1107"/>
      <c r="W1107"/>
      <c r="X1107"/>
      <c r="Y1107"/>
      <c r="Z1107"/>
      <c r="AA1107"/>
      <c r="AB1107"/>
      <c r="AC1107"/>
      <c r="AD1107"/>
      <c r="AE1107"/>
      <c r="AF1107"/>
      <c r="AG1107"/>
      <c r="AH1107"/>
      <c r="AI1107"/>
      <c r="AJ1107"/>
      <c r="AK1107"/>
      <c r="AL1107"/>
      <c r="AM1107"/>
      <c r="AN1107"/>
      <c r="AO1107"/>
      <c r="AP1107"/>
      <c r="AQ1107"/>
      <c r="AR1107"/>
      <c r="AS1107"/>
      <c r="AT1107"/>
      <c r="AU1107"/>
      <c r="AV1107"/>
      <c r="AW1107"/>
      <c r="AX1107"/>
      <c r="AY1107"/>
      <c r="AZ1107"/>
      <c r="BA1107"/>
      <c r="BB1107"/>
      <c r="BC1107"/>
      <c r="BD1107"/>
      <c r="BE1107"/>
      <c r="BF1107"/>
      <c r="BG1107"/>
      <c r="BH1107"/>
      <c r="BI1107"/>
      <c r="BJ1107"/>
      <c r="BK1107"/>
      <c r="BL1107"/>
      <c r="BM1107"/>
      <c r="BN1107"/>
      <c r="BO1107"/>
      <c r="BP1107"/>
      <c r="BQ1107"/>
      <c r="BR1107"/>
      <c r="BS1107"/>
      <c r="BT1107"/>
      <c r="BU1107"/>
      <c r="BV1107"/>
      <c r="BW1107"/>
      <c r="BX1107"/>
      <c r="BY1107"/>
      <c r="BZ1107"/>
      <c r="CA1107"/>
      <c r="CB1107"/>
      <c r="CC1107"/>
      <c r="CD1107"/>
      <c r="CE1107"/>
      <c r="CF1107"/>
      <c r="CG1107"/>
      <c r="CH1107"/>
      <c r="CI1107"/>
      <c r="CJ1107"/>
      <c r="CK1107"/>
      <c r="CL1107"/>
      <c r="CM1107"/>
      <c r="CN1107"/>
      <c r="CO1107"/>
      <c r="CP1107"/>
      <c r="CQ1107"/>
      <c r="CR1107"/>
      <c r="CS1107"/>
      <c r="CT1107"/>
      <c r="CU1107"/>
      <c r="CV1107"/>
      <c r="CW1107"/>
      <c r="CX1107"/>
      <c r="CY1107"/>
      <c r="CZ1107"/>
      <c r="DA1107"/>
      <c r="DB1107"/>
      <c r="DC1107"/>
      <c r="DD1107"/>
      <c r="DE1107"/>
      <c r="DF1107"/>
      <c r="DG1107"/>
      <c r="DH1107"/>
      <c r="DI1107"/>
      <c r="DJ1107"/>
      <c r="DK1107"/>
      <c r="DL1107"/>
      <c r="DM1107"/>
      <c r="DN1107"/>
      <c r="DO1107"/>
      <c r="DP1107"/>
      <c r="DQ1107"/>
      <c r="DR1107"/>
      <c r="DS1107"/>
      <c r="DT1107"/>
      <c r="DU1107"/>
      <c r="DV1107"/>
      <c r="DW1107"/>
      <c r="DX1107"/>
      <c r="DY1107"/>
      <c r="DZ1107"/>
      <c r="EA1107"/>
      <c r="EB1107"/>
      <c r="EC1107"/>
      <c r="ED1107"/>
      <c r="EE1107"/>
      <c r="EF1107"/>
      <c r="EG1107"/>
      <c r="EH1107"/>
      <c r="EI1107"/>
      <c r="EJ1107"/>
      <c r="EK1107"/>
      <c r="EL1107"/>
      <c r="EM1107"/>
      <c r="EN1107"/>
      <c r="EO1107"/>
      <c r="EP1107"/>
      <c r="EQ1107"/>
      <c r="ER1107"/>
      <c r="ES1107"/>
      <c r="ET1107"/>
      <c r="EU1107"/>
      <c r="EV1107"/>
      <c r="EW1107"/>
      <c r="EX1107"/>
      <c r="EY1107"/>
      <c r="EZ1107"/>
      <c r="FA1107"/>
      <c r="FB1107"/>
      <c r="FC1107"/>
      <c r="FD1107"/>
      <c r="FE1107"/>
      <c r="FF1107"/>
      <c r="FG1107"/>
      <c r="FH1107"/>
      <c r="FI1107"/>
      <c r="FJ1107"/>
      <c r="FK1107"/>
      <c r="FL1107"/>
      <c r="FM1107"/>
      <c r="FN1107"/>
      <c r="FO1107"/>
      <c r="FP1107"/>
      <c r="FQ1107"/>
      <c r="FR1107"/>
      <c r="FS1107"/>
      <c r="FT1107"/>
      <c r="FU1107"/>
      <c r="FV1107"/>
      <c r="FW1107"/>
      <c r="FX1107"/>
      <c r="FY1107"/>
      <c r="FZ1107"/>
      <c r="GA1107"/>
      <c r="GB1107"/>
      <c r="GC1107"/>
      <c r="GD1107"/>
      <c r="GE1107"/>
      <c r="GF1107"/>
      <c r="GG1107"/>
      <c r="GH1107"/>
      <c r="GI1107"/>
      <c r="GJ1107"/>
      <c r="GK1107"/>
      <c r="GL1107"/>
      <c r="GM1107"/>
      <c r="GN1107"/>
      <c r="GO1107"/>
      <c r="GP1107"/>
      <c r="GQ1107"/>
      <c r="GR1107"/>
      <c r="GS1107"/>
      <c r="GT1107"/>
      <c r="GU1107"/>
      <c r="GV1107"/>
      <c r="GW1107"/>
      <c r="GX1107"/>
      <c r="GY1107"/>
      <c r="GZ1107"/>
      <c r="HA1107"/>
      <c r="HB1107"/>
      <c r="HC1107"/>
      <c r="HD1107"/>
      <c r="HE1107"/>
      <c r="HF1107"/>
      <c r="HG1107"/>
      <c r="HH1107"/>
      <c r="HI1107"/>
      <c r="HJ1107"/>
      <c r="HK1107"/>
      <c r="HL1107"/>
    </row>
    <row r="1108" spans="1:220" x14ac:dyDescent="0.25">
      <c r="A1108"/>
      <c r="B1108"/>
      <c r="C1108"/>
      <c r="D1108"/>
      <c r="E1108"/>
      <c r="F1108"/>
      <c r="G1108"/>
      <c r="H1108"/>
      <c r="I1108"/>
      <c r="J1108"/>
      <c r="K1108"/>
      <c r="L1108"/>
      <c r="M1108"/>
      <c r="N1108"/>
      <c r="O1108"/>
      <c r="P1108"/>
      <c r="Q1108"/>
      <c r="R1108"/>
      <c r="S1108"/>
      <c r="T1108"/>
      <c r="U1108"/>
      <c r="V1108"/>
      <c r="W1108"/>
      <c r="X1108"/>
      <c r="Y1108"/>
      <c r="Z1108"/>
      <c r="AA1108"/>
      <c r="AB1108"/>
      <c r="AC1108"/>
      <c r="AD1108"/>
      <c r="AE1108"/>
      <c r="AF1108"/>
      <c r="AG1108"/>
      <c r="AH1108"/>
      <c r="AI1108"/>
      <c r="AJ1108"/>
      <c r="AK1108"/>
      <c r="AL1108"/>
      <c r="AM1108"/>
      <c r="AN1108"/>
      <c r="AO1108"/>
      <c r="AP1108"/>
      <c r="AQ1108"/>
      <c r="AR1108"/>
      <c r="AS1108"/>
      <c r="AT1108"/>
      <c r="AU1108"/>
      <c r="AV1108"/>
      <c r="AW1108"/>
      <c r="AX1108"/>
      <c r="AY1108"/>
      <c r="AZ1108"/>
      <c r="BA1108"/>
      <c r="BB1108"/>
      <c r="BC1108"/>
      <c r="BD1108"/>
      <c r="BE1108"/>
      <c r="BF1108"/>
      <c r="BG1108"/>
      <c r="BH1108"/>
      <c r="BI1108"/>
      <c r="BJ1108"/>
      <c r="BK1108"/>
      <c r="BL1108"/>
      <c r="BM1108"/>
      <c r="BN1108"/>
      <c r="BO1108"/>
      <c r="BP1108"/>
      <c r="BQ1108"/>
      <c r="BR1108"/>
      <c r="BS1108"/>
      <c r="BT1108"/>
      <c r="BU1108"/>
      <c r="BV1108"/>
      <c r="BW1108"/>
      <c r="BX1108"/>
      <c r="BY1108"/>
      <c r="BZ1108"/>
      <c r="CA1108"/>
      <c r="CB1108"/>
      <c r="CC1108"/>
      <c r="CD1108"/>
      <c r="CE1108"/>
      <c r="CF1108"/>
      <c r="CG1108"/>
      <c r="CH1108"/>
      <c r="CI1108"/>
      <c r="CJ1108"/>
      <c r="CK1108"/>
      <c r="CL1108"/>
      <c r="CM1108"/>
      <c r="CN1108"/>
      <c r="CO1108"/>
      <c r="CP1108"/>
      <c r="CQ1108"/>
      <c r="CR1108"/>
      <c r="CS1108"/>
      <c r="CT1108"/>
      <c r="CU1108"/>
      <c r="CV1108"/>
      <c r="CW1108"/>
      <c r="CX1108"/>
      <c r="CY1108"/>
      <c r="CZ1108"/>
      <c r="DA1108"/>
      <c r="DB1108"/>
      <c r="DC1108"/>
      <c r="DD1108"/>
      <c r="DE1108"/>
      <c r="DF1108"/>
      <c r="DG1108"/>
      <c r="DH1108"/>
      <c r="DI1108"/>
      <c r="DJ1108"/>
      <c r="DK1108"/>
      <c r="DL1108"/>
      <c r="DM1108"/>
      <c r="DN1108"/>
      <c r="DO1108"/>
      <c r="DP1108"/>
      <c r="DQ1108"/>
      <c r="DR1108"/>
      <c r="DS1108"/>
      <c r="DT1108"/>
      <c r="DU1108"/>
      <c r="DV1108"/>
      <c r="DW1108"/>
      <c r="DX1108"/>
      <c r="DY1108"/>
      <c r="DZ1108"/>
      <c r="EA1108"/>
      <c r="EB1108"/>
      <c r="EC1108"/>
      <c r="ED1108"/>
      <c r="EE1108"/>
      <c r="EF1108"/>
      <c r="EG1108"/>
      <c r="EH1108"/>
      <c r="EI1108"/>
      <c r="EJ1108"/>
      <c r="EK1108"/>
      <c r="EL1108"/>
      <c r="EM1108"/>
      <c r="EN1108"/>
      <c r="EO1108"/>
      <c r="EP1108"/>
      <c r="EQ1108"/>
      <c r="ER1108"/>
      <c r="ES1108"/>
      <c r="ET1108"/>
      <c r="EU1108"/>
      <c r="EV1108"/>
      <c r="EW1108"/>
      <c r="EX1108"/>
      <c r="EY1108"/>
      <c r="EZ1108"/>
      <c r="FA1108"/>
      <c r="FB1108"/>
      <c r="FC1108"/>
      <c r="FD1108"/>
      <c r="FE1108"/>
      <c r="FF1108"/>
      <c r="FG1108"/>
      <c r="FH1108"/>
      <c r="FI1108"/>
      <c r="FJ1108"/>
      <c r="FK1108"/>
      <c r="FL1108"/>
      <c r="FM1108"/>
      <c r="FN1108"/>
      <c r="FO1108"/>
      <c r="FP1108"/>
      <c r="FQ1108"/>
      <c r="FR1108"/>
      <c r="FS1108"/>
      <c r="FT1108"/>
      <c r="FU1108"/>
      <c r="FV1108"/>
      <c r="FW1108"/>
      <c r="FX1108"/>
      <c r="FY1108"/>
      <c r="FZ1108"/>
      <c r="GA1108"/>
      <c r="GB1108"/>
      <c r="GC1108"/>
      <c r="GD1108"/>
      <c r="GE1108"/>
      <c r="GF1108"/>
      <c r="GG1108"/>
      <c r="GH1108"/>
      <c r="GI1108"/>
      <c r="GJ1108"/>
      <c r="GK1108"/>
      <c r="GL1108"/>
      <c r="GM1108"/>
      <c r="GN1108"/>
      <c r="GO1108"/>
      <c r="GP1108"/>
      <c r="GQ1108"/>
      <c r="GR1108"/>
      <c r="GS1108"/>
      <c r="GT1108"/>
      <c r="GU1108"/>
      <c r="GV1108"/>
      <c r="GW1108"/>
      <c r="GX1108"/>
      <c r="GY1108"/>
      <c r="GZ1108"/>
      <c r="HA1108"/>
      <c r="HB1108"/>
      <c r="HC1108"/>
      <c r="HD1108"/>
      <c r="HE1108"/>
      <c r="HF1108"/>
      <c r="HG1108"/>
      <c r="HH1108"/>
      <c r="HI1108"/>
      <c r="HJ1108"/>
      <c r="HK1108"/>
      <c r="HL1108"/>
    </row>
    <row r="1109" spans="1:220" x14ac:dyDescent="0.25">
      <c r="A1109"/>
      <c r="B1109"/>
      <c r="C1109"/>
      <c r="D1109"/>
      <c r="E1109"/>
      <c r="F1109"/>
      <c r="G1109"/>
      <c r="H1109"/>
      <c r="I1109"/>
      <c r="J1109"/>
      <c r="K1109"/>
      <c r="L1109"/>
      <c r="M1109"/>
      <c r="N1109"/>
      <c r="O1109"/>
      <c r="P1109"/>
      <c r="Q1109"/>
      <c r="R1109"/>
      <c r="S1109"/>
      <c r="T1109"/>
      <c r="U1109"/>
      <c r="V1109"/>
      <c r="W1109"/>
      <c r="X1109"/>
      <c r="Y1109"/>
      <c r="Z1109"/>
      <c r="AA1109"/>
      <c r="AB1109"/>
      <c r="AC1109"/>
      <c r="AD1109"/>
      <c r="AE1109"/>
      <c r="AF1109"/>
      <c r="AG1109"/>
      <c r="AH1109"/>
      <c r="AI1109"/>
      <c r="AJ1109"/>
      <c r="AK1109"/>
      <c r="AL1109"/>
      <c r="AM1109"/>
      <c r="AN1109"/>
      <c r="AO1109"/>
      <c r="AP1109"/>
      <c r="AQ1109"/>
      <c r="AR1109"/>
      <c r="AS1109"/>
      <c r="AT1109"/>
      <c r="AU1109"/>
      <c r="AV1109"/>
      <c r="AW1109"/>
      <c r="AX1109"/>
      <c r="AY1109"/>
      <c r="AZ1109"/>
      <c r="BA1109"/>
      <c r="BB1109"/>
      <c r="BC1109"/>
      <c r="BD1109"/>
      <c r="BE1109"/>
      <c r="BF1109"/>
      <c r="BG1109"/>
      <c r="BH1109"/>
      <c r="BI1109"/>
      <c r="BJ1109"/>
      <c r="BK1109"/>
      <c r="BL1109"/>
      <c r="BM1109"/>
      <c r="BN1109"/>
      <c r="BO1109"/>
      <c r="BP1109"/>
      <c r="BQ1109"/>
      <c r="BR1109"/>
      <c r="BS1109"/>
      <c r="BT1109"/>
      <c r="BU1109"/>
      <c r="BV1109"/>
      <c r="BW1109"/>
      <c r="BX1109"/>
      <c r="BY1109"/>
      <c r="BZ1109"/>
      <c r="CA1109"/>
      <c r="CB1109"/>
      <c r="CC1109"/>
      <c r="CD1109"/>
      <c r="CE1109"/>
      <c r="CF1109"/>
      <c r="CG1109"/>
      <c r="CH1109"/>
      <c r="CI1109"/>
      <c r="CJ1109"/>
      <c r="CK1109"/>
      <c r="CL1109"/>
      <c r="CM1109"/>
      <c r="CN1109"/>
      <c r="CO1109"/>
      <c r="CP1109"/>
      <c r="CQ1109"/>
      <c r="CR1109"/>
      <c r="CS1109"/>
      <c r="CT1109"/>
      <c r="CU1109"/>
      <c r="CV1109"/>
      <c r="CW1109"/>
      <c r="CX1109"/>
      <c r="CY1109"/>
      <c r="CZ1109"/>
      <c r="DA1109"/>
      <c r="DB1109"/>
      <c r="DC1109"/>
      <c r="DD1109"/>
      <c r="DE1109"/>
      <c r="DF1109"/>
      <c r="DG1109"/>
      <c r="DH1109"/>
      <c r="DI1109"/>
      <c r="DJ1109"/>
      <c r="DK1109"/>
      <c r="DL1109"/>
      <c r="DM1109"/>
      <c r="DN1109"/>
      <c r="DO1109"/>
      <c r="DP1109"/>
      <c r="DQ1109"/>
      <c r="DR1109"/>
      <c r="DS1109"/>
      <c r="DT1109"/>
      <c r="DU1109"/>
      <c r="DV1109"/>
      <c r="DW1109"/>
      <c r="DX1109"/>
      <c r="DY1109"/>
      <c r="DZ1109"/>
      <c r="EA1109"/>
      <c r="EB1109"/>
      <c r="EC1109"/>
      <c r="ED1109"/>
      <c r="EE1109"/>
      <c r="EF1109"/>
      <c r="EG1109"/>
      <c r="EH1109"/>
      <c r="EI1109"/>
      <c r="EJ1109"/>
      <c r="EK1109"/>
      <c r="EL1109"/>
      <c r="EM1109"/>
      <c r="EN1109"/>
      <c r="EO1109"/>
      <c r="EP1109"/>
      <c r="EQ1109"/>
      <c r="ER1109"/>
      <c r="ES1109"/>
      <c r="ET1109"/>
      <c r="EU1109"/>
      <c r="EV1109"/>
      <c r="EW1109"/>
      <c r="EX1109"/>
      <c r="EY1109"/>
      <c r="EZ1109"/>
      <c r="FA1109"/>
      <c r="FB1109"/>
      <c r="FC1109"/>
      <c r="FD1109"/>
      <c r="FE1109"/>
      <c r="FF1109"/>
      <c r="FG1109"/>
      <c r="FH1109"/>
      <c r="FI1109"/>
      <c r="FJ1109"/>
      <c r="FK1109"/>
      <c r="FL1109"/>
      <c r="FM1109"/>
      <c r="FN1109"/>
      <c r="FO1109"/>
      <c r="FP1109"/>
      <c r="FQ1109"/>
      <c r="FR1109"/>
      <c r="FS1109"/>
      <c r="FT1109"/>
      <c r="FU1109"/>
      <c r="FV1109"/>
      <c r="FW1109"/>
      <c r="FX1109"/>
      <c r="FY1109"/>
      <c r="FZ1109"/>
      <c r="GA1109"/>
      <c r="GB1109"/>
      <c r="GC1109"/>
      <c r="GD1109"/>
      <c r="GE1109"/>
      <c r="GF1109"/>
      <c r="GG1109"/>
      <c r="GH1109"/>
      <c r="GI1109"/>
      <c r="GJ1109"/>
      <c r="GK1109"/>
      <c r="GL1109"/>
      <c r="GM1109"/>
      <c r="GN1109"/>
      <c r="GO1109"/>
      <c r="GP1109"/>
      <c r="GQ1109"/>
      <c r="GR1109"/>
      <c r="GS1109"/>
      <c r="GT1109"/>
      <c r="GU1109"/>
      <c r="GV1109"/>
      <c r="GW1109"/>
      <c r="GX1109"/>
      <c r="GY1109"/>
      <c r="GZ1109"/>
      <c r="HA1109"/>
      <c r="HB1109"/>
      <c r="HC1109"/>
      <c r="HD1109"/>
      <c r="HE1109"/>
      <c r="HF1109"/>
      <c r="HG1109"/>
      <c r="HH1109"/>
      <c r="HI1109"/>
      <c r="HJ1109"/>
      <c r="HK1109"/>
      <c r="HL1109"/>
    </row>
    <row r="1110" spans="1:220" x14ac:dyDescent="0.25">
      <c r="A1110"/>
      <c r="B1110"/>
      <c r="C1110"/>
      <c r="D1110"/>
      <c r="E1110"/>
      <c r="F1110"/>
      <c r="G1110"/>
      <c r="H1110"/>
      <c r="I1110"/>
      <c r="J1110"/>
      <c r="K1110"/>
      <c r="L1110"/>
      <c r="M1110"/>
      <c r="N1110"/>
      <c r="O1110"/>
      <c r="P1110"/>
      <c r="Q1110"/>
      <c r="R1110"/>
      <c r="S1110"/>
      <c r="T1110"/>
      <c r="U1110"/>
      <c r="V1110"/>
      <c r="W1110"/>
      <c r="X1110"/>
      <c r="Y1110"/>
      <c r="Z1110"/>
      <c r="AA1110"/>
      <c r="AB1110"/>
      <c r="AC1110"/>
      <c r="AD1110"/>
      <c r="AE1110"/>
      <c r="AF1110"/>
      <c r="AG1110"/>
      <c r="AH1110"/>
      <c r="AI1110"/>
      <c r="AJ1110"/>
      <c r="AK1110"/>
      <c r="AL1110"/>
      <c r="AM1110"/>
      <c r="AN1110"/>
      <c r="AO1110"/>
      <c r="AP1110"/>
      <c r="AQ1110"/>
      <c r="AR1110"/>
      <c r="AS1110"/>
      <c r="AT1110"/>
      <c r="AU1110"/>
      <c r="AV1110"/>
      <c r="AW1110"/>
      <c r="AX1110"/>
      <c r="AY1110"/>
      <c r="AZ1110"/>
      <c r="BA1110"/>
      <c r="BB1110"/>
      <c r="BC1110"/>
      <c r="BD1110"/>
      <c r="BE1110"/>
      <c r="BF1110"/>
      <c r="BG1110"/>
      <c r="BH1110"/>
      <c r="BI1110"/>
      <c r="BJ1110"/>
      <c r="BK1110"/>
      <c r="BL1110"/>
      <c r="BM1110"/>
      <c r="BN1110"/>
      <c r="BO1110"/>
      <c r="BP1110"/>
      <c r="BQ1110"/>
      <c r="BR1110"/>
      <c r="BS1110"/>
      <c r="BT1110"/>
      <c r="BU1110"/>
      <c r="BV1110"/>
      <c r="BW1110"/>
      <c r="BX1110"/>
      <c r="BY1110"/>
      <c r="BZ1110"/>
      <c r="CA1110"/>
      <c r="CB1110"/>
      <c r="CC1110"/>
      <c r="CD1110"/>
      <c r="CE1110"/>
      <c r="CF1110"/>
      <c r="CG1110"/>
      <c r="CH1110"/>
      <c r="CI1110"/>
      <c r="CJ1110"/>
      <c r="CK1110"/>
      <c r="CL1110"/>
      <c r="CM1110"/>
      <c r="CN1110"/>
      <c r="CO1110"/>
      <c r="CP1110"/>
      <c r="CQ1110"/>
      <c r="CR1110"/>
      <c r="CS1110"/>
      <c r="CT1110"/>
      <c r="CU1110"/>
      <c r="CV1110"/>
      <c r="CW1110"/>
      <c r="CX1110"/>
      <c r="CY1110"/>
      <c r="CZ1110"/>
      <c r="DA1110"/>
      <c r="DB1110"/>
      <c r="DC1110"/>
      <c r="DD1110"/>
      <c r="DE1110"/>
      <c r="DF1110"/>
      <c r="DG1110"/>
      <c r="DH1110"/>
      <c r="DI1110"/>
      <c r="DJ1110"/>
      <c r="DK1110"/>
      <c r="DL1110"/>
      <c r="DM1110"/>
      <c r="DN1110"/>
      <c r="DO1110"/>
      <c r="DP1110"/>
      <c r="DQ1110"/>
      <c r="DR1110"/>
      <c r="DS1110"/>
      <c r="DT1110"/>
      <c r="DU1110"/>
      <c r="DV1110"/>
      <c r="DW1110"/>
      <c r="DX1110"/>
      <c r="DY1110"/>
      <c r="DZ1110"/>
      <c r="EA1110"/>
      <c r="EB1110"/>
      <c r="EC1110"/>
      <c r="ED1110"/>
      <c r="EE1110"/>
      <c r="EF1110"/>
      <c r="EG1110"/>
      <c r="EH1110"/>
      <c r="EI1110"/>
      <c r="EJ1110"/>
      <c r="EK1110"/>
      <c r="EL1110"/>
      <c r="EM1110"/>
      <c r="EN1110"/>
      <c r="EO1110"/>
      <c r="EP1110"/>
      <c r="EQ1110"/>
      <c r="ER1110"/>
      <c r="ES1110"/>
      <c r="ET1110"/>
      <c r="EU1110"/>
      <c r="EV1110"/>
      <c r="EW1110"/>
      <c r="EX1110"/>
      <c r="EY1110"/>
      <c r="EZ1110"/>
      <c r="FA1110"/>
      <c r="FB1110"/>
      <c r="FC1110"/>
      <c r="FD1110"/>
      <c r="FE1110"/>
      <c r="FF1110"/>
      <c r="FG1110"/>
      <c r="FH1110"/>
      <c r="FI1110"/>
      <c r="FJ1110"/>
      <c r="FK1110"/>
      <c r="FL1110"/>
      <c r="FM1110"/>
      <c r="FN1110"/>
      <c r="FO1110"/>
      <c r="FP1110"/>
      <c r="FQ1110"/>
      <c r="FR1110"/>
      <c r="FS1110"/>
      <c r="FT1110"/>
      <c r="FU1110"/>
      <c r="FV1110"/>
      <c r="FW1110"/>
      <c r="FX1110"/>
      <c r="FY1110"/>
      <c r="FZ1110"/>
      <c r="GA1110"/>
      <c r="GB1110"/>
      <c r="GC1110"/>
      <c r="GD1110"/>
      <c r="GE1110"/>
      <c r="GF1110"/>
      <c r="GG1110"/>
      <c r="GH1110"/>
      <c r="GI1110"/>
      <c r="GJ1110"/>
      <c r="GK1110"/>
      <c r="GL1110"/>
      <c r="GM1110"/>
      <c r="GN1110"/>
      <c r="GO1110"/>
      <c r="GP1110"/>
      <c r="GQ1110"/>
      <c r="GR1110"/>
      <c r="GS1110"/>
      <c r="GT1110"/>
      <c r="GU1110"/>
      <c r="GV1110"/>
      <c r="GW1110"/>
      <c r="GX1110"/>
      <c r="GY1110"/>
      <c r="GZ1110"/>
      <c r="HA1110"/>
      <c r="HB1110"/>
      <c r="HC1110"/>
      <c r="HD1110"/>
      <c r="HE1110"/>
      <c r="HF1110"/>
      <c r="HG1110"/>
      <c r="HH1110"/>
      <c r="HI1110"/>
      <c r="HJ1110"/>
      <c r="HK1110"/>
      <c r="HL1110"/>
    </row>
    <row r="1111" spans="1:220" x14ac:dyDescent="0.25">
      <c r="A1111"/>
      <c r="B1111"/>
      <c r="C1111"/>
      <c r="D1111"/>
      <c r="E1111"/>
      <c r="F1111"/>
      <c r="G1111"/>
      <c r="H1111"/>
      <c r="I1111"/>
      <c r="J1111"/>
      <c r="K1111"/>
      <c r="L1111"/>
      <c r="M1111"/>
      <c r="N1111"/>
      <c r="O1111"/>
      <c r="P1111"/>
      <c r="Q1111"/>
      <c r="R1111"/>
      <c r="S1111"/>
      <c r="T1111"/>
      <c r="U1111"/>
      <c r="V1111"/>
      <c r="W1111"/>
      <c r="X1111"/>
      <c r="Y1111"/>
      <c r="Z1111"/>
      <c r="AA1111"/>
      <c r="AB1111"/>
      <c r="AC1111"/>
      <c r="AD1111"/>
      <c r="AE1111"/>
      <c r="AF1111"/>
      <c r="AG1111"/>
      <c r="AH1111"/>
      <c r="AI1111"/>
      <c r="AJ1111"/>
      <c r="AK1111"/>
      <c r="AL1111"/>
      <c r="AM1111"/>
      <c r="AN1111"/>
      <c r="AO1111"/>
      <c r="AP1111"/>
      <c r="AQ1111"/>
      <c r="AR1111"/>
      <c r="AS1111"/>
      <c r="AT1111"/>
      <c r="AU1111"/>
      <c r="AV1111"/>
      <c r="AW1111"/>
      <c r="AX1111"/>
      <c r="AY1111"/>
      <c r="AZ1111"/>
      <c r="BA1111"/>
      <c r="BB1111"/>
      <c r="BC1111"/>
      <c r="BD1111"/>
      <c r="BE1111"/>
      <c r="BF1111"/>
      <c r="BG1111"/>
      <c r="BH1111"/>
      <c r="BI1111"/>
      <c r="BJ1111"/>
      <c r="BK1111"/>
      <c r="BL1111"/>
      <c r="BM1111"/>
      <c r="BN1111"/>
      <c r="BO1111"/>
      <c r="BP1111"/>
      <c r="BQ1111"/>
      <c r="BR1111"/>
      <c r="BS1111"/>
      <c r="BT1111"/>
      <c r="BU1111"/>
      <c r="BV1111"/>
      <c r="BW1111"/>
      <c r="BX1111"/>
      <c r="BY1111"/>
      <c r="BZ1111"/>
      <c r="CA1111"/>
      <c r="CB1111"/>
      <c r="CC1111"/>
      <c r="CD1111"/>
      <c r="CE1111"/>
      <c r="CF1111"/>
      <c r="CG1111"/>
      <c r="CH1111"/>
      <c r="CI1111"/>
      <c r="CJ1111"/>
      <c r="CK1111"/>
      <c r="CL1111"/>
      <c r="CM1111"/>
      <c r="CN1111"/>
      <c r="CO1111"/>
      <c r="CP1111"/>
      <c r="CQ1111"/>
      <c r="CR1111"/>
      <c r="CS1111"/>
      <c r="CT1111"/>
      <c r="CU1111"/>
      <c r="CV1111"/>
      <c r="CW1111"/>
      <c r="CX1111"/>
      <c r="CY1111"/>
      <c r="CZ1111"/>
      <c r="DA1111"/>
      <c r="DB1111"/>
      <c r="DC1111"/>
      <c r="DD1111"/>
      <c r="DE1111"/>
      <c r="DF1111"/>
      <c r="DG1111"/>
      <c r="DH1111"/>
      <c r="DI1111"/>
      <c r="DJ1111"/>
      <c r="DK1111"/>
      <c r="DL1111"/>
      <c r="DM1111"/>
      <c r="DN1111"/>
      <c r="DO1111"/>
      <c r="DP1111"/>
      <c r="DQ1111"/>
      <c r="DR1111"/>
      <c r="DS1111"/>
      <c r="DT1111"/>
      <c r="DU1111"/>
      <c r="DV1111"/>
      <c r="DW1111"/>
      <c r="DX1111"/>
      <c r="DY1111"/>
      <c r="DZ1111"/>
      <c r="EA1111"/>
      <c r="EB1111"/>
      <c r="EC1111"/>
      <c r="ED1111"/>
      <c r="EE1111"/>
      <c r="EF1111"/>
      <c r="EG1111"/>
      <c r="EH1111"/>
      <c r="EI1111"/>
      <c r="EJ1111"/>
      <c r="EK1111"/>
      <c r="EL1111"/>
      <c r="EM1111"/>
      <c r="EN1111"/>
      <c r="EO1111"/>
      <c r="EP1111"/>
      <c r="EQ1111"/>
      <c r="ER1111"/>
      <c r="ES1111"/>
      <c r="ET1111"/>
      <c r="EU1111"/>
      <c r="EV1111"/>
      <c r="EW1111"/>
      <c r="EX1111"/>
      <c r="EY1111"/>
      <c r="EZ1111"/>
      <c r="FA1111"/>
      <c r="FB1111"/>
      <c r="FC1111"/>
      <c r="FD1111"/>
      <c r="FE1111"/>
      <c r="FF1111"/>
      <c r="FG1111"/>
      <c r="FH1111"/>
      <c r="FI1111"/>
      <c r="FJ1111"/>
      <c r="FK1111"/>
      <c r="FL1111"/>
      <c r="FM1111"/>
      <c r="FN1111"/>
      <c r="FO1111"/>
      <c r="FP1111"/>
      <c r="FQ1111"/>
      <c r="FR1111"/>
      <c r="FS1111"/>
      <c r="FT1111"/>
      <c r="FU1111"/>
      <c r="FV1111"/>
      <c r="FW1111"/>
      <c r="FX1111"/>
      <c r="FY1111"/>
      <c r="FZ1111"/>
      <c r="GA1111"/>
      <c r="GB1111"/>
      <c r="GC1111"/>
      <c r="GD1111"/>
      <c r="GE1111"/>
      <c r="GF1111"/>
      <c r="GG1111"/>
      <c r="GH1111"/>
      <c r="GI1111"/>
      <c r="GJ1111"/>
      <c r="GK1111"/>
      <c r="GL1111"/>
      <c r="GM1111"/>
      <c r="GN1111"/>
      <c r="GO1111"/>
      <c r="GP1111"/>
      <c r="GQ1111"/>
      <c r="GR1111"/>
      <c r="GS1111"/>
      <c r="GT1111"/>
      <c r="GU1111"/>
      <c r="GV1111"/>
      <c r="GW1111"/>
      <c r="GX1111"/>
      <c r="GY1111"/>
      <c r="GZ1111"/>
      <c r="HA1111"/>
      <c r="HB1111"/>
      <c r="HC1111"/>
      <c r="HD1111"/>
      <c r="HE1111"/>
      <c r="HF1111"/>
      <c r="HG1111"/>
      <c r="HH1111"/>
      <c r="HI1111"/>
      <c r="HJ1111"/>
      <c r="HK1111"/>
      <c r="HL1111"/>
    </row>
    <row r="1112" spans="1:220" x14ac:dyDescent="0.25">
      <c r="A1112"/>
      <c r="B1112"/>
      <c r="C1112"/>
      <c r="D1112"/>
      <c r="E1112"/>
      <c r="F1112"/>
      <c r="G1112"/>
      <c r="H1112"/>
      <c r="I1112"/>
      <c r="J1112"/>
      <c r="K1112"/>
      <c r="L1112"/>
      <c r="M1112"/>
      <c r="N1112"/>
      <c r="O1112"/>
      <c r="P1112"/>
      <c r="Q1112"/>
      <c r="R1112"/>
      <c r="S1112"/>
      <c r="T1112"/>
      <c r="U1112"/>
      <c r="V1112"/>
      <c r="W1112"/>
      <c r="X1112"/>
      <c r="Y1112"/>
      <c r="Z1112"/>
      <c r="AA1112"/>
      <c r="AB1112"/>
      <c r="AC1112"/>
      <c r="AD1112"/>
      <c r="AE1112"/>
      <c r="AF1112"/>
      <c r="AG1112"/>
      <c r="AH1112"/>
      <c r="AI1112"/>
      <c r="AJ1112"/>
      <c r="AK1112"/>
      <c r="AL1112"/>
      <c r="AM1112"/>
      <c r="AN1112"/>
      <c r="AO1112"/>
      <c r="AP1112"/>
      <c r="AQ1112"/>
      <c r="AR1112"/>
      <c r="AS1112"/>
      <c r="AT1112"/>
      <c r="AU1112"/>
      <c r="AV1112"/>
      <c r="AW1112"/>
      <c r="AX1112"/>
      <c r="AY1112"/>
      <c r="AZ1112"/>
      <c r="BA1112"/>
      <c r="BB1112"/>
      <c r="BC1112"/>
      <c r="BD1112"/>
      <c r="BE1112"/>
      <c r="BF1112"/>
      <c r="BG1112"/>
      <c r="BH1112"/>
      <c r="BI1112"/>
      <c r="BJ1112"/>
      <c r="BK1112"/>
      <c r="BL1112"/>
      <c r="BM1112"/>
      <c r="BN1112"/>
      <c r="BO1112"/>
      <c r="BP1112"/>
      <c r="BQ1112"/>
      <c r="BR1112"/>
      <c r="BS1112"/>
      <c r="BT1112"/>
      <c r="BU1112"/>
      <c r="BV1112"/>
      <c r="BW1112"/>
      <c r="BX1112"/>
      <c r="BY1112"/>
      <c r="BZ1112"/>
      <c r="CA1112"/>
      <c r="CB1112"/>
      <c r="CC1112"/>
      <c r="CD1112"/>
      <c r="CE1112"/>
      <c r="CF1112"/>
      <c r="CG1112"/>
      <c r="CH1112"/>
      <c r="CI1112"/>
      <c r="CJ1112"/>
      <c r="CK1112"/>
      <c r="CL1112"/>
      <c r="CM1112"/>
      <c r="CN1112"/>
      <c r="CO1112"/>
      <c r="CP1112"/>
      <c r="CQ1112"/>
      <c r="CR1112"/>
      <c r="CS1112"/>
      <c r="CT1112"/>
      <c r="CU1112"/>
      <c r="CV1112"/>
      <c r="CW1112"/>
      <c r="CX1112"/>
      <c r="CY1112"/>
      <c r="CZ1112"/>
      <c r="DA1112"/>
      <c r="DB1112"/>
      <c r="DC1112"/>
      <c r="DD1112"/>
      <c r="DE1112"/>
      <c r="DF1112"/>
      <c r="DG1112"/>
      <c r="DH1112"/>
      <c r="DI1112"/>
      <c r="DJ1112"/>
      <c r="DK1112"/>
      <c r="DL1112"/>
      <c r="DM1112"/>
      <c r="DN1112"/>
      <c r="DO1112"/>
      <c r="DP1112"/>
      <c r="DQ1112"/>
      <c r="DR1112"/>
      <c r="DS1112"/>
      <c r="DT1112"/>
      <c r="DU1112"/>
      <c r="DV1112"/>
      <c r="DW1112"/>
      <c r="DX1112"/>
      <c r="DY1112"/>
      <c r="DZ1112"/>
      <c r="EA1112"/>
      <c r="EB1112"/>
      <c r="EC1112"/>
      <c r="ED1112"/>
      <c r="EE1112"/>
      <c r="EF1112"/>
      <c r="EG1112"/>
      <c r="EH1112"/>
      <c r="EI1112"/>
      <c r="EJ1112"/>
      <c r="EK1112"/>
      <c r="EL1112"/>
      <c r="EM1112"/>
      <c r="EN1112"/>
      <c r="EO1112"/>
      <c r="EP1112"/>
      <c r="EQ1112"/>
      <c r="ER1112"/>
      <c r="ES1112"/>
      <c r="ET1112"/>
      <c r="EU1112"/>
      <c r="EV1112"/>
      <c r="EW1112"/>
      <c r="EX1112"/>
      <c r="EY1112"/>
      <c r="EZ1112"/>
      <c r="FA1112"/>
      <c r="FB1112"/>
      <c r="FC1112"/>
      <c r="FD1112"/>
      <c r="FE1112"/>
      <c r="FF1112"/>
      <c r="FG1112"/>
      <c r="FH1112"/>
      <c r="FI1112"/>
      <c r="FJ1112"/>
      <c r="FK1112"/>
      <c r="FL1112"/>
      <c r="FM1112"/>
      <c r="FN1112"/>
      <c r="FO1112"/>
      <c r="FP1112"/>
      <c r="FQ1112"/>
      <c r="FR1112"/>
      <c r="FS1112"/>
      <c r="FT1112"/>
      <c r="FU1112"/>
      <c r="FV1112"/>
      <c r="FW1112"/>
      <c r="FX1112"/>
      <c r="FY1112"/>
      <c r="FZ1112"/>
      <c r="GA1112"/>
      <c r="GB1112"/>
      <c r="GC1112"/>
      <c r="GD1112"/>
      <c r="GE1112"/>
      <c r="GF1112"/>
      <c r="GG1112"/>
      <c r="GH1112"/>
      <c r="GI1112"/>
      <c r="GJ1112"/>
      <c r="GK1112"/>
      <c r="GL1112"/>
      <c r="GM1112"/>
      <c r="GN1112"/>
      <c r="GO1112"/>
      <c r="GP1112"/>
      <c r="GQ1112"/>
      <c r="GR1112"/>
      <c r="GS1112"/>
      <c r="GT1112"/>
      <c r="GU1112"/>
      <c r="GV1112"/>
      <c r="GW1112"/>
      <c r="GX1112"/>
      <c r="GY1112"/>
      <c r="GZ1112"/>
      <c r="HA1112"/>
      <c r="HB1112"/>
      <c r="HC1112"/>
      <c r="HD1112"/>
      <c r="HE1112"/>
      <c r="HF1112"/>
      <c r="HG1112"/>
      <c r="HH1112"/>
      <c r="HI1112"/>
      <c r="HJ1112"/>
      <c r="HK1112"/>
      <c r="HL1112"/>
    </row>
    <row r="1113" spans="1:220" x14ac:dyDescent="0.25">
      <c r="A1113"/>
      <c r="B1113"/>
      <c r="C1113"/>
      <c r="D1113"/>
      <c r="E1113"/>
      <c r="F1113"/>
      <c r="G1113"/>
      <c r="H1113"/>
      <c r="I1113"/>
      <c r="J1113"/>
      <c r="K1113"/>
      <c r="L1113"/>
      <c r="M1113"/>
      <c r="N1113"/>
      <c r="O1113"/>
      <c r="P1113"/>
      <c r="Q1113"/>
      <c r="R1113"/>
      <c r="S1113"/>
      <c r="T1113"/>
      <c r="U1113"/>
      <c r="V1113"/>
      <c r="W1113"/>
      <c r="X1113"/>
      <c r="Y1113"/>
      <c r="Z1113"/>
      <c r="AA1113"/>
      <c r="AB1113"/>
      <c r="AC1113"/>
      <c r="AD1113"/>
      <c r="AE1113"/>
      <c r="AF1113"/>
      <c r="AG1113"/>
      <c r="AH1113"/>
      <c r="AI1113"/>
      <c r="AJ1113"/>
      <c r="AK1113"/>
      <c r="AL1113"/>
      <c r="AM1113"/>
      <c r="AN1113"/>
      <c r="AO1113"/>
      <c r="AP1113"/>
      <c r="AQ1113"/>
      <c r="AR1113"/>
      <c r="AS1113"/>
      <c r="AT1113"/>
      <c r="AU1113"/>
      <c r="AV1113"/>
      <c r="AW1113"/>
      <c r="AX1113"/>
      <c r="AY1113"/>
      <c r="AZ1113"/>
      <c r="BA1113"/>
      <c r="BB1113"/>
      <c r="BC1113"/>
      <c r="BD1113"/>
      <c r="BE1113"/>
      <c r="BF1113"/>
      <c r="BG1113"/>
      <c r="BH1113"/>
      <c r="BI1113"/>
      <c r="BJ1113"/>
      <c r="BK1113"/>
      <c r="BL1113"/>
      <c r="BM1113"/>
      <c r="BN1113"/>
      <c r="BO1113"/>
      <c r="BP1113"/>
      <c r="BQ1113"/>
      <c r="BR1113"/>
      <c r="BS1113"/>
      <c r="BT1113"/>
      <c r="BU1113"/>
      <c r="BV1113"/>
      <c r="BW1113"/>
      <c r="BX1113"/>
      <c r="BY1113"/>
      <c r="BZ1113"/>
      <c r="CA1113"/>
      <c r="CB1113"/>
      <c r="CC1113"/>
      <c r="CD1113"/>
      <c r="CE1113"/>
      <c r="CF1113"/>
      <c r="CG1113"/>
      <c r="CH1113"/>
      <c r="CI1113"/>
      <c r="CJ1113"/>
      <c r="CK1113"/>
      <c r="CL1113"/>
      <c r="CM1113"/>
      <c r="CN1113"/>
      <c r="CO1113"/>
      <c r="CP1113"/>
      <c r="CQ1113"/>
      <c r="CR1113"/>
      <c r="CS1113"/>
      <c r="CT1113"/>
      <c r="CU1113"/>
      <c r="CV1113"/>
      <c r="CW1113"/>
      <c r="CX1113"/>
      <c r="CY1113"/>
      <c r="CZ1113"/>
      <c r="DA1113"/>
      <c r="DB1113"/>
      <c r="DC1113"/>
      <c r="DD1113"/>
      <c r="DE1113"/>
      <c r="DF1113"/>
      <c r="DG1113"/>
      <c r="DH1113"/>
      <c r="DI1113"/>
      <c r="DJ1113"/>
      <c r="DK1113"/>
      <c r="DL1113"/>
      <c r="DM1113"/>
      <c r="DN1113"/>
      <c r="DO1113"/>
      <c r="DP1113"/>
      <c r="DQ1113"/>
      <c r="DR1113"/>
      <c r="DS1113"/>
      <c r="DT1113"/>
      <c r="DU1113"/>
      <c r="DV1113"/>
      <c r="DW1113"/>
      <c r="DX1113"/>
      <c r="DY1113"/>
      <c r="DZ1113"/>
      <c r="EA1113"/>
      <c r="EB1113"/>
      <c r="EC1113"/>
      <c r="ED1113"/>
      <c r="EE1113"/>
      <c r="EF1113"/>
      <c r="EG1113"/>
      <c r="EH1113"/>
      <c r="EI1113"/>
      <c r="EJ1113"/>
      <c r="EK1113"/>
      <c r="EL1113"/>
      <c r="EM1113"/>
      <c r="EN1113"/>
      <c r="EO1113"/>
      <c r="EP1113"/>
      <c r="EQ1113"/>
      <c r="ER1113"/>
      <c r="ES1113"/>
      <c r="ET1113"/>
      <c r="EU1113"/>
      <c r="EV1113"/>
      <c r="EW1113"/>
      <c r="EX1113"/>
      <c r="EY1113"/>
      <c r="EZ1113"/>
      <c r="FA1113"/>
      <c r="FB1113"/>
      <c r="FC1113"/>
      <c r="FD1113"/>
      <c r="FE1113"/>
      <c r="FF1113"/>
      <c r="FG1113"/>
      <c r="FH1113"/>
      <c r="FI1113"/>
      <c r="FJ1113"/>
      <c r="FK1113"/>
      <c r="FL1113"/>
      <c r="FM1113"/>
      <c r="FN1113"/>
      <c r="FO1113"/>
      <c r="FP1113"/>
      <c r="FQ1113"/>
      <c r="FR1113"/>
      <c r="FS1113"/>
      <c r="FT1113"/>
      <c r="FU1113"/>
      <c r="FV1113"/>
      <c r="FW1113"/>
      <c r="FX1113"/>
      <c r="FY1113"/>
      <c r="FZ1113"/>
      <c r="GA1113"/>
      <c r="GB1113"/>
      <c r="GC1113"/>
      <c r="GD1113"/>
      <c r="GE1113"/>
      <c r="GF1113"/>
      <c r="GG1113"/>
      <c r="GH1113"/>
      <c r="GI1113"/>
      <c r="GJ1113"/>
      <c r="GK1113"/>
      <c r="GL1113"/>
      <c r="GM1113"/>
      <c r="GN1113"/>
      <c r="GO1113"/>
      <c r="GP1113"/>
      <c r="GQ1113"/>
      <c r="GR1113"/>
      <c r="GS1113"/>
      <c r="GT1113"/>
      <c r="GU1113"/>
      <c r="GV1113"/>
      <c r="GW1113"/>
      <c r="GX1113"/>
      <c r="GY1113"/>
      <c r="GZ1113"/>
      <c r="HA1113"/>
      <c r="HB1113"/>
      <c r="HC1113"/>
      <c r="HD1113"/>
      <c r="HE1113"/>
      <c r="HF1113"/>
      <c r="HG1113"/>
      <c r="HH1113"/>
      <c r="HI1113"/>
      <c r="HJ1113"/>
      <c r="HK1113"/>
      <c r="HL1113"/>
    </row>
    <row r="1114" spans="1:220" x14ac:dyDescent="0.25">
      <c r="A1114"/>
      <c r="B1114"/>
      <c r="C1114"/>
      <c r="D1114"/>
      <c r="E1114"/>
      <c r="F1114"/>
      <c r="G1114"/>
      <c r="H1114"/>
      <c r="I1114"/>
      <c r="J1114"/>
      <c r="K1114"/>
      <c r="L1114"/>
      <c r="M1114"/>
      <c r="N1114"/>
      <c r="O1114"/>
      <c r="P1114"/>
      <c r="Q1114"/>
      <c r="R1114"/>
      <c r="S1114"/>
      <c r="T1114"/>
      <c r="U1114"/>
      <c r="V1114"/>
      <c r="W1114"/>
      <c r="X1114"/>
      <c r="Y1114"/>
      <c r="Z1114"/>
      <c r="AA1114"/>
      <c r="AB1114"/>
      <c r="AC1114"/>
      <c r="AD1114"/>
      <c r="AE1114"/>
      <c r="AF1114"/>
      <c r="AG1114"/>
      <c r="AH1114"/>
      <c r="AI1114"/>
      <c r="AJ1114"/>
      <c r="AK1114"/>
      <c r="AL1114"/>
      <c r="AM1114"/>
      <c r="AN1114"/>
      <c r="AO1114"/>
      <c r="AP1114"/>
      <c r="AQ1114"/>
      <c r="AR1114"/>
      <c r="AS1114"/>
      <c r="AT1114"/>
      <c r="AU1114"/>
      <c r="AV1114"/>
      <c r="AW1114"/>
      <c r="AX1114"/>
      <c r="AY1114"/>
      <c r="AZ1114"/>
      <c r="BA1114"/>
      <c r="BB1114"/>
      <c r="BC1114"/>
      <c r="BD1114"/>
      <c r="BE1114"/>
      <c r="BF1114"/>
      <c r="BG1114"/>
      <c r="BH1114"/>
      <c r="BI1114"/>
      <c r="BJ1114"/>
      <c r="BK1114"/>
      <c r="BL1114"/>
      <c r="BM1114"/>
      <c r="BN1114"/>
      <c r="BO1114"/>
      <c r="BP1114"/>
      <c r="BQ1114"/>
      <c r="BR1114"/>
      <c r="BS1114"/>
      <c r="BT1114"/>
      <c r="BU1114"/>
      <c r="BV1114"/>
      <c r="BW1114"/>
      <c r="BX1114"/>
      <c r="BY1114"/>
      <c r="BZ1114"/>
      <c r="CA1114"/>
      <c r="CB1114"/>
      <c r="CC1114"/>
      <c r="CD1114"/>
      <c r="CE1114"/>
      <c r="CF1114"/>
      <c r="CG1114"/>
      <c r="CH1114"/>
      <c r="CI1114"/>
      <c r="CJ1114"/>
      <c r="CK1114"/>
      <c r="CL1114"/>
      <c r="CM1114"/>
      <c r="CN1114"/>
      <c r="CO1114"/>
      <c r="CP1114"/>
      <c r="CQ1114"/>
      <c r="CR1114"/>
      <c r="CS1114"/>
      <c r="CT1114"/>
      <c r="CU1114"/>
      <c r="CV1114"/>
      <c r="CW1114"/>
      <c r="CX1114"/>
      <c r="CY1114"/>
      <c r="CZ1114"/>
      <c r="DA1114"/>
      <c r="DB1114"/>
      <c r="DC1114"/>
      <c r="DD1114"/>
      <c r="DE1114"/>
      <c r="DF1114"/>
      <c r="DG1114"/>
      <c r="DH1114"/>
      <c r="DI1114"/>
      <c r="DJ1114"/>
      <c r="DK1114"/>
      <c r="DL1114"/>
      <c r="DM1114"/>
      <c r="DN1114"/>
      <c r="DO1114"/>
      <c r="DP1114"/>
      <c r="DQ1114"/>
      <c r="DR1114"/>
      <c r="DS1114"/>
      <c r="DT1114"/>
      <c r="DU1114"/>
      <c r="DV1114"/>
      <c r="DW1114"/>
      <c r="DX1114"/>
      <c r="DY1114"/>
      <c r="DZ1114"/>
      <c r="EA1114"/>
      <c r="EB1114"/>
      <c r="EC1114"/>
      <c r="ED1114"/>
      <c r="EE1114"/>
      <c r="EF1114"/>
      <c r="EG1114"/>
      <c r="EH1114"/>
      <c r="EI1114"/>
      <c r="EJ1114"/>
      <c r="EK1114"/>
      <c r="EL1114"/>
      <c r="EM1114"/>
      <c r="EN1114"/>
      <c r="EO1114"/>
      <c r="EP1114"/>
      <c r="EQ1114"/>
      <c r="ER1114"/>
      <c r="ES1114"/>
      <c r="ET1114"/>
      <c r="EU1114"/>
      <c r="EV1114"/>
      <c r="EW1114"/>
      <c r="EX1114"/>
      <c r="EY1114"/>
      <c r="EZ1114"/>
      <c r="FA1114"/>
      <c r="FB1114"/>
      <c r="FC1114"/>
      <c r="FD1114"/>
      <c r="FE1114"/>
      <c r="FF1114"/>
      <c r="FG1114"/>
      <c r="FH1114"/>
      <c r="FI1114"/>
      <c r="FJ1114"/>
      <c r="FK1114"/>
      <c r="FL1114"/>
      <c r="FM1114"/>
      <c r="FN1114"/>
      <c r="FO1114"/>
      <c r="FP1114"/>
      <c r="FQ1114"/>
      <c r="FR1114"/>
      <c r="FS1114"/>
      <c r="FT1114"/>
      <c r="FU1114"/>
      <c r="FV1114"/>
      <c r="FW1114"/>
      <c r="FX1114"/>
      <c r="FY1114"/>
      <c r="FZ1114"/>
      <c r="GA1114"/>
      <c r="GB1114"/>
      <c r="GC1114"/>
      <c r="GD1114"/>
      <c r="GE1114"/>
      <c r="GF1114"/>
      <c r="GG1114"/>
      <c r="GH1114"/>
      <c r="GI1114"/>
      <c r="GJ1114"/>
      <c r="GK1114"/>
      <c r="GL1114"/>
      <c r="GM1114"/>
      <c r="GN1114"/>
      <c r="GO1114"/>
      <c r="GP1114"/>
      <c r="GQ1114"/>
      <c r="GR1114"/>
      <c r="GS1114"/>
      <c r="GT1114"/>
      <c r="GU1114"/>
      <c r="GV1114"/>
      <c r="GW1114"/>
      <c r="GX1114"/>
      <c r="GY1114"/>
      <c r="GZ1114"/>
      <c r="HA1114"/>
      <c r="HB1114"/>
      <c r="HC1114"/>
      <c r="HD1114"/>
      <c r="HE1114"/>
      <c r="HF1114"/>
      <c r="HG1114"/>
      <c r="HH1114"/>
      <c r="HI1114"/>
      <c r="HJ1114"/>
      <c r="HK1114"/>
      <c r="HL1114"/>
    </row>
    <row r="1115" spans="1:220" x14ac:dyDescent="0.25">
      <c r="A1115"/>
      <c r="B1115"/>
      <c r="C1115"/>
      <c r="D1115"/>
      <c r="E1115"/>
      <c r="F1115"/>
      <c r="G1115"/>
      <c r="H1115"/>
      <c r="I1115"/>
      <c r="J1115"/>
      <c r="K1115"/>
      <c r="L1115"/>
      <c r="M1115"/>
      <c r="N1115"/>
      <c r="O1115"/>
      <c r="P1115"/>
      <c r="Q1115"/>
      <c r="R1115"/>
      <c r="S1115"/>
      <c r="T1115"/>
      <c r="U1115"/>
      <c r="V1115"/>
      <c r="W1115"/>
      <c r="X1115"/>
      <c r="Y1115"/>
      <c r="Z1115"/>
      <c r="AA1115"/>
      <c r="AB1115"/>
      <c r="AC1115"/>
      <c r="AD1115"/>
      <c r="AE1115"/>
      <c r="AF1115"/>
      <c r="AG1115"/>
      <c r="AH1115"/>
      <c r="AI1115"/>
      <c r="AJ1115"/>
      <c r="AK1115"/>
      <c r="AL1115"/>
      <c r="AM1115"/>
      <c r="AN1115"/>
      <c r="AO1115"/>
      <c r="AP1115"/>
      <c r="AQ1115"/>
      <c r="AR1115"/>
      <c r="AS1115"/>
      <c r="AT1115"/>
      <c r="AU1115"/>
      <c r="AV1115"/>
      <c r="AW1115"/>
      <c r="AX1115"/>
      <c r="AY1115"/>
      <c r="AZ1115"/>
      <c r="BA1115"/>
      <c r="BB1115"/>
      <c r="BC1115"/>
      <c r="BD1115"/>
      <c r="BE1115"/>
      <c r="BF1115"/>
      <c r="BG1115"/>
      <c r="BH1115"/>
      <c r="BI1115"/>
      <c r="BJ1115"/>
      <c r="BK1115"/>
      <c r="BL1115"/>
      <c r="BM1115"/>
      <c r="BN1115"/>
      <c r="BO1115"/>
      <c r="BP1115"/>
      <c r="BQ1115"/>
      <c r="BR1115"/>
      <c r="BS1115"/>
      <c r="BT1115"/>
      <c r="BU1115"/>
      <c r="BV1115"/>
      <c r="BW1115"/>
      <c r="BX1115"/>
      <c r="BY1115"/>
      <c r="BZ1115"/>
      <c r="CA1115"/>
      <c r="CB1115"/>
      <c r="CC1115"/>
      <c r="CD1115"/>
      <c r="CE1115"/>
      <c r="CF1115"/>
      <c r="CG1115"/>
      <c r="CH1115"/>
      <c r="CI1115"/>
      <c r="CJ1115"/>
      <c r="CK1115"/>
      <c r="CL1115"/>
      <c r="CM1115"/>
      <c r="CN1115"/>
      <c r="CO1115"/>
      <c r="CP1115"/>
      <c r="CQ1115"/>
      <c r="CR1115"/>
      <c r="CS1115"/>
      <c r="CT1115"/>
      <c r="CU1115"/>
      <c r="CV1115"/>
      <c r="CW1115"/>
      <c r="CX1115"/>
      <c r="CY1115"/>
      <c r="CZ1115"/>
      <c r="DA1115"/>
      <c r="DB1115"/>
      <c r="DC1115"/>
      <c r="DD1115"/>
      <c r="DE1115"/>
      <c r="DF1115"/>
      <c r="DG1115"/>
      <c r="DH1115"/>
      <c r="DI1115"/>
      <c r="DJ1115"/>
      <c r="DK1115"/>
      <c r="DL1115"/>
      <c r="DM1115"/>
      <c r="DN1115"/>
      <c r="DO1115"/>
      <c r="DP1115"/>
      <c r="DQ1115"/>
      <c r="DR1115"/>
      <c r="DS1115"/>
      <c r="DT1115"/>
      <c r="DU1115"/>
      <c r="DV1115"/>
      <c r="DW1115"/>
      <c r="DX1115"/>
      <c r="DY1115"/>
      <c r="DZ1115"/>
      <c r="EA1115"/>
      <c r="EB1115"/>
      <c r="EC1115"/>
      <c r="ED1115"/>
      <c r="EE1115"/>
      <c r="EF1115"/>
      <c r="EG1115"/>
      <c r="EH1115"/>
      <c r="EI1115"/>
      <c r="EJ1115"/>
      <c r="EK1115"/>
      <c r="EL1115"/>
      <c r="EM1115"/>
      <c r="EN1115"/>
      <c r="EO1115"/>
      <c r="EP1115"/>
      <c r="EQ1115"/>
      <c r="ER1115"/>
      <c r="ES1115"/>
      <c r="ET1115"/>
      <c r="EU1115"/>
      <c r="EV1115"/>
      <c r="EW1115"/>
      <c r="EX1115"/>
      <c r="EY1115"/>
      <c r="EZ1115"/>
      <c r="FA1115"/>
      <c r="FB1115"/>
      <c r="FC1115"/>
      <c r="FD1115"/>
      <c r="FE1115"/>
      <c r="FF1115"/>
      <c r="FG1115"/>
      <c r="FH1115"/>
      <c r="FI1115"/>
      <c r="FJ1115"/>
      <c r="FK1115"/>
      <c r="FL1115"/>
      <c r="FM1115"/>
      <c r="FN1115"/>
      <c r="FO1115"/>
      <c r="FP1115"/>
      <c r="FQ1115"/>
      <c r="FR1115"/>
      <c r="FS1115"/>
      <c r="FT1115"/>
      <c r="FU1115"/>
      <c r="FV1115"/>
      <c r="FW1115"/>
      <c r="FX1115"/>
      <c r="FY1115"/>
      <c r="FZ1115"/>
      <c r="GA1115"/>
      <c r="GB1115"/>
      <c r="GC1115"/>
      <c r="GD1115"/>
      <c r="GE1115"/>
      <c r="GF1115"/>
      <c r="GG1115"/>
      <c r="GH1115"/>
      <c r="GI1115"/>
      <c r="GJ1115"/>
      <c r="GK1115"/>
      <c r="GL1115"/>
      <c r="GM1115"/>
      <c r="GN1115"/>
      <c r="GO1115"/>
      <c r="GP1115"/>
      <c r="GQ1115"/>
      <c r="GR1115"/>
      <c r="GS1115"/>
      <c r="GT1115"/>
      <c r="GU1115"/>
      <c r="GV1115"/>
      <c r="GW1115"/>
      <c r="GX1115"/>
      <c r="GY1115"/>
      <c r="GZ1115"/>
      <c r="HA1115"/>
      <c r="HB1115"/>
      <c r="HC1115"/>
      <c r="HD1115"/>
      <c r="HE1115"/>
      <c r="HF1115"/>
      <c r="HG1115"/>
      <c r="HH1115"/>
      <c r="HI1115"/>
      <c r="HJ1115"/>
      <c r="HK1115"/>
      <c r="HL1115"/>
    </row>
    <row r="1116" spans="1:220" x14ac:dyDescent="0.25">
      <c r="A1116"/>
      <c r="B1116"/>
      <c r="C1116"/>
      <c r="D1116"/>
      <c r="E1116"/>
      <c r="F1116"/>
      <c r="G1116"/>
      <c r="H1116"/>
      <c r="I1116"/>
      <c r="J1116"/>
      <c r="K1116"/>
      <c r="L1116"/>
      <c r="M1116"/>
      <c r="N1116"/>
      <c r="O1116"/>
      <c r="P1116"/>
      <c r="Q1116"/>
      <c r="R1116"/>
      <c r="S1116"/>
      <c r="T1116"/>
      <c r="U1116"/>
      <c r="V1116"/>
      <c r="W1116"/>
      <c r="X1116"/>
      <c r="Y1116"/>
      <c r="Z1116"/>
      <c r="AA1116"/>
      <c r="AB1116"/>
      <c r="AC1116"/>
      <c r="AD1116"/>
      <c r="AE1116"/>
      <c r="AF1116"/>
      <c r="AG1116"/>
      <c r="AH1116"/>
      <c r="AI1116"/>
      <c r="AJ1116"/>
      <c r="AK1116"/>
      <c r="AL1116"/>
      <c r="AM1116"/>
      <c r="AN1116"/>
      <c r="AO1116"/>
      <c r="AP1116"/>
      <c r="AQ1116"/>
      <c r="AR1116"/>
      <c r="AS1116"/>
      <c r="AT1116"/>
      <c r="AU1116"/>
      <c r="AV1116"/>
      <c r="AW1116"/>
      <c r="AX1116"/>
      <c r="AY1116"/>
      <c r="AZ1116"/>
      <c r="BA1116"/>
      <c r="BB1116"/>
      <c r="BC1116"/>
      <c r="BD1116"/>
      <c r="BE1116"/>
      <c r="BF1116"/>
      <c r="BG1116"/>
      <c r="BH1116"/>
      <c r="BI1116"/>
      <c r="BJ1116"/>
      <c r="BK1116"/>
      <c r="BL1116"/>
      <c r="BM1116"/>
      <c r="BN1116"/>
      <c r="BO1116"/>
      <c r="BP1116"/>
      <c r="BQ1116"/>
      <c r="BR1116"/>
      <c r="BS1116"/>
      <c r="BT1116"/>
      <c r="BU1116"/>
      <c r="BV1116"/>
      <c r="BW1116"/>
      <c r="BX1116"/>
      <c r="BY1116"/>
      <c r="BZ1116"/>
      <c r="CA1116"/>
      <c r="CB1116"/>
      <c r="CC1116"/>
      <c r="CD1116"/>
      <c r="CE1116"/>
      <c r="CF1116"/>
      <c r="CG1116"/>
      <c r="CH1116"/>
      <c r="CI1116"/>
      <c r="CJ1116"/>
      <c r="CK1116"/>
      <c r="CL1116"/>
      <c r="CM1116"/>
      <c r="CN1116"/>
      <c r="CO1116"/>
      <c r="CP1116"/>
      <c r="CQ1116"/>
      <c r="CR1116"/>
      <c r="CS1116"/>
      <c r="CT1116"/>
      <c r="CU1116"/>
      <c r="CV1116"/>
      <c r="CW1116"/>
      <c r="CX1116"/>
      <c r="CY1116"/>
      <c r="CZ1116"/>
      <c r="DA1116"/>
      <c r="DB1116"/>
      <c r="DC1116"/>
      <c r="DD1116"/>
      <c r="DE1116"/>
      <c r="DF1116"/>
      <c r="DG1116"/>
      <c r="DH1116"/>
      <c r="DI1116"/>
      <c r="DJ1116"/>
      <c r="DK1116"/>
      <c r="DL1116"/>
      <c r="DM1116"/>
      <c r="DN1116"/>
      <c r="DO1116"/>
      <c r="DP1116"/>
      <c r="DQ1116"/>
      <c r="DR1116"/>
      <c r="DS1116"/>
      <c r="DT1116"/>
      <c r="DU1116"/>
      <c r="DV1116"/>
      <c r="DW1116"/>
      <c r="DX1116"/>
      <c r="DY1116"/>
      <c r="DZ1116"/>
      <c r="EA1116"/>
      <c r="EB1116"/>
      <c r="EC1116"/>
      <c r="ED1116"/>
      <c r="EE1116"/>
      <c r="EF1116"/>
      <c r="EG1116"/>
      <c r="EH1116"/>
      <c r="EI1116"/>
      <c r="EJ1116"/>
      <c r="EK1116"/>
      <c r="EL1116"/>
      <c r="EM1116"/>
      <c r="EN1116"/>
      <c r="EO1116"/>
      <c r="EP1116"/>
      <c r="EQ1116"/>
      <c r="ER1116"/>
      <c r="ES1116"/>
      <c r="ET1116"/>
      <c r="EU1116"/>
      <c r="EV1116"/>
      <c r="EW1116"/>
      <c r="EX1116"/>
      <c r="EY1116"/>
      <c r="EZ1116"/>
      <c r="FA1116"/>
      <c r="FB1116"/>
      <c r="FC1116"/>
      <c r="FD1116"/>
      <c r="FE1116"/>
      <c r="FF1116"/>
      <c r="FG1116"/>
      <c r="FH1116"/>
      <c r="FI1116"/>
      <c r="FJ1116"/>
      <c r="FK1116"/>
      <c r="FL1116"/>
      <c r="FM1116"/>
      <c r="FN1116"/>
      <c r="FO1116"/>
      <c r="FP1116"/>
      <c r="FQ1116"/>
      <c r="FR1116"/>
      <c r="FS1116"/>
      <c r="FT1116"/>
      <c r="FU1116"/>
      <c r="FV1116"/>
      <c r="FW1116"/>
      <c r="FX1116"/>
      <c r="FY1116"/>
      <c r="FZ1116"/>
      <c r="GA1116"/>
      <c r="GB1116"/>
      <c r="GC1116"/>
      <c r="GD1116"/>
      <c r="GE1116"/>
      <c r="GF1116"/>
      <c r="GG1116"/>
      <c r="GH1116"/>
      <c r="GI1116"/>
      <c r="GJ1116"/>
      <c r="GK1116"/>
      <c r="GL1116"/>
      <c r="GM1116"/>
      <c r="GN1116"/>
      <c r="GO1116"/>
      <c r="GP1116"/>
      <c r="GQ1116"/>
      <c r="GR1116"/>
      <c r="GS1116"/>
      <c r="GT1116"/>
      <c r="GU1116"/>
      <c r="GV1116"/>
      <c r="GW1116"/>
      <c r="GX1116"/>
      <c r="GY1116"/>
      <c r="GZ1116"/>
      <c r="HA1116"/>
      <c r="HB1116"/>
      <c r="HC1116"/>
      <c r="HD1116"/>
      <c r="HE1116"/>
      <c r="HF1116"/>
      <c r="HG1116"/>
      <c r="HH1116"/>
      <c r="HI1116"/>
      <c r="HJ1116"/>
      <c r="HK1116"/>
      <c r="HL1116"/>
    </row>
    <row r="1117" spans="1:220" x14ac:dyDescent="0.25">
      <c r="A1117"/>
      <c r="B1117"/>
      <c r="C1117"/>
      <c r="D1117"/>
      <c r="E1117"/>
      <c r="F1117"/>
      <c r="G1117"/>
      <c r="H1117"/>
      <c r="I1117"/>
      <c r="J1117"/>
      <c r="K1117"/>
      <c r="L1117"/>
      <c r="M1117"/>
      <c r="N1117"/>
      <c r="O1117"/>
      <c r="P1117"/>
      <c r="Q1117"/>
      <c r="R1117"/>
      <c r="S1117"/>
      <c r="T1117"/>
      <c r="U1117"/>
      <c r="V1117"/>
      <c r="W1117"/>
      <c r="X1117"/>
      <c r="Y1117"/>
      <c r="Z1117"/>
      <c r="AA1117"/>
      <c r="AB1117"/>
      <c r="AC1117"/>
      <c r="AD1117"/>
      <c r="AE1117"/>
      <c r="AF1117"/>
      <c r="AG1117"/>
      <c r="AH1117"/>
      <c r="AI1117"/>
      <c r="AJ1117"/>
      <c r="AK1117"/>
      <c r="AL1117"/>
      <c r="AM1117"/>
      <c r="AN1117"/>
      <c r="AO1117"/>
      <c r="AP1117"/>
      <c r="AQ1117"/>
      <c r="AR1117"/>
      <c r="AS1117"/>
      <c r="AT1117"/>
      <c r="AU1117"/>
      <c r="AV1117"/>
      <c r="AW1117"/>
      <c r="AX1117"/>
      <c r="AY1117"/>
      <c r="AZ1117"/>
      <c r="BA1117"/>
      <c r="BB1117"/>
      <c r="BC1117"/>
      <c r="BD1117"/>
      <c r="BE1117"/>
      <c r="BF1117"/>
      <c r="BG1117"/>
      <c r="BH1117"/>
      <c r="BI1117"/>
      <c r="BJ1117"/>
      <c r="BK1117"/>
      <c r="BL1117"/>
      <c r="BM1117"/>
      <c r="BN1117"/>
      <c r="BO1117"/>
      <c r="BP1117"/>
      <c r="BQ1117"/>
      <c r="BR1117"/>
      <c r="BS1117"/>
      <c r="BT1117"/>
      <c r="BU1117"/>
      <c r="BV1117"/>
      <c r="BW1117"/>
      <c r="BX1117"/>
      <c r="BY1117"/>
      <c r="BZ1117"/>
      <c r="CA1117"/>
      <c r="CB1117"/>
      <c r="CC1117"/>
      <c r="CD1117"/>
      <c r="CE1117"/>
      <c r="CF1117"/>
      <c r="CG1117"/>
      <c r="CH1117"/>
      <c r="CI1117"/>
      <c r="CJ1117"/>
      <c r="CK1117"/>
      <c r="CL1117"/>
      <c r="CM1117"/>
      <c r="CN1117"/>
      <c r="CO1117"/>
      <c r="CP1117"/>
      <c r="CQ1117"/>
      <c r="CR1117"/>
      <c r="CS1117"/>
      <c r="CT1117"/>
      <c r="CU1117"/>
      <c r="CV1117"/>
      <c r="CW1117"/>
      <c r="CX1117"/>
      <c r="CY1117"/>
      <c r="CZ1117"/>
      <c r="DA1117"/>
      <c r="DB1117"/>
      <c r="DC1117"/>
      <c r="DD1117"/>
      <c r="DE1117"/>
      <c r="DF1117"/>
      <c r="DG1117"/>
      <c r="DH1117"/>
      <c r="DI1117"/>
      <c r="DJ1117"/>
      <c r="DK1117"/>
      <c r="DL1117"/>
      <c r="DM1117"/>
      <c r="DN1117"/>
      <c r="DO1117"/>
      <c r="DP1117"/>
      <c r="DQ1117"/>
      <c r="DR1117"/>
      <c r="DS1117"/>
      <c r="DT1117"/>
      <c r="DU1117"/>
      <c r="DV1117"/>
      <c r="DW1117"/>
      <c r="DX1117"/>
      <c r="DY1117"/>
      <c r="DZ1117"/>
      <c r="EA1117"/>
      <c r="EB1117"/>
      <c r="EC1117"/>
      <c r="ED1117"/>
      <c r="EE1117"/>
      <c r="EF1117"/>
      <c r="EG1117"/>
      <c r="EH1117"/>
      <c r="EI1117"/>
      <c r="EJ1117"/>
      <c r="EK1117"/>
      <c r="EL1117"/>
      <c r="EM1117"/>
      <c r="EN1117"/>
      <c r="EO1117"/>
      <c r="EP1117"/>
      <c r="EQ1117"/>
      <c r="ER1117"/>
      <c r="ES1117"/>
      <c r="ET1117"/>
      <c r="EU1117"/>
      <c r="EV1117"/>
      <c r="EW1117"/>
      <c r="EX1117"/>
      <c r="EY1117"/>
      <c r="EZ1117"/>
      <c r="FA1117"/>
      <c r="FB1117"/>
      <c r="FC1117"/>
      <c r="FD1117"/>
      <c r="FE1117"/>
      <c r="FF1117"/>
      <c r="FG1117"/>
      <c r="FH1117"/>
      <c r="FI1117"/>
      <c r="FJ1117"/>
      <c r="FK1117"/>
      <c r="FL1117"/>
      <c r="FM1117"/>
      <c r="FN1117"/>
      <c r="FO1117"/>
      <c r="FP1117"/>
      <c r="FQ1117"/>
      <c r="FR1117"/>
      <c r="FS1117"/>
      <c r="FT1117"/>
      <c r="FU1117"/>
      <c r="FV1117"/>
      <c r="FW1117"/>
      <c r="FX1117"/>
      <c r="FY1117"/>
      <c r="FZ1117"/>
      <c r="GA1117"/>
      <c r="GB1117"/>
      <c r="GC1117"/>
      <c r="GD1117"/>
      <c r="GE1117"/>
      <c r="GF1117"/>
      <c r="GG1117"/>
      <c r="GH1117"/>
      <c r="GI1117"/>
      <c r="GJ1117"/>
      <c r="GK1117"/>
      <c r="GL1117"/>
      <c r="GM1117"/>
      <c r="GN1117"/>
      <c r="GO1117"/>
      <c r="GP1117"/>
      <c r="GQ1117"/>
      <c r="GR1117"/>
      <c r="GS1117"/>
      <c r="GT1117"/>
      <c r="GU1117"/>
      <c r="GV1117"/>
      <c r="GW1117"/>
      <c r="GX1117"/>
      <c r="GY1117"/>
      <c r="GZ1117"/>
      <c r="HA1117"/>
      <c r="HB1117"/>
      <c r="HC1117"/>
      <c r="HD1117"/>
      <c r="HE1117"/>
      <c r="HF1117"/>
      <c r="HG1117"/>
      <c r="HH1117"/>
      <c r="HI1117"/>
      <c r="HJ1117"/>
      <c r="HK1117"/>
      <c r="HL1117"/>
    </row>
    <row r="1118" spans="1:220" x14ac:dyDescent="0.25">
      <c r="A1118"/>
      <c r="B1118"/>
      <c r="C1118"/>
      <c r="D1118"/>
      <c r="E1118"/>
      <c r="F1118"/>
      <c r="G1118"/>
      <c r="H1118"/>
      <c r="I1118"/>
      <c r="J1118"/>
      <c r="K1118"/>
      <c r="L1118"/>
      <c r="M1118"/>
      <c r="N1118"/>
      <c r="O1118"/>
      <c r="P1118"/>
      <c r="Q1118"/>
      <c r="R1118"/>
      <c r="S1118"/>
      <c r="T1118"/>
      <c r="U1118"/>
      <c r="V1118"/>
      <c r="W1118"/>
      <c r="X1118"/>
      <c r="Y1118"/>
      <c r="Z1118"/>
      <c r="AA1118"/>
      <c r="AB1118"/>
      <c r="AC1118"/>
      <c r="AD1118"/>
      <c r="AE1118"/>
      <c r="AF1118"/>
      <c r="AG1118"/>
      <c r="AH1118"/>
      <c r="AI1118"/>
      <c r="AJ1118"/>
      <c r="AK1118"/>
      <c r="AL1118"/>
      <c r="AM1118"/>
      <c r="AN1118"/>
      <c r="AO1118"/>
      <c r="AP1118"/>
      <c r="AQ1118"/>
      <c r="AR1118"/>
      <c r="AS1118"/>
      <c r="AT1118"/>
      <c r="AU1118"/>
      <c r="AV1118"/>
      <c r="AW1118"/>
      <c r="AX1118"/>
      <c r="AY1118"/>
      <c r="AZ1118"/>
      <c r="BA1118"/>
      <c r="BB1118"/>
      <c r="BC1118"/>
      <c r="BD1118"/>
      <c r="BE1118"/>
      <c r="BF1118"/>
      <c r="BG1118"/>
      <c r="BH1118"/>
      <c r="BI1118"/>
      <c r="BJ1118"/>
      <c r="BK1118"/>
      <c r="BL1118"/>
      <c r="BM1118"/>
      <c r="BN1118"/>
      <c r="BO1118"/>
      <c r="BP1118"/>
      <c r="BQ1118"/>
      <c r="BR1118"/>
      <c r="BS1118"/>
      <c r="BT1118"/>
      <c r="BU1118"/>
      <c r="BV1118"/>
      <c r="BW1118"/>
      <c r="BX1118"/>
      <c r="BY1118"/>
      <c r="BZ1118"/>
      <c r="CA1118"/>
      <c r="CB1118"/>
      <c r="CC1118"/>
      <c r="CD1118"/>
      <c r="CE1118"/>
      <c r="CF1118"/>
      <c r="CG1118"/>
      <c r="CH1118"/>
      <c r="CI1118"/>
      <c r="CJ1118"/>
      <c r="CK1118"/>
      <c r="CL1118"/>
      <c r="CM1118"/>
      <c r="CN1118"/>
      <c r="CO1118"/>
      <c r="CP1118"/>
      <c r="CQ1118"/>
      <c r="CR1118"/>
      <c r="CS1118"/>
      <c r="CT1118"/>
      <c r="CU1118"/>
      <c r="CV1118"/>
      <c r="CW1118"/>
      <c r="CX1118"/>
      <c r="CY1118"/>
      <c r="CZ1118"/>
      <c r="DA1118"/>
      <c r="DB1118"/>
      <c r="DC1118"/>
      <c r="DD1118"/>
      <c r="DE1118"/>
      <c r="DF1118"/>
      <c r="DG1118"/>
      <c r="DH1118"/>
      <c r="DI1118"/>
      <c r="DJ1118"/>
      <c r="DK1118"/>
      <c r="DL1118"/>
      <c r="DM1118"/>
      <c r="DN1118"/>
      <c r="DO1118"/>
      <c r="DP1118"/>
      <c r="DQ1118"/>
      <c r="DR1118"/>
      <c r="DS1118"/>
      <c r="DT1118"/>
      <c r="DU1118"/>
      <c r="DV1118"/>
      <c r="DW1118"/>
      <c r="DX1118"/>
      <c r="DY1118"/>
      <c r="DZ1118"/>
      <c r="EA1118"/>
      <c r="EB1118"/>
      <c r="EC1118"/>
      <c r="ED1118"/>
      <c r="EE1118"/>
      <c r="EF1118"/>
      <c r="EG1118"/>
      <c r="EH1118"/>
      <c r="EI1118"/>
      <c r="EJ1118"/>
      <c r="EK1118"/>
      <c r="EL1118"/>
      <c r="EM1118"/>
      <c r="EN1118"/>
      <c r="EO1118"/>
      <c r="EP1118"/>
      <c r="EQ1118"/>
      <c r="ER1118"/>
      <c r="ES1118"/>
      <c r="ET1118"/>
      <c r="EU1118"/>
      <c r="EV1118"/>
      <c r="EW1118"/>
      <c r="EX1118"/>
      <c r="EY1118"/>
      <c r="EZ1118"/>
      <c r="FA1118"/>
      <c r="FB1118"/>
      <c r="FC1118"/>
      <c r="FD1118"/>
      <c r="FE1118"/>
      <c r="FF1118"/>
      <c r="FG1118"/>
      <c r="FH1118"/>
      <c r="FI1118"/>
      <c r="FJ1118"/>
      <c r="FK1118"/>
      <c r="FL1118"/>
      <c r="FM1118"/>
      <c r="FN1118"/>
      <c r="FO1118"/>
      <c r="FP1118"/>
      <c r="FQ1118"/>
      <c r="FR1118"/>
      <c r="FS1118"/>
      <c r="FT1118"/>
      <c r="FU1118"/>
      <c r="FV1118"/>
      <c r="FW1118"/>
      <c r="FX1118"/>
      <c r="FY1118"/>
      <c r="FZ1118"/>
      <c r="GA1118"/>
      <c r="GB1118"/>
      <c r="GC1118"/>
      <c r="GD1118"/>
      <c r="GE1118"/>
      <c r="GF1118"/>
      <c r="GG1118"/>
      <c r="GH1118"/>
      <c r="GI1118"/>
      <c r="GJ1118"/>
      <c r="GK1118"/>
      <c r="GL1118"/>
      <c r="GM1118"/>
      <c r="GN1118"/>
      <c r="GO1118"/>
      <c r="GP1118"/>
      <c r="GQ1118"/>
      <c r="GR1118"/>
      <c r="GS1118"/>
      <c r="GT1118"/>
      <c r="GU1118"/>
      <c r="GV1118"/>
      <c r="GW1118"/>
      <c r="GX1118"/>
      <c r="GY1118"/>
      <c r="GZ1118"/>
      <c r="HA1118"/>
      <c r="HB1118"/>
      <c r="HC1118"/>
      <c r="HD1118"/>
      <c r="HE1118"/>
      <c r="HF1118"/>
      <c r="HG1118"/>
      <c r="HH1118"/>
      <c r="HI1118"/>
      <c r="HJ1118"/>
      <c r="HK1118"/>
      <c r="HL1118"/>
    </row>
    <row r="1119" spans="1:220" x14ac:dyDescent="0.25">
      <c r="A1119"/>
      <c r="B1119"/>
      <c r="C1119"/>
      <c r="D1119"/>
      <c r="E1119"/>
      <c r="F1119"/>
      <c r="G1119"/>
      <c r="H1119"/>
      <c r="I1119"/>
      <c r="J1119"/>
      <c r="K1119"/>
      <c r="L1119"/>
      <c r="M1119"/>
      <c r="N1119"/>
      <c r="O1119"/>
      <c r="P1119"/>
      <c r="Q1119"/>
      <c r="R1119"/>
      <c r="S1119"/>
      <c r="T1119"/>
      <c r="U1119"/>
      <c r="V1119"/>
      <c r="W1119"/>
      <c r="X1119"/>
      <c r="Y1119"/>
      <c r="Z1119"/>
      <c r="AA1119"/>
      <c r="AB1119"/>
      <c r="AC1119"/>
      <c r="AD1119"/>
      <c r="AE1119"/>
      <c r="AF1119"/>
      <c r="AG1119"/>
      <c r="AH1119"/>
      <c r="AI1119"/>
      <c r="AJ1119"/>
      <c r="AK1119"/>
      <c r="AL1119"/>
      <c r="AM1119"/>
      <c r="AN1119"/>
      <c r="AO1119"/>
      <c r="AP1119"/>
      <c r="AQ1119"/>
      <c r="AR1119"/>
      <c r="AS1119"/>
      <c r="AT1119"/>
      <c r="AU1119"/>
      <c r="AV1119"/>
      <c r="AW1119"/>
      <c r="AX1119"/>
      <c r="AY1119"/>
      <c r="AZ1119"/>
      <c r="BA1119"/>
      <c r="BB1119"/>
      <c r="BC1119"/>
      <c r="BD1119"/>
      <c r="BE1119"/>
      <c r="BF1119"/>
      <c r="BG1119"/>
      <c r="BH1119"/>
      <c r="BI1119"/>
      <c r="BJ1119"/>
      <c r="BK1119"/>
      <c r="BL1119"/>
      <c r="BM1119"/>
      <c r="BN1119"/>
      <c r="BO1119"/>
      <c r="BP1119"/>
      <c r="BQ1119"/>
      <c r="BR1119"/>
      <c r="BS1119"/>
      <c r="BT1119"/>
      <c r="BU1119"/>
      <c r="BV1119"/>
      <c r="BW1119"/>
      <c r="BX1119"/>
      <c r="BY1119"/>
      <c r="BZ1119"/>
      <c r="CA1119"/>
      <c r="CB1119"/>
      <c r="CC1119"/>
      <c r="CD1119"/>
      <c r="CE1119"/>
      <c r="CF1119"/>
      <c r="CG1119"/>
      <c r="CH1119"/>
      <c r="CI1119"/>
      <c r="CJ1119"/>
      <c r="CK1119"/>
      <c r="CL1119"/>
      <c r="CM1119"/>
      <c r="CN1119"/>
      <c r="CO1119"/>
      <c r="CP1119"/>
      <c r="CQ1119"/>
      <c r="CR1119"/>
      <c r="CS1119"/>
      <c r="CT1119"/>
      <c r="CU1119"/>
      <c r="CV1119"/>
      <c r="CW1119"/>
      <c r="CX1119"/>
      <c r="CY1119"/>
      <c r="CZ1119"/>
      <c r="DA1119"/>
      <c r="DB1119"/>
      <c r="DC1119"/>
      <c r="DD1119"/>
      <c r="DE1119"/>
      <c r="DF1119"/>
      <c r="DG1119"/>
      <c r="DH1119"/>
      <c r="DI1119"/>
      <c r="DJ1119"/>
      <c r="DK1119"/>
      <c r="DL1119"/>
      <c r="DM1119"/>
      <c r="DN1119"/>
      <c r="DO1119"/>
      <c r="DP1119"/>
      <c r="DQ1119"/>
      <c r="DR1119"/>
      <c r="DS1119"/>
      <c r="DT1119"/>
      <c r="DU1119"/>
      <c r="DV1119"/>
      <c r="DW1119"/>
      <c r="DX1119"/>
      <c r="DY1119"/>
      <c r="DZ1119"/>
      <c r="EA1119"/>
      <c r="EB1119"/>
      <c r="EC1119"/>
      <c r="ED1119"/>
      <c r="EE1119"/>
      <c r="EF1119"/>
      <c r="EG1119"/>
      <c r="EH1119"/>
      <c r="EI1119"/>
      <c r="EJ1119"/>
      <c r="EK1119"/>
      <c r="EL1119"/>
      <c r="EM1119"/>
      <c r="EN1119"/>
      <c r="EO1119"/>
      <c r="EP1119"/>
      <c r="EQ1119"/>
      <c r="ER1119"/>
      <c r="ES1119"/>
      <c r="ET1119"/>
      <c r="EU1119"/>
      <c r="EV1119"/>
      <c r="EW1119"/>
      <c r="EX1119"/>
      <c r="EY1119"/>
      <c r="EZ1119"/>
      <c r="FA1119"/>
      <c r="FB1119"/>
      <c r="FC1119"/>
      <c r="FD1119"/>
      <c r="FE1119"/>
      <c r="FF1119"/>
      <c r="FG1119"/>
      <c r="FH1119"/>
      <c r="FI1119"/>
      <c r="FJ1119"/>
      <c r="FK1119"/>
      <c r="FL1119"/>
      <c r="FM1119"/>
      <c r="FN1119"/>
      <c r="FO1119"/>
      <c r="FP1119"/>
      <c r="FQ1119"/>
      <c r="FR1119"/>
      <c r="FS1119"/>
      <c r="FT1119"/>
      <c r="FU1119"/>
      <c r="FV1119"/>
      <c r="FW1119"/>
      <c r="FX1119"/>
      <c r="FY1119"/>
      <c r="FZ1119"/>
      <c r="GA1119"/>
      <c r="GB1119"/>
      <c r="GC1119"/>
      <c r="GD1119"/>
      <c r="GE1119"/>
      <c r="GF1119"/>
      <c r="GG1119"/>
      <c r="GH1119"/>
      <c r="GI1119"/>
      <c r="GJ1119"/>
      <c r="GK1119"/>
      <c r="GL1119"/>
      <c r="GM1119"/>
      <c r="GN1119"/>
      <c r="GO1119"/>
      <c r="GP1119"/>
      <c r="GQ1119"/>
      <c r="GR1119"/>
      <c r="GS1119"/>
      <c r="GT1119"/>
      <c r="GU1119"/>
      <c r="GV1119"/>
      <c r="GW1119"/>
      <c r="GX1119"/>
      <c r="GY1119"/>
      <c r="GZ1119"/>
      <c r="HA1119"/>
      <c r="HB1119"/>
      <c r="HC1119"/>
      <c r="HD1119"/>
      <c r="HE1119"/>
      <c r="HF1119"/>
      <c r="HG1119"/>
      <c r="HH1119"/>
      <c r="HI1119"/>
      <c r="HJ1119"/>
      <c r="HK1119"/>
      <c r="HL1119"/>
    </row>
    <row r="1120" spans="1:220" x14ac:dyDescent="0.25">
      <c r="A1120"/>
      <c r="B1120"/>
      <c r="C1120"/>
      <c r="D1120"/>
      <c r="E1120"/>
      <c r="F1120"/>
      <c r="G1120"/>
      <c r="H1120"/>
      <c r="I1120"/>
      <c r="J1120"/>
      <c r="K1120"/>
      <c r="L1120"/>
      <c r="M1120"/>
      <c r="N1120"/>
      <c r="O1120"/>
      <c r="P1120"/>
      <c r="Q1120"/>
      <c r="R1120"/>
      <c r="S1120"/>
      <c r="T1120"/>
      <c r="U1120"/>
      <c r="V1120"/>
      <c r="W1120"/>
      <c r="X1120"/>
      <c r="Y1120"/>
      <c r="Z1120"/>
      <c r="AA1120"/>
      <c r="AB1120"/>
      <c r="AC1120"/>
      <c r="AD1120"/>
      <c r="AE1120"/>
      <c r="AF1120"/>
      <c r="AG1120"/>
      <c r="AH1120"/>
      <c r="AI1120"/>
      <c r="AJ1120"/>
      <c r="AK1120"/>
      <c r="AL1120"/>
      <c r="AM1120"/>
      <c r="AN1120"/>
      <c r="AO1120"/>
      <c r="AP1120"/>
      <c r="AQ1120"/>
      <c r="AR1120"/>
      <c r="AS1120"/>
      <c r="AT1120"/>
      <c r="AU1120"/>
      <c r="AV1120"/>
      <c r="AW1120"/>
      <c r="AX1120"/>
      <c r="AY1120"/>
      <c r="AZ1120"/>
      <c r="BA1120"/>
      <c r="BB1120"/>
      <c r="BC1120"/>
      <c r="BD1120"/>
      <c r="BE1120"/>
      <c r="BF1120"/>
      <c r="BG1120"/>
      <c r="BH1120"/>
      <c r="BI1120"/>
      <c r="BJ1120"/>
      <c r="BK1120"/>
      <c r="BL1120"/>
      <c r="BM1120"/>
      <c r="BN1120"/>
      <c r="BO1120"/>
      <c r="BP1120"/>
      <c r="BQ1120"/>
      <c r="BR1120"/>
      <c r="BS1120"/>
      <c r="BT1120"/>
      <c r="BU1120"/>
      <c r="BV1120"/>
      <c r="BW1120"/>
      <c r="BX1120"/>
      <c r="BY1120"/>
      <c r="BZ1120"/>
      <c r="CA1120"/>
      <c r="CB1120"/>
      <c r="CC1120"/>
      <c r="CD1120"/>
      <c r="CE1120"/>
      <c r="CF1120"/>
      <c r="CG1120"/>
      <c r="CH1120"/>
      <c r="CI1120"/>
      <c r="CJ1120"/>
      <c r="CK1120"/>
      <c r="CL1120"/>
      <c r="CM1120"/>
      <c r="CN1120"/>
      <c r="CO1120"/>
      <c r="CP1120"/>
      <c r="CQ1120"/>
      <c r="CR1120"/>
      <c r="CS1120"/>
      <c r="CT1120"/>
      <c r="CU1120"/>
      <c r="CV1120"/>
      <c r="CW1120"/>
      <c r="CX1120"/>
      <c r="CY1120"/>
      <c r="CZ1120"/>
      <c r="DA1120"/>
      <c r="DB1120"/>
      <c r="DC1120"/>
      <c r="DD1120"/>
      <c r="DE1120"/>
      <c r="DF1120"/>
      <c r="DG1120"/>
      <c r="DH1120"/>
      <c r="DI1120"/>
      <c r="DJ1120"/>
      <c r="DK1120"/>
      <c r="DL1120"/>
      <c r="DM1120"/>
      <c r="DN1120"/>
      <c r="DO1120"/>
      <c r="DP1120"/>
      <c r="DQ1120"/>
      <c r="DR1120"/>
      <c r="DS1120"/>
      <c r="DT1120"/>
      <c r="DU1120"/>
      <c r="DV1120"/>
      <c r="DW1120"/>
      <c r="DX1120"/>
      <c r="DY1120"/>
      <c r="DZ1120"/>
      <c r="EA1120"/>
      <c r="EB1120"/>
      <c r="EC1120"/>
      <c r="ED1120"/>
      <c r="EE1120"/>
      <c r="EF1120"/>
      <c r="EG1120"/>
      <c r="EH1120"/>
      <c r="EI1120"/>
      <c r="EJ1120"/>
      <c r="EK1120"/>
      <c r="EL1120"/>
      <c r="EM1120"/>
      <c r="EN1120"/>
      <c r="EO1120"/>
      <c r="EP1120"/>
      <c r="EQ1120"/>
      <c r="ER1120"/>
      <c r="ES1120"/>
      <c r="ET1120"/>
      <c r="EU1120"/>
      <c r="EV1120"/>
      <c r="EW1120"/>
      <c r="EX1120"/>
      <c r="EY1120"/>
      <c r="EZ1120"/>
      <c r="FA1120"/>
      <c r="FB1120"/>
      <c r="FC1120"/>
      <c r="FD1120"/>
      <c r="FE1120"/>
      <c r="FF1120"/>
      <c r="FG1120"/>
      <c r="FH1120"/>
      <c r="FI1120"/>
      <c r="FJ1120"/>
      <c r="FK1120"/>
      <c r="FL1120"/>
      <c r="FM1120"/>
      <c r="FN1120"/>
      <c r="FO1120"/>
      <c r="FP1120"/>
      <c r="FQ1120"/>
      <c r="FR1120"/>
      <c r="FS1120"/>
      <c r="FT1120"/>
      <c r="FU1120"/>
      <c r="FV1120"/>
      <c r="FW1120"/>
      <c r="FX1120"/>
      <c r="FY1120"/>
      <c r="FZ1120"/>
      <c r="GA1120"/>
      <c r="GB1120"/>
      <c r="GC1120"/>
      <c r="GD1120"/>
      <c r="GE1120"/>
      <c r="GF1120"/>
      <c r="GG1120"/>
      <c r="GH1120"/>
      <c r="GI1120"/>
      <c r="GJ1120"/>
      <c r="GK1120"/>
      <c r="GL1120"/>
      <c r="GM1120"/>
      <c r="GN1120"/>
      <c r="GO1120"/>
      <c r="GP1120"/>
      <c r="GQ1120"/>
      <c r="GR1120"/>
      <c r="GS1120"/>
      <c r="GT1120"/>
      <c r="GU1120"/>
      <c r="GV1120"/>
      <c r="GW1120"/>
      <c r="GX1120"/>
      <c r="GY1120"/>
      <c r="GZ1120"/>
      <c r="HA1120"/>
      <c r="HB1120"/>
      <c r="HC1120"/>
      <c r="HD1120"/>
      <c r="HE1120"/>
      <c r="HF1120"/>
      <c r="HG1120"/>
      <c r="HH1120"/>
      <c r="HI1120"/>
      <c r="HJ1120"/>
      <c r="HK1120"/>
      <c r="HL1120"/>
    </row>
    <row r="1121" spans="1:220" x14ac:dyDescent="0.25">
      <c r="A1121"/>
      <c r="B1121"/>
      <c r="C1121"/>
      <c r="D1121"/>
      <c r="E1121"/>
      <c r="F1121"/>
      <c r="G1121"/>
      <c r="H1121"/>
      <c r="I1121"/>
      <c r="J1121"/>
      <c r="K1121"/>
      <c r="L1121"/>
      <c r="M1121"/>
      <c r="N1121"/>
      <c r="O1121"/>
      <c r="P1121"/>
      <c r="Q1121"/>
      <c r="R1121"/>
      <c r="S1121"/>
      <c r="T1121"/>
      <c r="U1121"/>
      <c r="V1121"/>
      <c r="W1121"/>
      <c r="X1121"/>
      <c r="Y1121"/>
      <c r="Z1121"/>
      <c r="AA1121"/>
      <c r="AB1121"/>
      <c r="AC1121"/>
      <c r="AD1121"/>
      <c r="AE1121"/>
      <c r="AF1121"/>
      <c r="AG1121"/>
      <c r="AH1121"/>
      <c r="AI1121"/>
      <c r="AJ1121"/>
      <c r="AK1121"/>
      <c r="AL1121"/>
      <c r="AM1121"/>
      <c r="AN1121"/>
      <c r="AO1121"/>
      <c r="AP1121"/>
      <c r="AQ1121"/>
      <c r="AR1121"/>
      <c r="AS1121"/>
      <c r="AT1121"/>
      <c r="AU1121"/>
      <c r="AV1121"/>
      <c r="AW1121"/>
      <c r="AX1121"/>
      <c r="AY1121"/>
      <c r="AZ1121"/>
      <c r="BA1121"/>
      <c r="BB1121"/>
      <c r="BC1121"/>
      <c r="BD1121"/>
      <c r="BE1121"/>
      <c r="BF1121"/>
      <c r="BG1121"/>
      <c r="BH1121"/>
      <c r="BI1121"/>
      <c r="BJ1121"/>
      <c r="BK1121"/>
      <c r="BL1121"/>
      <c r="BM1121"/>
      <c r="BN1121"/>
      <c r="BO1121"/>
      <c r="BP1121"/>
      <c r="BQ1121"/>
      <c r="BR1121"/>
      <c r="BS1121"/>
      <c r="BT1121"/>
      <c r="BU1121"/>
      <c r="BV1121"/>
      <c r="BW1121"/>
      <c r="BX1121"/>
      <c r="BY1121"/>
      <c r="BZ1121"/>
      <c r="CA1121"/>
      <c r="CB1121"/>
      <c r="CC1121"/>
      <c r="CD1121"/>
      <c r="CE1121"/>
      <c r="CF1121"/>
      <c r="CG1121"/>
      <c r="CH1121"/>
      <c r="CI1121"/>
      <c r="CJ1121"/>
      <c r="CK1121"/>
      <c r="CL1121"/>
      <c r="CM1121"/>
      <c r="CN1121"/>
      <c r="CO1121"/>
      <c r="CP1121"/>
      <c r="CQ1121"/>
      <c r="CR1121"/>
      <c r="CS1121"/>
      <c r="CT1121"/>
      <c r="CU1121"/>
      <c r="CV1121"/>
      <c r="CW1121"/>
      <c r="CX1121"/>
      <c r="CY1121"/>
      <c r="CZ1121"/>
      <c r="DA1121"/>
      <c r="DB1121"/>
      <c r="DC1121"/>
      <c r="DD1121"/>
      <c r="DE1121"/>
      <c r="DF1121"/>
      <c r="DG1121"/>
      <c r="DH1121"/>
      <c r="DI1121"/>
      <c r="DJ1121"/>
      <c r="DK1121"/>
      <c r="DL1121"/>
      <c r="DM1121"/>
      <c r="DN1121"/>
      <c r="DO1121"/>
      <c r="DP1121"/>
      <c r="DQ1121"/>
      <c r="DR1121"/>
      <c r="DS1121"/>
      <c r="DT1121"/>
      <c r="DU1121"/>
      <c r="DV1121"/>
      <c r="DW1121"/>
      <c r="DX1121"/>
      <c r="DY1121"/>
      <c r="DZ1121"/>
      <c r="EA1121"/>
      <c r="EB1121"/>
      <c r="EC1121"/>
      <c r="ED1121"/>
      <c r="EE1121"/>
      <c r="EF1121"/>
      <c r="EG1121"/>
      <c r="EH1121"/>
      <c r="EI1121"/>
      <c r="EJ1121"/>
      <c r="EK1121"/>
      <c r="EL1121"/>
      <c r="EM1121"/>
      <c r="EN1121"/>
      <c r="EO1121"/>
      <c r="EP1121"/>
      <c r="EQ1121"/>
      <c r="ER1121"/>
      <c r="ES1121"/>
      <c r="ET1121"/>
      <c r="EU1121"/>
      <c r="EV1121"/>
      <c r="EW1121"/>
      <c r="EX1121"/>
      <c r="EY1121"/>
      <c r="EZ1121"/>
      <c r="FA1121"/>
      <c r="FB1121"/>
      <c r="FC1121"/>
      <c r="FD1121"/>
      <c r="FE1121"/>
      <c r="FF1121"/>
      <c r="FG1121"/>
      <c r="FH1121"/>
      <c r="FI1121"/>
      <c r="FJ1121"/>
      <c r="FK1121"/>
      <c r="FL1121"/>
      <c r="FM1121"/>
      <c r="FN1121"/>
      <c r="FO1121"/>
      <c r="FP1121"/>
      <c r="FQ1121"/>
      <c r="FR1121"/>
      <c r="FS1121"/>
      <c r="FT1121"/>
      <c r="FU1121"/>
      <c r="FV1121"/>
      <c r="FW1121"/>
      <c r="FX1121"/>
      <c r="FY1121"/>
      <c r="FZ1121"/>
      <c r="GA1121"/>
      <c r="GB1121"/>
      <c r="GC1121"/>
      <c r="GD1121"/>
      <c r="GE1121"/>
      <c r="GF1121"/>
      <c r="GG1121"/>
      <c r="GH1121"/>
      <c r="GI1121"/>
      <c r="GJ1121"/>
      <c r="GK1121"/>
      <c r="GL1121"/>
      <c r="GM1121"/>
      <c r="GN1121"/>
      <c r="GO1121"/>
      <c r="GP1121"/>
      <c r="GQ1121"/>
      <c r="GR1121"/>
      <c r="GS1121"/>
      <c r="GT1121"/>
      <c r="GU1121"/>
      <c r="GV1121"/>
      <c r="GW1121"/>
      <c r="GX1121"/>
      <c r="GY1121"/>
      <c r="GZ1121"/>
      <c r="HA1121"/>
      <c r="HB1121"/>
      <c r="HC1121"/>
      <c r="HD1121"/>
      <c r="HE1121"/>
      <c r="HF1121"/>
      <c r="HG1121"/>
      <c r="HH1121"/>
      <c r="HI1121"/>
      <c r="HJ1121"/>
      <c r="HK1121"/>
      <c r="HL1121"/>
    </row>
    <row r="1122" spans="1:220" x14ac:dyDescent="0.25">
      <c r="A1122"/>
      <c r="B1122"/>
      <c r="C1122"/>
      <c r="D1122"/>
      <c r="E1122"/>
      <c r="F1122"/>
      <c r="G1122"/>
      <c r="H1122"/>
      <c r="I1122"/>
      <c r="J1122"/>
      <c r="K1122"/>
      <c r="L1122"/>
      <c r="M1122"/>
      <c r="N1122"/>
      <c r="O1122"/>
      <c r="P1122"/>
      <c r="Q1122"/>
      <c r="R1122"/>
      <c r="S1122"/>
      <c r="T1122"/>
      <c r="U1122"/>
      <c r="V1122"/>
      <c r="W1122"/>
      <c r="X1122"/>
      <c r="Y1122"/>
      <c r="Z1122"/>
      <c r="AA1122"/>
      <c r="AB1122"/>
      <c r="AC1122"/>
      <c r="AD1122"/>
      <c r="AE1122"/>
      <c r="AF1122"/>
      <c r="AG1122"/>
      <c r="AH1122"/>
      <c r="AI1122"/>
      <c r="AJ1122"/>
      <c r="AK1122"/>
      <c r="AL1122"/>
      <c r="AM1122"/>
      <c r="AN1122"/>
      <c r="AO1122"/>
      <c r="AP1122"/>
      <c r="AQ1122"/>
      <c r="AR1122"/>
      <c r="AS1122"/>
      <c r="AT1122"/>
      <c r="AU1122"/>
      <c r="AV1122"/>
      <c r="AW1122"/>
      <c r="AX1122"/>
      <c r="AY1122"/>
      <c r="AZ1122"/>
      <c r="BA1122"/>
      <c r="BB1122"/>
      <c r="BC1122"/>
      <c r="BD1122"/>
      <c r="BE1122"/>
      <c r="BF1122"/>
      <c r="BG1122"/>
      <c r="BH1122"/>
      <c r="BI1122"/>
      <c r="BJ1122"/>
      <c r="BK1122"/>
      <c r="BL1122"/>
      <c r="BM1122"/>
      <c r="BN1122"/>
      <c r="BO1122"/>
      <c r="BP1122"/>
      <c r="BQ1122"/>
      <c r="BR1122"/>
      <c r="BS1122"/>
      <c r="BT1122"/>
      <c r="BU1122"/>
      <c r="BV1122"/>
      <c r="BW1122"/>
      <c r="BX1122"/>
      <c r="BY1122"/>
      <c r="BZ1122"/>
      <c r="CA1122"/>
      <c r="CB1122"/>
      <c r="CC1122"/>
      <c r="CD1122"/>
      <c r="CE1122"/>
      <c r="CF1122"/>
      <c r="CG1122"/>
      <c r="CH1122"/>
      <c r="CI1122"/>
      <c r="CJ1122"/>
      <c r="CK1122"/>
      <c r="CL1122"/>
      <c r="CM1122"/>
      <c r="CN1122"/>
      <c r="CO1122"/>
      <c r="CP1122"/>
      <c r="CQ1122"/>
      <c r="CR1122"/>
      <c r="CS1122"/>
      <c r="CT1122"/>
      <c r="CU1122"/>
      <c r="CV1122"/>
      <c r="CW1122"/>
      <c r="CX1122"/>
      <c r="CY1122"/>
      <c r="CZ1122"/>
      <c r="DA1122"/>
      <c r="DB1122"/>
      <c r="DC1122"/>
      <c r="DD1122"/>
      <c r="DE1122"/>
      <c r="DF1122"/>
      <c r="DG1122"/>
      <c r="DH1122"/>
      <c r="DI1122"/>
      <c r="DJ1122"/>
      <c r="DK1122"/>
      <c r="DL1122"/>
      <c r="DM1122"/>
      <c r="DN1122"/>
      <c r="DO1122"/>
      <c r="DP1122"/>
      <c r="DQ1122"/>
      <c r="DR1122"/>
      <c r="DS1122"/>
      <c r="DT1122"/>
      <c r="DU1122"/>
      <c r="DV1122"/>
      <c r="DW1122"/>
      <c r="DX1122"/>
      <c r="DY1122"/>
      <c r="DZ1122"/>
      <c r="EA1122"/>
      <c r="EB1122"/>
      <c r="EC1122"/>
      <c r="ED1122"/>
      <c r="EE1122"/>
      <c r="EF1122"/>
      <c r="EG1122"/>
      <c r="EH1122"/>
      <c r="EI1122"/>
      <c r="EJ1122"/>
      <c r="EK1122"/>
      <c r="EL1122"/>
      <c r="EM1122"/>
      <c r="EN1122"/>
      <c r="EO1122"/>
      <c r="EP1122"/>
      <c r="EQ1122"/>
      <c r="ER1122"/>
      <c r="ES1122"/>
      <c r="ET1122"/>
      <c r="EU1122"/>
      <c r="EV1122"/>
      <c r="EW1122"/>
      <c r="EX1122"/>
      <c r="EY1122"/>
      <c r="EZ1122"/>
      <c r="FA1122"/>
      <c r="FB1122"/>
      <c r="FC1122"/>
      <c r="FD1122"/>
      <c r="FE1122"/>
      <c r="FF1122"/>
      <c r="FG1122"/>
      <c r="FH1122"/>
      <c r="FI1122"/>
      <c r="FJ1122"/>
      <c r="FK1122"/>
      <c r="FL1122"/>
      <c r="FM1122"/>
      <c r="FN1122"/>
      <c r="FO1122"/>
      <c r="FP1122"/>
      <c r="FQ1122"/>
      <c r="FR1122"/>
      <c r="FS1122"/>
      <c r="FT1122"/>
      <c r="FU1122"/>
      <c r="FV1122"/>
      <c r="FW1122"/>
      <c r="FX1122"/>
      <c r="FY1122"/>
      <c r="FZ1122"/>
      <c r="GA1122"/>
      <c r="GB1122"/>
      <c r="GC1122"/>
      <c r="GD1122"/>
      <c r="GE1122"/>
      <c r="GF1122"/>
      <c r="GG1122"/>
      <c r="GH1122"/>
      <c r="GI1122"/>
      <c r="GJ1122"/>
      <c r="GK1122"/>
      <c r="GL1122"/>
      <c r="GM1122"/>
      <c r="GN1122"/>
      <c r="GO1122"/>
      <c r="GP1122"/>
      <c r="GQ1122"/>
      <c r="GR1122"/>
      <c r="GS1122"/>
      <c r="GT1122"/>
      <c r="GU1122"/>
      <c r="GV1122"/>
      <c r="GW1122"/>
      <c r="GX1122"/>
      <c r="GY1122"/>
      <c r="GZ1122"/>
      <c r="HA1122"/>
      <c r="HB1122"/>
      <c r="HC1122"/>
      <c r="HD1122"/>
      <c r="HE1122"/>
      <c r="HF1122"/>
      <c r="HG1122"/>
      <c r="HH1122"/>
      <c r="HI1122"/>
      <c r="HJ1122"/>
      <c r="HK1122"/>
      <c r="HL1122"/>
    </row>
    <row r="1123" spans="1:220" x14ac:dyDescent="0.25">
      <c r="A1123"/>
      <c r="B1123"/>
      <c r="C1123"/>
      <c r="D1123"/>
      <c r="E1123"/>
      <c r="F1123"/>
      <c r="G1123"/>
      <c r="H1123"/>
      <c r="I1123"/>
      <c r="J1123"/>
      <c r="K1123"/>
      <c r="L1123"/>
      <c r="M1123"/>
      <c r="N1123"/>
      <c r="O1123"/>
      <c r="P1123"/>
      <c r="Q1123"/>
      <c r="R1123"/>
      <c r="S1123"/>
      <c r="T1123"/>
      <c r="U1123"/>
      <c r="V1123"/>
      <c r="W1123"/>
      <c r="X1123"/>
      <c r="Y1123"/>
      <c r="Z1123"/>
      <c r="AA1123"/>
      <c r="AB1123"/>
      <c r="AC1123"/>
      <c r="AD1123"/>
      <c r="AE1123"/>
      <c r="AF1123"/>
      <c r="AG1123"/>
      <c r="AH1123"/>
      <c r="AI1123"/>
      <c r="AJ1123"/>
      <c r="AK1123"/>
      <c r="AL1123"/>
      <c r="AM1123"/>
      <c r="AN1123"/>
      <c r="AO1123"/>
      <c r="AP1123"/>
      <c r="AQ1123"/>
      <c r="AR1123"/>
      <c r="AS1123"/>
      <c r="AT1123"/>
      <c r="AU1123"/>
      <c r="AV1123"/>
      <c r="AW1123"/>
      <c r="AX1123"/>
      <c r="AY1123"/>
      <c r="AZ1123"/>
      <c r="BA1123"/>
      <c r="BB1123"/>
      <c r="BC1123"/>
      <c r="BD1123"/>
      <c r="BE1123"/>
      <c r="BF1123"/>
      <c r="BG1123"/>
      <c r="BH1123"/>
      <c r="BI1123"/>
      <c r="BJ1123"/>
      <c r="BK1123"/>
      <c r="BL1123"/>
      <c r="BM1123"/>
      <c r="BN1123"/>
      <c r="BO1123"/>
      <c r="BP1123"/>
      <c r="BQ1123"/>
      <c r="BR1123"/>
      <c r="BS1123"/>
      <c r="BT1123"/>
      <c r="BU1123"/>
      <c r="BV1123"/>
      <c r="BW1123"/>
      <c r="BX1123"/>
      <c r="BY1123"/>
      <c r="BZ1123"/>
      <c r="CA1123"/>
      <c r="CB1123"/>
      <c r="CC1123"/>
      <c r="CD1123"/>
      <c r="CE1123"/>
      <c r="CF1123"/>
      <c r="CG1123"/>
      <c r="CH1123"/>
      <c r="CI1123"/>
      <c r="CJ1123"/>
      <c r="CK1123"/>
      <c r="CL1123"/>
      <c r="CM1123"/>
      <c r="CN1123"/>
      <c r="CO1123"/>
      <c r="CP1123"/>
      <c r="CQ1123"/>
      <c r="CR1123"/>
      <c r="CS1123"/>
      <c r="CT1123"/>
      <c r="CU1123"/>
      <c r="CV1123"/>
      <c r="CW1123"/>
      <c r="CX1123"/>
      <c r="CY1123"/>
      <c r="CZ1123"/>
      <c r="DA1123"/>
      <c r="DB1123"/>
      <c r="DC1123"/>
      <c r="DD1123"/>
      <c r="DE1123"/>
      <c r="DF1123"/>
      <c r="DG1123"/>
      <c r="DH1123"/>
      <c r="DI1123"/>
      <c r="DJ1123"/>
      <c r="DK1123"/>
      <c r="DL1123"/>
      <c r="DM1123"/>
      <c r="DN1123"/>
      <c r="DO1123"/>
      <c r="DP1123"/>
      <c r="DQ1123"/>
      <c r="DR1123"/>
      <c r="DS1123"/>
      <c r="DT1123"/>
      <c r="DU1123"/>
      <c r="DV1123"/>
      <c r="DW1123"/>
      <c r="DX1123"/>
      <c r="DY1123"/>
      <c r="DZ1123"/>
      <c r="EA1123"/>
      <c r="EB1123"/>
      <c r="EC1123"/>
      <c r="ED1123"/>
      <c r="EE1123"/>
      <c r="EF1123"/>
      <c r="EG1123"/>
      <c r="EH1123"/>
      <c r="EI1123"/>
      <c r="EJ1123"/>
      <c r="EK1123"/>
      <c r="EL1123"/>
      <c r="EM1123"/>
      <c r="EN1123"/>
      <c r="EO1123"/>
      <c r="EP1123"/>
      <c r="EQ1123"/>
      <c r="ER1123"/>
      <c r="ES1123"/>
      <c r="ET1123"/>
      <c r="EU1123"/>
      <c r="EV1123"/>
      <c r="EW1123"/>
      <c r="EX1123"/>
      <c r="EY1123"/>
      <c r="EZ1123"/>
      <c r="FA1123"/>
      <c r="FB1123"/>
      <c r="FC1123"/>
      <c r="FD1123"/>
      <c r="FE1123"/>
      <c r="FF1123"/>
      <c r="FG1123"/>
      <c r="FH1123"/>
      <c r="FI1123"/>
      <c r="FJ1123"/>
      <c r="FK1123"/>
      <c r="FL1123"/>
      <c r="FM1123"/>
      <c r="FN1123"/>
      <c r="FO1123"/>
      <c r="FP1123"/>
      <c r="FQ1123"/>
      <c r="FR1123"/>
      <c r="FS1123"/>
      <c r="FT1123"/>
      <c r="FU1123"/>
      <c r="FV1123"/>
      <c r="FW1123"/>
      <c r="FX1123"/>
      <c r="FY1123"/>
      <c r="FZ1123"/>
      <c r="GA1123"/>
      <c r="GB1123"/>
      <c r="GC1123"/>
      <c r="GD1123"/>
      <c r="GE1123"/>
      <c r="GF1123"/>
      <c r="GG1123"/>
      <c r="GH1123"/>
      <c r="GI1123"/>
      <c r="GJ1123"/>
      <c r="GK1123"/>
      <c r="GL1123"/>
      <c r="GM1123"/>
      <c r="GN1123"/>
      <c r="GO1123"/>
      <c r="GP1123"/>
      <c r="GQ1123"/>
      <c r="GR1123"/>
      <c r="GS1123"/>
      <c r="GT1123"/>
      <c r="GU1123"/>
      <c r="GV1123"/>
      <c r="GW1123"/>
      <c r="GX1123"/>
      <c r="GY1123"/>
      <c r="GZ1123"/>
      <c r="HA1123"/>
      <c r="HB1123"/>
      <c r="HC1123"/>
      <c r="HD1123"/>
      <c r="HE1123"/>
      <c r="HF1123"/>
      <c r="HG1123"/>
      <c r="HH1123"/>
      <c r="HI1123"/>
      <c r="HJ1123"/>
      <c r="HK1123"/>
      <c r="HL1123"/>
    </row>
    <row r="1124" spans="1:220" x14ac:dyDescent="0.25">
      <c r="A1124"/>
      <c r="B1124"/>
      <c r="C1124"/>
      <c r="D1124"/>
      <c r="E1124"/>
      <c r="F1124"/>
      <c r="G1124"/>
      <c r="H1124"/>
      <c r="I1124"/>
      <c r="J1124"/>
      <c r="K1124"/>
      <c r="L1124"/>
      <c r="M1124"/>
      <c r="N1124"/>
      <c r="O1124"/>
      <c r="P1124"/>
      <c r="Q1124"/>
      <c r="R1124"/>
      <c r="S1124"/>
      <c r="T1124"/>
      <c r="U1124"/>
      <c r="V1124"/>
      <c r="W1124"/>
      <c r="X1124"/>
      <c r="Y1124"/>
      <c r="Z1124"/>
      <c r="AA1124"/>
      <c r="AB1124"/>
      <c r="AC1124"/>
      <c r="AD1124"/>
      <c r="AE1124"/>
      <c r="AF1124"/>
      <c r="AG1124"/>
      <c r="AH1124"/>
      <c r="AI1124"/>
      <c r="AJ1124"/>
      <c r="AK1124"/>
      <c r="AL1124"/>
      <c r="AM1124"/>
      <c r="AN1124"/>
      <c r="AO1124"/>
      <c r="AP1124"/>
      <c r="AQ1124"/>
      <c r="AR1124"/>
      <c r="AS1124"/>
      <c r="AT1124"/>
      <c r="AU1124"/>
      <c r="AV1124"/>
      <c r="AW1124"/>
      <c r="AX1124"/>
      <c r="AY1124"/>
      <c r="AZ1124"/>
      <c r="BA1124"/>
      <c r="BB1124"/>
      <c r="BC1124"/>
      <c r="BD1124"/>
      <c r="BE1124"/>
      <c r="BF1124"/>
      <c r="BG1124"/>
      <c r="BH1124"/>
      <c r="BI1124"/>
      <c r="BJ1124"/>
      <c r="BK1124"/>
      <c r="BL1124"/>
      <c r="BM1124"/>
      <c r="BN1124"/>
      <c r="BO1124"/>
      <c r="BP1124"/>
      <c r="BQ1124"/>
      <c r="BR1124"/>
      <c r="BS1124"/>
      <c r="BT1124"/>
      <c r="BU1124"/>
      <c r="BV1124"/>
      <c r="BW1124"/>
      <c r="BX1124"/>
      <c r="BY1124"/>
      <c r="BZ1124"/>
      <c r="CA1124"/>
      <c r="CB1124"/>
      <c r="CC1124"/>
      <c r="CD1124"/>
      <c r="CE1124"/>
      <c r="CF1124"/>
      <c r="CG1124"/>
      <c r="CH1124"/>
      <c r="CI1124"/>
      <c r="CJ1124"/>
      <c r="CK1124"/>
      <c r="CL1124"/>
      <c r="CM1124"/>
      <c r="CN1124"/>
      <c r="CO1124"/>
      <c r="CP1124"/>
      <c r="CQ1124"/>
      <c r="CR1124"/>
      <c r="CS1124"/>
      <c r="CT1124"/>
      <c r="CU1124"/>
      <c r="CV1124"/>
      <c r="CW1124"/>
      <c r="CX1124"/>
      <c r="CY1124"/>
      <c r="CZ1124"/>
      <c r="DA1124"/>
      <c r="DB1124"/>
      <c r="DC1124"/>
      <c r="DD1124"/>
      <c r="DE1124"/>
      <c r="DF1124"/>
      <c r="DG1124"/>
      <c r="DH1124"/>
      <c r="DI1124"/>
      <c r="DJ1124"/>
      <c r="DK1124"/>
      <c r="DL1124"/>
      <c r="DM1124"/>
      <c r="DN1124"/>
      <c r="DO1124"/>
      <c r="DP1124"/>
      <c r="DQ1124"/>
      <c r="DR1124"/>
      <c r="DS1124"/>
      <c r="DT1124"/>
      <c r="DU1124"/>
      <c r="DV1124"/>
      <c r="DW1124"/>
      <c r="DX1124"/>
      <c r="DY1124"/>
      <c r="DZ1124"/>
      <c r="EA1124"/>
      <c r="EB1124"/>
      <c r="EC1124"/>
      <c r="ED1124"/>
      <c r="EE1124"/>
      <c r="EF1124"/>
      <c r="EG1124"/>
      <c r="EH1124"/>
      <c r="EI1124"/>
      <c r="EJ1124"/>
      <c r="EK1124"/>
      <c r="EL1124"/>
      <c r="EM1124"/>
      <c r="EN1124"/>
      <c r="EO1124"/>
      <c r="EP1124"/>
      <c r="EQ1124"/>
      <c r="ER1124"/>
      <c r="ES1124"/>
      <c r="ET1124"/>
      <c r="EU1124"/>
      <c r="EV1124"/>
      <c r="EW1124"/>
      <c r="EX1124"/>
      <c r="EY1124"/>
      <c r="EZ1124"/>
      <c r="FA1124"/>
      <c r="FB1124"/>
      <c r="FC1124"/>
      <c r="FD1124"/>
      <c r="FE1124"/>
      <c r="FF1124"/>
      <c r="FG1124"/>
      <c r="FH1124"/>
      <c r="FI1124"/>
      <c r="FJ1124"/>
      <c r="FK1124"/>
      <c r="FL1124"/>
      <c r="FM1124"/>
      <c r="FN1124"/>
      <c r="FO1124"/>
      <c r="FP1124"/>
      <c r="FQ1124"/>
      <c r="FR1124"/>
      <c r="FS1124"/>
      <c r="FT1124"/>
      <c r="FU1124"/>
      <c r="FV1124"/>
      <c r="FW1124"/>
      <c r="FX1124"/>
      <c r="FY1124"/>
      <c r="FZ1124"/>
      <c r="GA1124"/>
      <c r="GB1124"/>
      <c r="GC1124"/>
      <c r="GD1124"/>
      <c r="GE1124"/>
      <c r="GF1124"/>
      <c r="GG1124"/>
      <c r="GH1124"/>
      <c r="GI1124"/>
      <c r="GJ1124"/>
      <c r="GK1124"/>
      <c r="GL1124"/>
      <c r="GM1124"/>
      <c r="GN1124"/>
      <c r="GO1124"/>
      <c r="GP1124"/>
      <c r="GQ1124"/>
      <c r="GR1124"/>
      <c r="GS1124"/>
      <c r="GT1124"/>
      <c r="GU1124"/>
      <c r="GV1124"/>
      <c r="GW1124"/>
      <c r="GX1124"/>
      <c r="GY1124"/>
      <c r="GZ1124"/>
      <c r="HA1124"/>
      <c r="HB1124"/>
      <c r="HC1124"/>
      <c r="HD1124"/>
      <c r="HE1124"/>
      <c r="HF1124"/>
      <c r="HG1124"/>
      <c r="HH1124"/>
      <c r="HI1124"/>
      <c r="HJ1124"/>
      <c r="HK1124"/>
      <c r="HL1124"/>
    </row>
    <row r="1125" spans="1:220" x14ac:dyDescent="0.25">
      <c r="A1125"/>
      <c r="B1125"/>
      <c r="C1125"/>
      <c r="D1125"/>
      <c r="E1125"/>
      <c r="F1125"/>
      <c r="G1125"/>
      <c r="H1125"/>
      <c r="I1125"/>
      <c r="J1125"/>
      <c r="K1125"/>
      <c r="L1125"/>
      <c r="M1125"/>
      <c r="N1125"/>
      <c r="O1125"/>
      <c r="P1125"/>
      <c r="Q1125"/>
      <c r="R1125"/>
      <c r="S1125"/>
      <c r="T1125"/>
      <c r="U1125"/>
      <c r="V1125"/>
      <c r="W1125"/>
      <c r="X1125"/>
      <c r="Y1125"/>
      <c r="Z1125"/>
      <c r="AA1125"/>
      <c r="AB1125"/>
      <c r="AC1125"/>
      <c r="AD1125"/>
      <c r="AE1125"/>
      <c r="AF1125"/>
      <c r="AG1125"/>
      <c r="AH1125"/>
      <c r="AI1125"/>
      <c r="AJ1125"/>
      <c r="AK1125"/>
      <c r="AL1125"/>
      <c r="AM1125"/>
      <c r="AN1125"/>
      <c r="AO1125"/>
      <c r="AP1125"/>
      <c r="AQ1125"/>
      <c r="AR1125"/>
      <c r="AS1125"/>
      <c r="AT1125"/>
      <c r="AU1125"/>
      <c r="AV1125"/>
      <c r="AW1125"/>
      <c r="AX1125"/>
      <c r="AY1125"/>
      <c r="AZ1125"/>
      <c r="BA1125"/>
      <c r="BB1125"/>
      <c r="BC1125"/>
      <c r="BD1125"/>
      <c r="BE1125"/>
      <c r="BF1125"/>
      <c r="BG1125"/>
      <c r="BH1125"/>
      <c r="BI1125"/>
      <c r="BJ1125"/>
      <c r="BK1125"/>
      <c r="BL1125"/>
      <c r="BM1125"/>
      <c r="BN1125"/>
      <c r="BO1125"/>
      <c r="BP1125"/>
      <c r="BQ1125"/>
      <c r="BR1125"/>
      <c r="BS1125"/>
      <c r="BT1125"/>
      <c r="BU1125"/>
      <c r="BV1125"/>
      <c r="BW1125"/>
      <c r="BX1125"/>
      <c r="BY1125"/>
      <c r="BZ1125"/>
      <c r="CA1125"/>
      <c r="CB1125"/>
      <c r="CC1125"/>
      <c r="CD1125"/>
      <c r="CE1125"/>
      <c r="CF1125"/>
      <c r="CG1125"/>
      <c r="CH1125"/>
      <c r="CI1125"/>
      <c r="CJ1125"/>
      <c r="CK1125"/>
      <c r="CL1125"/>
      <c r="CM1125"/>
      <c r="CN1125"/>
      <c r="CO1125"/>
      <c r="CP1125"/>
      <c r="CQ1125"/>
      <c r="CR1125"/>
      <c r="CS1125"/>
      <c r="CT1125"/>
      <c r="CU1125"/>
      <c r="CV1125"/>
      <c r="CW1125"/>
      <c r="CX1125"/>
      <c r="CY1125"/>
      <c r="CZ1125"/>
      <c r="DA1125"/>
      <c r="DB1125"/>
      <c r="DC1125"/>
      <c r="DD1125"/>
      <c r="DE1125"/>
      <c r="DF1125"/>
      <c r="DG1125"/>
      <c r="DH1125"/>
      <c r="DI1125"/>
      <c r="DJ1125"/>
      <c r="DK1125"/>
      <c r="DL1125"/>
      <c r="DM1125"/>
      <c r="DN1125"/>
      <c r="DO1125"/>
      <c r="DP1125"/>
      <c r="DQ1125"/>
      <c r="DR1125"/>
      <c r="DS1125"/>
      <c r="DT1125"/>
      <c r="DU1125"/>
      <c r="DV1125"/>
      <c r="DW1125"/>
      <c r="DX1125"/>
      <c r="DY1125"/>
      <c r="DZ1125"/>
      <c r="EA1125"/>
      <c r="EB1125"/>
      <c r="EC1125"/>
      <c r="ED1125"/>
      <c r="EE1125"/>
      <c r="EF1125"/>
      <c r="EG1125"/>
      <c r="EH1125"/>
      <c r="EI1125"/>
      <c r="EJ1125"/>
      <c r="EK1125"/>
      <c r="EL1125"/>
      <c r="EM1125"/>
      <c r="EN1125"/>
      <c r="EO1125"/>
      <c r="EP1125"/>
      <c r="EQ1125"/>
      <c r="ER1125"/>
      <c r="ES1125"/>
      <c r="ET1125"/>
      <c r="EU1125"/>
      <c r="EV1125"/>
      <c r="EW1125"/>
      <c r="EX1125"/>
      <c r="EY1125"/>
      <c r="EZ1125"/>
      <c r="FA1125"/>
      <c r="FB1125"/>
      <c r="FC1125"/>
      <c r="FD1125"/>
      <c r="FE1125"/>
      <c r="FF1125"/>
      <c r="FG1125"/>
      <c r="FH1125"/>
      <c r="FI1125"/>
      <c r="FJ1125"/>
      <c r="FK1125"/>
      <c r="FL1125"/>
      <c r="FM1125"/>
      <c r="FN1125"/>
      <c r="FO1125"/>
      <c r="FP1125"/>
      <c r="FQ1125"/>
      <c r="FR1125"/>
      <c r="FS1125"/>
      <c r="FT1125"/>
      <c r="FU1125"/>
      <c r="FV1125"/>
      <c r="FW1125"/>
      <c r="FX1125"/>
      <c r="FY1125"/>
      <c r="FZ1125"/>
      <c r="GA1125"/>
      <c r="GB1125"/>
      <c r="GC1125"/>
      <c r="GD1125"/>
      <c r="GE1125"/>
      <c r="GF1125"/>
      <c r="GG1125"/>
      <c r="GH1125"/>
      <c r="GI1125"/>
      <c r="GJ1125"/>
      <c r="GK1125"/>
      <c r="GL1125"/>
      <c r="GM1125"/>
      <c r="GN1125"/>
      <c r="GO1125"/>
      <c r="GP1125"/>
      <c r="GQ1125"/>
      <c r="GR1125"/>
      <c r="GS1125"/>
      <c r="GT1125"/>
      <c r="GU1125"/>
      <c r="GV1125"/>
      <c r="GW1125"/>
      <c r="GX1125"/>
      <c r="GY1125"/>
      <c r="GZ1125"/>
      <c r="HA1125"/>
      <c r="HB1125"/>
      <c r="HC1125"/>
      <c r="HD1125"/>
      <c r="HE1125"/>
      <c r="HF1125"/>
      <c r="HG1125"/>
      <c r="HH1125"/>
      <c r="HI1125"/>
      <c r="HJ1125"/>
      <c r="HK1125"/>
      <c r="HL1125"/>
    </row>
    <row r="1126" spans="1:220" x14ac:dyDescent="0.25">
      <c r="A1126"/>
      <c r="B1126"/>
      <c r="C1126"/>
      <c r="D1126"/>
      <c r="E1126"/>
      <c r="F1126"/>
      <c r="G1126"/>
      <c r="H1126"/>
      <c r="I1126"/>
      <c r="J1126"/>
      <c r="K1126"/>
      <c r="L1126"/>
      <c r="M1126"/>
      <c r="N1126"/>
      <c r="O1126"/>
      <c r="P1126"/>
      <c r="Q1126"/>
      <c r="R1126"/>
      <c r="S1126"/>
      <c r="T1126"/>
      <c r="U1126"/>
      <c r="V1126"/>
      <c r="W1126"/>
      <c r="X1126"/>
      <c r="Y1126"/>
      <c r="Z1126"/>
      <c r="AA1126"/>
      <c r="AB1126"/>
      <c r="AC1126"/>
      <c r="AD1126"/>
      <c r="AE1126"/>
      <c r="AF1126"/>
      <c r="AG1126"/>
      <c r="AH1126"/>
      <c r="AI1126"/>
      <c r="AJ1126"/>
      <c r="AK1126"/>
      <c r="AL1126"/>
      <c r="AM1126"/>
      <c r="AN1126"/>
      <c r="AO1126"/>
      <c r="AP1126"/>
      <c r="AQ1126"/>
      <c r="AR1126"/>
      <c r="AS1126"/>
      <c r="AT1126"/>
      <c r="AU1126"/>
      <c r="AV1126"/>
      <c r="AW1126"/>
      <c r="AX1126"/>
      <c r="AY1126"/>
      <c r="AZ1126"/>
      <c r="BA1126"/>
      <c r="BB1126"/>
      <c r="BC1126"/>
      <c r="BD1126"/>
      <c r="BE1126"/>
      <c r="BF1126"/>
      <c r="BG1126"/>
      <c r="BH1126"/>
      <c r="BI1126"/>
      <c r="BJ1126"/>
      <c r="BK1126"/>
      <c r="BL1126"/>
      <c r="BM1126"/>
      <c r="BN1126"/>
      <c r="BO1126"/>
      <c r="BP1126"/>
      <c r="BQ1126"/>
      <c r="BR1126"/>
      <c r="BS1126"/>
      <c r="BT1126"/>
      <c r="BU1126"/>
      <c r="BV1126"/>
      <c r="BW1126"/>
      <c r="BX1126"/>
      <c r="BY1126"/>
      <c r="BZ1126"/>
      <c r="CA1126"/>
      <c r="CB1126"/>
      <c r="CC1126"/>
      <c r="CD1126"/>
      <c r="CE1126"/>
      <c r="CF1126"/>
      <c r="CG1126"/>
      <c r="CH1126"/>
      <c r="CI1126"/>
      <c r="CJ1126"/>
      <c r="CK1126"/>
      <c r="CL1126"/>
      <c r="CM1126"/>
      <c r="CN1126"/>
      <c r="CO1126"/>
      <c r="CP1126"/>
      <c r="CQ1126"/>
      <c r="CR1126"/>
      <c r="CS1126"/>
      <c r="CT1126"/>
      <c r="CU1126"/>
      <c r="CV1126"/>
      <c r="CW1126"/>
      <c r="CX1126"/>
      <c r="CY1126"/>
      <c r="CZ1126"/>
      <c r="DA1126"/>
      <c r="DB1126"/>
      <c r="DC1126"/>
      <c r="DD1126"/>
      <c r="DE1126"/>
      <c r="DF1126"/>
      <c r="DG1126"/>
      <c r="DH1126"/>
      <c r="DI1126"/>
      <c r="DJ1126"/>
      <c r="DK1126"/>
      <c r="DL1126"/>
      <c r="DM1126"/>
      <c r="DN1126"/>
      <c r="DO1126"/>
      <c r="DP1126"/>
      <c r="DQ1126"/>
      <c r="DR1126"/>
      <c r="DS1126"/>
      <c r="DT1126"/>
      <c r="DU1126"/>
      <c r="DV1126"/>
      <c r="DW1126"/>
      <c r="DX1126"/>
      <c r="DY1126"/>
      <c r="DZ1126"/>
      <c r="EA1126"/>
      <c r="EB1126"/>
      <c r="EC1126"/>
      <c r="ED1126"/>
      <c r="EE1126"/>
      <c r="EF1126"/>
      <c r="EG1126"/>
      <c r="EH1126"/>
      <c r="EI1126"/>
      <c r="EJ1126"/>
      <c r="EK1126"/>
      <c r="EL1126"/>
      <c r="EM1126"/>
      <c r="EN1126"/>
      <c r="EO1126"/>
      <c r="EP1126"/>
      <c r="EQ1126"/>
      <c r="ER1126"/>
      <c r="ES1126"/>
      <c r="ET1126"/>
      <c r="EU1126"/>
      <c r="EV1126"/>
      <c r="EW1126"/>
      <c r="EX1126"/>
      <c r="EY1126"/>
      <c r="EZ1126"/>
      <c r="FA1126"/>
      <c r="FB1126"/>
      <c r="FC1126"/>
      <c r="FD1126"/>
      <c r="FE1126"/>
      <c r="FF1126"/>
      <c r="FG1126"/>
      <c r="FH1126"/>
      <c r="FI1126"/>
      <c r="FJ1126"/>
      <c r="FK1126"/>
      <c r="FL1126"/>
      <c r="FM1126"/>
      <c r="FN1126"/>
      <c r="FO1126"/>
      <c r="FP1126"/>
      <c r="FQ1126"/>
      <c r="FR1126"/>
      <c r="FS1126"/>
      <c r="FT1126"/>
      <c r="FU1126"/>
      <c r="FV1126"/>
      <c r="FW1126"/>
      <c r="FX1126"/>
      <c r="FY1126"/>
      <c r="FZ1126"/>
      <c r="GA1126"/>
      <c r="GB1126"/>
      <c r="GC1126"/>
      <c r="GD1126"/>
      <c r="GE1126"/>
      <c r="GF1126"/>
      <c r="GG1126"/>
      <c r="GH1126"/>
      <c r="GI1126"/>
      <c r="GJ1126"/>
      <c r="GK1126"/>
      <c r="GL1126"/>
      <c r="GM1126"/>
      <c r="GN1126"/>
      <c r="GO1126"/>
      <c r="GP1126"/>
      <c r="GQ1126"/>
      <c r="GR1126"/>
      <c r="GS1126"/>
      <c r="GT1126"/>
      <c r="GU1126"/>
      <c r="GV1126"/>
      <c r="GW1126"/>
      <c r="GX1126"/>
      <c r="GY1126"/>
      <c r="GZ1126"/>
      <c r="HA1126"/>
      <c r="HB1126"/>
      <c r="HC1126"/>
      <c r="HD1126"/>
      <c r="HE1126"/>
      <c r="HF1126"/>
      <c r="HG1126"/>
      <c r="HH1126"/>
      <c r="HI1126"/>
      <c r="HJ1126"/>
      <c r="HK1126"/>
      <c r="HL1126"/>
    </row>
    <row r="1127" spans="1:220" x14ac:dyDescent="0.25">
      <c r="A1127"/>
      <c r="B1127"/>
      <c r="C1127"/>
      <c r="D1127"/>
      <c r="E1127"/>
      <c r="F1127"/>
      <c r="G1127"/>
      <c r="H1127"/>
      <c r="I1127"/>
      <c r="J1127"/>
      <c r="K1127"/>
      <c r="L1127"/>
      <c r="M1127"/>
      <c r="N1127"/>
      <c r="O1127"/>
      <c r="P1127"/>
      <c r="Q1127"/>
      <c r="R1127"/>
      <c r="S1127"/>
      <c r="T1127"/>
      <c r="U1127"/>
      <c r="V1127"/>
      <c r="W1127"/>
      <c r="X1127"/>
      <c r="Y1127"/>
      <c r="Z1127"/>
      <c r="AA1127"/>
      <c r="AB1127"/>
      <c r="AC1127"/>
      <c r="AD1127"/>
      <c r="AE1127"/>
      <c r="AF1127"/>
      <c r="AG1127"/>
      <c r="AH1127"/>
      <c r="AI1127"/>
      <c r="AJ1127"/>
      <c r="AK1127"/>
      <c r="AL1127"/>
      <c r="AM1127"/>
      <c r="AN1127"/>
      <c r="AO1127"/>
      <c r="AP1127"/>
      <c r="AQ1127"/>
      <c r="AR1127"/>
      <c r="AS1127"/>
      <c r="AT1127"/>
      <c r="AU1127"/>
      <c r="AV1127"/>
      <c r="AW1127"/>
      <c r="AX1127"/>
      <c r="AY1127"/>
      <c r="AZ1127"/>
      <c r="BA1127"/>
      <c r="BB1127"/>
      <c r="BC1127"/>
      <c r="BD1127"/>
      <c r="BE1127"/>
      <c r="BF1127"/>
      <c r="BG1127"/>
      <c r="BH1127"/>
      <c r="BI1127"/>
      <c r="BJ1127"/>
      <c r="BK1127"/>
      <c r="BL1127"/>
      <c r="BM1127"/>
      <c r="BN1127"/>
      <c r="BO1127"/>
      <c r="BP1127"/>
      <c r="BQ1127"/>
      <c r="BR1127"/>
      <c r="BS1127"/>
      <c r="BT1127"/>
      <c r="BU1127"/>
      <c r="BV1127"/>
      <c r="BW1127"/>
      <c r="BX1127"/>
      <c r="BY1127"/>
      <c r="BZ1127"/>
      <c r="CA1127"/>
      <c r="CB1127"/>
      <c r="CC1127"/>
      <c r="CD1127"/>
      <c r="CE1127"/>
      <c r="CF1127"/>
      <c r="CG1127"/>
      <c r="CH1127"/>
      <c r="CI1127"/>
      <c r="CJ1127"/>
      <c r="CK1127"/>
      <c r="CL1127"/>
      <c r="CM1127"/>
      <c r="CN1127"/>
      <c r="CO1127"/>
      <c r="CP1127"/>
      <c r="CQ1127"/>
      <c r="CR1127"/>
      <c r="CS1127"/>
      <c r="CT1127"/>
      <c r="CU1127"/>
      <c r="CV1127"/>
      <c r="CW1127"/>
      <c r="CX1127"/>
      <c r="CY1127"/>
      <c r="CZ1127"/>
      <c r="DA1127"/>
      <c r="DB1127"/>
      <c r="DC1127"/>
      <c r="DD1127"/>
      <c r="DE1127"/>
      <c r="DF1127"/>
      <c r="DG1127"/>
      <c r="DH1127"/>
      <c r="DI1127"/>
      <c r="DJ1127"/>
      <c r="DK1127"/>
      <c r="DL1127"/>
      <c r="DM1127"/>
      <c r="DN1127"/>
      <c r="DO1127"/>
      <c r="DP1127"/>
      <c r="DQ1127"/>
      <c r="DR1127"/>
      <c r="DS1127"/>
      <c r="DT1127"/>
      <c r="DU1127"/>
      <c r="DV1127"/>
      <c r="DW1127"/>
      <c r="DX1127"/>
      <c r="DY1127"/>
      <c r="DZ1127"/>
      <c r="EA1127"/>
      <c r="EB1127"/>
      <c r="EC1127"/>
      <c r="ED1127"/>
      <c r="EE1127"/>
      <c r="EF1127"/>
      <c r="EG1127"/>
      <c r="EH1127"/>
      <c r="EI1127"/>
      <c r="EJ1127"/>
      <c r="EK1127"/>
      <c r="EL1127"/>
      <c r="EM1127"/>
      <c r="EN1127"/>
      <c r="EO1127"/>
      <c r="EP1127"/>
      <c r="EQ1127"/>
      <c r="ER1127"/>
      <c r="ES1127"/>
      <c r="ET1127"/>
      <c r="EU1127"/>
      <c r="EV1127"/>
      <c r="EW1127"/>
      <c r="EX1127"/>
      <c r="EY1127"/>
      <c r="EZ1127"/>
      <c r="FA1127"/>
      <c r="FB1127"/>
      <c r="FC1127"/>
      <c r="FD1127"/>
      <c r="FE1127"/>
      <c r="FF1127"/>
      <c r="FG1127"/>
      <c r="FH1127"/>
      <c r="FI1127"/>
      <c r="FJ1127"/>
      <c r="FK1127"/>
      <c r="FL1127"/>
      <c r="FM1127"/>
      <c r="FN1127"/>
      <c r="FO1127"/>
      <c r="FP1127"/>
      <c r="FQ1127"/>
      <c r="FR1127"/>
      <c r="FS1127"/>
      <c r="FT1127"/>
      <c r="FU1127"/>
      <c r="FV1127"/>
      <c r="FW1127"/>
      <c r="FX1127"/>
      <c r="FY1127"/>
      <c r="FZ1127"/>
      <c r="GA1127"/>
      <c r="GB1127"/>
      <c r="GC1127"/>
      <c r="GD1127"/>
      <c r="GE1127"/>
      <c r="GF1127"/>
      <c r="GG1127"/>
      <c r="GH1127"/>
      <c r="GI1127"/>
      <c r="GJ1127"/>
      <c r="GK1127"/>
      <c r="GL1127"/>
      <c r="GM1127"/>
      <c r="GN1127"/>
      <c r="GO1127"/>
      <c r="GP1127"/>
      <c r="GQ1127"/>
      <c r="GR1127"/>
      <c r="GS1127"/>
      <c r="GT1127"/>
      <c r="GU1127"/>
      <c r="GV1127"/>
      <c r="GW1127"/>
      <c r="GX1127"/>
      <c r="GY1127"/>
      <c r="GZ1127"/>
      <c r="HA1127"/>
      <c r="HB1127"/>
      <c r="HC1127"/>
      <c r="HD1127"/>
      <c r="HE1127"/>
      <c r="HF1127"/>
      <c r="HG1127"/>
      <c r="HH1127"/>
      <c r="HI1127"/>
      <c r="HJ1127"/>
      <c r="HK1127"/>
      <c r="HL1127"/>
    </row>
    <row r="1128" spans="1:220" x14ac:dyDescent="0.25">
      <c r="A1128"/>
      <c r="B1128"/>
      <c r="C1128"/>
      <c r="D1128"/>
      <c r="E1128"/>
      <c r="F1128"/>
      <c r="G1128"/>
      <c r="H1128"/>
      <c r="I1128"/>
      <c r="J1128"/>
      <c r="K1128"/>
      <c r="L1128"/>
      <c r="M1128"/>
      <c r="N1128"/>
      <c r="O1128"/>
      <c r="P1128"/>
      <c r="Q1128"/>
      <c r="R1128"/>
      <c r="S1128"/>
      <c r="T1128"/>
      <c r="U1128"/>
      <c r="V1128"/>
      <c r="W1128"/>
      <c r="X1128"/>
      <c r="Y1128"/>
      <c r="Z1128"/>
      <c r="AA1128"/>
      <c r="AB1128"/>
      <c r="AC1128"/>
      <c r="AD1128"/>
      <c r="AE1128"/>
      <c r="AF1128"/>
      <c r="AG1128"/>
      <c r="AH1128"/>
      <c r="AI1128"/>
      <c r="AJ1128"/>
      <c r="AK1128"/>
      <c r="AL1128"/>
      <c r="AM1128"/>
      <c r="AN1128"/>
      <c r="AO1128"/>
      <c r="AP1128"/>
      <c r="AQ1128"/>
      <c r="AR1128"/>
      <c r="AS1128"/>
      <c r="AT1128"/>
      <c r="AU1128"/>
      <c r="AV1128"/>
      <c r="AW1128"/>
      <c r="AX1128"/>
      <c r="AY1128"/>
      <c r="AZ1128"/>
      <c r="BA1128"/>
      <c r="BB1128"/>
      <c r="BC1128"/>
      <c r="BD1128"/>
      <c r="BE1128"/>
      <c r="BF1128"/>
      <c r="BG1128"/>
      <c r="BH1128"/>
      <c r="BI1128"/>
      <c r="BJ1128"/>
      <c r="BK1128"/>
      <c r="BL1128"/>
      <c r="BM1128"/>
      <c r="BN1128"/>
      <c r="BO1128"/>
      <c r="BP1128"/>
      <c r="BQ1128"/>
      <c r="BR1128"/>
      <c r="BS1128"/>
      <c r="BT1128"/>
      <c r="BU1128"/>
      <c r="BV1128"/>
      <c r="BW1128"/>
      <c r="BX1128"/>
      <c r="BY1128"/>
      <c r="BZ1128"/>
      <c r="CA1128"/>
      <c r="CB1128"/>
      <c r="CC1128"/>
      <c r="CD1128"/>
      <c r="CE1128"/>
      <c r="CF1128"/>
      <c r="CG1128"/>
      <c r="CH1128"/>
      <c r="CI1128"/>
      <c r="CJ1128"/>
      <c r="CK1128"/>
      <c r="CL1128"/>
      <c r="CM1128"/>
      <c r="CN1128"/>
      <c r="CO1128"/>
      <c r="CP1128"/>
      <c r="CQ1128"/>
      <c r="CR1128"/>
      <c r="CS1128"/>
      <c r="CT1128"/>
      <c r="CU1128"/>
      <c r="CV1128"/>
      <c r="CW1128"/>
      <c r="CX1128"/>
      <c r="CY1128"/>
      <c r="CZ1128"/>
      <c r="DA1128"/>
      <c r="DB1128"/>
      <c r="DC1128"/>
      <c r="DD1128"/>
      <c r="DE1128"/>
      <c r="DF1128"/>
      <c r="DG1128"/>
      <c r="DH1128"/>
      <c r="DI1128"/>
      <c r="DJ1128"/>
      <c r="DK1128"/>
      <c r="DL1128"/>
      <c r="DM1128"/>
      <c r="DN1128"/>
      <c r="DO1128"/>
      <c r="DP1128"/>
      <c r="DQ1128"/>
      <c r="DR1128"/>
      <c r="DS1128"/>
      <c r="DT1128"/>
      <c r="DU1128"/>
      <c r="DV1128"/>
      <c r="DW1128"/>
      <c r="DX1128"/>
      <c r="DY1128"/>
      <c r="DZ1128"/>
      <c r="EA1128"/>
      <c r="EB1128"/>
      <c r="EC1128"/>
      <c r="ED1128"/>
      <c r="EE1128"/>
      <c r="EF1128"/>
      <c r="EG1128"/>
      <c r="EH1128"/>
      <c r="EI1128"/>
      <c r="EJ1128"/>
      <c r="EK1128"/>
      <c r="EL1128"/>
      <c r="EM1128"/>
      <c r="EN1128"/>
      <c r="EO1128"/>
      <c r="EP1128"/>
      <c r="EQ1128"/>
      <c r="ER1128"/>
      <c r="ES1128"/>
      <c r="ET1128"/>
      <c r="EU1128"/>
      <c r="EV1128"/>
      <c r="EW1128"/>
      <c r="EX1128"/>
      <c r="EY1128"/>
      <c r="EZ1128"/>
      <c r="FA1128"/>
      <c r="FB1128"/>
      <c r="FC1128"/>
      <c r="FD1128"/>
      <c r="FE1128"/>
      <c r="FF1128"/>
      <c r="FG1128"/>
      <c r="FH1128"/>
      <c r="FI1128"/>
      <c r="FJ1128"/>
      <c r="FK1128"/>
      <c r="FL1128"/>
      <c r="FM1128"/>
      <c r="FN1128"/>
      <c r="FO1128"/>
      <c r="FP1128"/>
      <c r="FQ1128"/>
      <c r="FR1128"/>
      <c r="FS1128"/>
      <c r="FT1128"/>
      <c r="FU1128"/>
      <c r="FV1128"/>
      <c r="FW1128"/>
      <c r="FX1128"/>
      <c r="FY1128"/>
      <c r="FZ1128"/>
      <c r="GA1128"/>
      <c r="GB1128"/>
      <c r="GC1128"/>
      <c r="GD1128"/>
      <c r="GE1128"/>
      <c r="GF1128"/>
      <c r="GG1128"/>
      <c r="GH1128"/>
      <c r="GI1128"/>
      <c r="GJ1128"/>
      <c r="GK1128"/>
      <c r="GL1128"/>
      <c r="GM1128"/>
      <c r="GN1128"/>
      <c r="GO1128"/>
      <c r="GP1128"/>
      <c r="GQ1128"/>
      <c r="GR1128"/>
      <c r="GS1128"/>
      <c r="GT1128"/>
      <c r="GU1128"/>
      <c r="GV1128"/>
      <c r="GW1128"/>
      <c r="GX1128"/>
      <c r="GY1128"/>
      <c r="GZ1128"/>
      <c r="HA1128"/>
      <c r="HB1128"/>
      <c r="HC1128"/>
      <c r="HD1128"/>
      <c r="HE1128"/>
      <c r="HF1128"/>
      <c r="HG1128"/>
      <c r="HH1128"/>
      <c r="HI1128"/>
      <c r="HJ1128"/>
      <c r="HK1128"/>
      <c r="HL1128"/>
    </row>
    <row r="1129" spans="1:220" x14ac:dyDescent="0.25">
      <c r="A1129"/>
      <c r="B1129"/>
      <c r="C1129"/>
      <c r="D1129"/>
      <c r="E1129"/>
      <c r="F1129"/>
      <c r="G1129"/>
      <c r="H1129"/>
      <c r="I1129"/>
      <c r="J1129"/>
      <c r="K1129"/>
      <c r="L1129"/>
      <c r="M1129"/>
      <c r="N1129"/>
      <c r="O1129"/>
      <c r="P1129"/>
      <c r="Q1129"/>
      <c r="R1129"/>
      <c r="S1129"/>
      <c r="T1129"/>
      <c r="U1129"/>
      <c r="V1129"/>
      <c r="W1129"/>
      <c r="X1129"/>
      <c r="Y1129"/>
      <c r="Z1129"/>
      <c r="AA1129"/>
      <c r="AB1129"/>
      <c r="AC1129"/>
      <c r="AD1129"/>
      <c r="AE1129"/>
      <c r="AF1129"/>
      <c r="AG1129"/>
      <c r="AH1129"/>
      <c r="AI1129"/>
      <c r="AJ1129"/>
      <c r="AK1129"/>
      <c r="AL1129"/>
      <c r="AM1129"/>
      <c r="AN1129"/>
      <c r="AO1129"/>
      <c r="AP1129"/>
      <c r="AQ1129"/>
      <c r="AR1129"/>
      <c r="AS1129"/>
      <c r="AT1129"/>
      <c r="AU1129"/>
      <c r="AV1129"/>
      <c r="AW1129"/>
      <c r="AX1129"/>
      <c r="AY1129"/>
      <c r="AZ1129"/>
      <c r="BA1129"/>
      <c r="BB1129"/>
      <c r="BC1129"/>
      <c r="BD1129"/>
      <c r="BE1129"/>
      <c r="BF1129"/>
      <c r="BG1129"/>
      <c r="BH1129"/>
      <c r="BI1129"/>
      <c r="BJ1129"/>
      <c r="BK1129"/>
      <c r="BL1129"/>
      <c r="BM1129"/>
      <c r="BN1129"/>
      <c r="BO1129"/>
      <c r="BP1129"/>
      <c r="BQ1129"/>
      <c r="BR1129"/>
      <c r="BS1129"/>
      <c r="BT1129"/>
      <c r="BU1129"/>
      <c r="BV1129"/>
      <c r="BW1129"/>
      <c r="BX1129"/>
      <c r="BY1129"/>
      <c r="BZ1129"/>
      <c r="CA1129"/>
      <c r="CB1129"/>
      <c r="CC1129"/>
      <c r="CD1129"/>
      <c r="CE1129"/>
      <c r="CF1129"/>
      <c r="CG1129"/>
      <c r="CH1129"/>
      <c r="CI1129"/>
      <c r="CJ1129"/>
      <c r="CK1129"/>
      <c r="CL1129"/>
      <c r="CM1129"/>
      <c r="CN1129"/>
      <c r="CO1129"/>
      <c r="CP1129"/>
      <c r="CQ1129"/>
      <c r="CR1129"/>
      <c r="CS1129"/>
      <c r="CT1129"/>
      <c r="CU1129"/>
      <c r="CV1129"/>
      <c r="CW1129"/>
      <c r="CX1129"/>
      <c r="CY1129"/>
      <c r="CZ1129"/>
      <c r="DA1129"/>
      <c r="DB1129"/>
      <c r="DC1129"/>
      <c r="DD1129"/>
      <c r="DE1129"/>
      <c r="DF1129"/>
      <c r="DG1129"/>
      <c r="DH1129"/>
      <c r="DI1129"/>
      <c r="DJ1129"/>
      <c r="DK1129"/>
      <c r="DL1129"/>
      <c r="DM1129"/>
      <c r="DN1129"/>
      <c r="DO1129"/>
      <c r="DP1129"/>
      <c r="DQ1129"/>
      <c r="DR1129"/>
      <c r="DS1129"/>
      <c r="DT1129"/>
      <c r="DU1129"/>
      <c r="DV1129"/>
      <c r="DW1129"/>
      <c r="DX1129"/>
      <c r="DY1129"/>
      <c r="DZ1129"/>
      <c r="EA1129"/>
      <c r="EB1129"/>
      <c r="EC1129"/>
      <c r="ED1129"/>
      <c r="EE1129"/>
      <c r="EF1129"/>
      <c r="EG1129"/>
      <c r="EH1129"/>
      <c r="EI1129"/>
      <c r="EJ1129"/>
      <c r="EK1129"/>
      <c r="EL1129"/>
      <c r="EM1129"/>
      <c r="EN1129"/>
      <c r="EO1129"/>
      <c r="EP1129"/>
      <c r="EQ1129"/>
      <c r="ER1129"/>
      <c r="ES1129"/>
      <c r="ET1129"/>
      <c r="EU1129"/>
      <c r="EV1129"/>
      <c r="EW1129"/>
      <c r="EX1129"/>
      <c r="EY1129"/>
      <c r="EZ1129"/>
      <c r="FA1129"/>
      <c r="FB1129"/>
      <c r="FC1129"/>
      <c r="FD1129"/>
      <c r="FE1129"/>
      <c r="FF1129"/>
      <c r="FG1129"/>
      <c r="FH1129"/>
      <c r="FI1129"/>
      <c r="FJ1129"/>
      <c r="FK1129"/>
      <c r="FL1129"/>
      <c r="FM1129"/>
      <c r="FN1129"/>
      <c r="FO1129"/>
      <c r="FP1129"/>
      <c r="FQ1129"/>
      <c r="FR1129"/>
      <c r="FS1129"/>
      <c r="FT1129"/>
      <c r="FU1129"/>
      <c r="FV1129"/>
      <c r="FW1129"/>
      <c r="FX1129"/>
      <c r="FY1129"/>
      <c r="FZ1129"/>
      <c r="GA1129"/>
      <c r="GB1129"/>
      <c r="GC1129"/>
      <c r="GD1129"/>
      <c r="GE1129"/>
      <c r="GF1129"/>
      <c r="GG1129"/>
      <c r="GH1129"/>
      <c r="GI1129"/>
      <c r="GJ1129"/>
      <c r="GK1129"/>
      <c r="GL1129"/>
      <c r="GM1129"/>
      <c r="GN1129"/>
      <c r="GO1129"/>
      <c r="GP1129"/>
      <c r="GQ1129"/>
      <c r="GR1129"/>
      <c r="GS1129"/>
      <c r="GT1129"/>
      <c r="GU1129"/>
      <c r="GV1129"/>
      <c r="GW1129"/>
      <c r="GX1129"/>
      <c r="GY1129"/>
      <c r="GZ1129"/>
      <c r="HA1129"/>
      <c r="HB1129"/>
      <c r="HC1129"/>
      <c r="HD1129"/>
      <c r="HE1129"/>
      <c r="HF1129"/>
      <c r="HG1129"/>
      <c r="HH1129"/>
      <c r="HI1129"/>
      <c r="HJ1129"/>
      <c r="HK1129"/>
      <c r="HL1129"/>
    </row>
    <row r="1130" spans="1:220" x14ac:dyDescent="0.25">
      <c r="A1130"/>
      <c r="B1130"/>
      <c r="C1130"/>
      <c r="D1130"/>
      <c r="E1130"/>
      <c r="F1130"/>
      <c r="G1130"/>
      <c r="H1130"/>
      <c r="I1130"/>
      <c r="J1130"/>
      <c r="K1130"/>
      <c r="L1130"/>
      <c r="M1130"/>
      <c r="N1130"/>
      <c r="O1130"/>
      <c r="P1130"/>
      <c r="Q1130"/>
      <c r="R1130"/>
      <c r="S1130"/>
      <c r="T1130"/>
      <c r="U1130"/>
      <c r="V1130"/>
      <c r="W1130"/>
      <c r="X1130"/>
      <c r="Y1130"/>
      <c r="Z1130"/>
      <c r="AA1130"/>
      <c r="AB1130"/>
      <c r="AC1130"/>
      <c r="AD1130"/>
      <c r="AE1130"/>
      <c r="AF1130"/>
      <c r="AG1130"/>
      <c r="AH1130"/>
      <c r="AI1130"/>
      <c r="AJ1130"/>
      <c r="AK1130"/>
      <c r="AL1130"/>
      <c r="AM1130"/>
      <c r="AN1130"/>
      <c r="AO1130"/>
      <c r="AP1130"/>
      <c r="AQ1130"/>
      <c r="AR1130"/>
      <c r="AS1130"/>
      <c r="AT1130"/>
      <c r="AU1130"/>
      <c r="AV1130"/>
      <c r="AW1130"/>
      <c r="AX1130"/>
      <c r="AY1130"/>
      <c r="AZ1130"/>
      <c r="BA1130"/>
      <c r="BB1130"/>
      <c r="BC1130"/>
      <c r="BD1130"/>
      <c r="BE1130"/>
      <c r="BF1130"/>
      <c r="BG1130"/>
      <c r="BH1130"/>
      <c r="BI1130"/>
      <c r="BJ1130"/>
      <c r="BK1130"/>
      <c r="BL1130"/>
      <c r="BM1130"/>
      <c r="BN1130"/>
      <c r="BO1130"/>
      <c r="BP1130"/>
      <c r="BQ1130"/>
      <c r="BR1130"/>
      <c r="BS1130"/>
      <c r="BT1130"/>
      <c r="BU1130"/>
      <c r="BV1130"/>
      <c r="BW1130"/>
      <c r="BX1130"/>
      <c r="BY1130"/>
      <c r="BZ1130"/>
      <c r="CA1130"/>
      <c r="CB1130"/>
      <c r="CC1130"/>
      <c r="CD1130"/>
      <c r="CE1130"/>
      <c r="CF1130"/>
      <c r="CG1130"/>
      <c r="CH1130"/>
      <c r="CI1130"/>
      <c r="CJ1130"/>
      <c r="CK1130"/>
      <c r="CL1130"/>
      <c r="CM1130"/>
      <c r="CN1130"/>
      <c r="CO1130"/>
      <c r="CP1130"/>
      <c r="CQ1130"/>
      <c r="CR1130"/>
      <c r="CS1130"/>
      <c r="CT1130"/>
      <c r="CU1130"/>
      <c r="CV1130"/>
      <c r="CW1130"/>
      <c r="CX1130"/>
      <c r="CY1130"/>
      <c r="CZ1130"/>
      <c r="DA1130"/>
      <c r="DB1130"/>
      <c r="DC1130"/>
      <c r="DD1130"/>
      <c r="DE1130"/>
      <c r="DF1130"/>
      <c r="DG1130"/>
      <c r="DH1130"/>
      <c r="DI1130"/>
      <c r="DJ1130"/>
      <c r="DK1130"/>
      <c r="DL1130"/>
      <c r="DM1130"/>
      <c r="DN1130"/>
      <c r="DO1130"/>
      <c r="DP1130"/>
      <c r="DQ1130"/>
      <c r="DR1130"/>
      <c r="DS1130"/>
      <c r="DT1130"/>
      <c r="DU1130"/>
      <c r="DV1130"/>
      <c r="DW1130"/>
      <c r="DX1130"/>
      <c r="DY1130"/>
      <c r="DZ1130"/>
      <c r="EA1130"/>
      <c r="EB1130"/>
      <c r="EC1130"/>
      <c r="ED1130"/>
      <c r="EE1130"/>
      <c r="EF1130"/>
      <c r="EG1130"/>
      <c r="EH1130"/>
      <c r="EI1130"/>
      <c r="EJ1130"/>
      <c r="EK1130"/>
      <c r="EL1130"/>
      <c r="EM1130"/>
      <c r="EN1130"/>
      <c r="EO1130"/>
      <c r="EP1130"/>
      <c r="EQ1130"/>
      <c r="ER1130"/>
      <c r="ES1130"/>
      <c r="ET1130"/>
      <c r="EU1130"/>
      <c r="EV1130"/>
      <c r="EW1130"/>
      <c r="EX1130"/>
      <c r="EY1130"/>
      <c r="EZ1130"/>
      <c r="FA1130"/>
      <c r="FB1130"/>
      <c r="FC1130"/>
      <c r="FD1130"/>
      <c r="FE1130"/>
      <c r="FF1130"/>
      <c r="FG1130"/>
      <c r="FH1130"/>
      <c r="FI1130"/>
      <c r="FJ1130"/>
      <c r="FK1130"/>
      <c r="FL1130"/>
      <c r="FM1130"/>
      <c r="FN1130"/>
      <c r="FO1130"/>
      <c r="FP1130"/>
      <c r="FQ1130"/>
      <c r="FR1130"/>
      <c r="FS1130"/>
      <c r="FT1130"/>
      <c r="FU1130"/>
      <c r="FV1130"/>
      <c r="FW1130"/>
      <c r="FX1130"/>
      <c r="FY1130"/>
      <c r="FZ1130"/>
      <c r="GA1130"/>
      <c r="GB1130"/>
      <c r="GC1130"/>
      <c r="GD1130"/>
      <c r="GE1130"/>
      <c r="GF1130"/>
      <c r="GG1130"/>
      <c r="GH1130"/>
      <c r="GI1130"/>
      <c r="GJ1130"/>
      <c r="GK1130"/>
      <c r="GL1130"/>
      <c r="GM1130"/>
      <c r="GN1130"/>
      <c r="GO1130"/>
      <c r="GP1130"/>
      <c r="GQ1130"/>
      <c r="GR1130"/>
      <c r="GS1130"/>
      <c r="GT1130"/>
      <c r="GU1130"/>
      <c r="GV1130"/>
      <c r="GW1130"/>
      <c r="GX1130"/>
      <c r="GY1130"/>
      <c r="GZ1130"/>
      <c r="HA1130"/>
      <c r="HB1130"/>
      <c r="HC1130"/>
      <c r="HD1130"/>
      <c r="HE1130"/>
      <c r="HF1130"/>
      <c r="HG1130"/>
      <c r="HH1130"/>
      <c r="HI1130"/>
      <c r="HJ1130"/>
      <c r="HK1130"/>
      <c r="HL1130"/>
    </row>
    <row r="1131" spans="1:220" x14ac:dyDescent="0.25">
      <c r="A1131"/>
      <c r="B1131"/>
      <c r="C1131"/>
      <c r="D1131"/>
      <c r="E1131"/>
      <c r="F1131"/>
      <c r="G1131"/>
      <c r="H1131"/>
      <c r="I1131"/>
      <c r="J1131"/>
      <c r="K1131"/>
      <c r="L1131"/>
      <c r="M1131"/>
      <c r="N1131"/>
      <c r="O1131"/>
      <c r="P1131"/>
      <c r="Q1131"/>
      <c r="R1131"/>
      <c r="S1131"/>
      <c r="T1131"/>
      <c r="U1131"/>
      <c r="V1131"/>
      <c r="W1131"/>
      <c r="X1131"/>
      <c r="Y1131"/>
      <c r="Z1131"/>
      <c r="AA1131"/>
      <c r="AB1131"/>
      <c r="AC1131"/>
      <c r="AD1131"/>
      <c r="AE1131"/>
      <c r="AF1131"/>
      <c r="AG1131"/>
      <c r="AH1131"/>
      <c r="AI1131"/>
      <c r="AJ1131"/>
      <c r="AK1131"/>
      <c r="AL1131"/>
      <c r="AM1131"/>
      <c r="AN1131"/>
      <c r="AO1131"/>
      <c r="AP1131"/>
      <c r="AQ1131"/>
      <c r="AR1131"/>
      <c r="AS1131"/>
      <c r="AT1131"/>
      <c r="AU1131"/>
      <c r="AV1131"/>
      <c r="AW1131"/>
      <c r="AX1131"/>
      <c r="AY1131"/>
      <c r="AZ1131"/>
      <c r="BA1131"/>
      <c r="BB1131"/>
      <c r="BC1131"/>
      <c r="BD1131"/>
      <c r="BE1131"/>
      <c r="BF1131"/>
      <c r="BG1131"/>
      <c r="BH1131"/>
      <c r="BI1131"/>
      <c r="BJ1131"/>
      <c r="BK1131"/>
      <c r="BL1131"/>
      <c r="BM1131"/>
      <c r="BN1131"/>
      <c r="BO1131"/>
      <c r="BP1131"/>
      <c r="BQ1131"/>
      <c r="BR1131"/>
      <c r="BS1131"/>
      <c r="BT1131"/>
      <c r="BU1131"/>
      <c r="BV1131"/>
      <c r="BW1131"/>
      <c r="BX1131"/>
      <c r="BY1131"/>
      <c r="BZ1131"/>
      <c r="CA1131"/>
      <c r="CB1131"/>
      <c r="CC1131"/>
      <c r="CD1131"/>
      <c r="CE1131"/>
      <c r="CF1131"/>
      <c r="CG1131"/>
      <c r="CH1131"/>
      <c r="CI1131"/>
      <c r="CJ1131"/>
      <c r="CK1131"/>
      <c r="CL1131"/>
      <c r="CM1131"/>
      <c r="CN1131"/>
      <c r="CO1131"/>
      <c r="CP1131"/>
      <c r="CQ1131"/>
      <c r="CR1131"/>
      <c r="CS1131"/>
      <c r="CT1131"/>
      <c r="CU1131"/>
      <c r="CV1131"/>
      <c r="CW1131"/>
      <c r="CX1131"/>
      <c r="CY1131"/>
      <c r="CZ1131"/>
      <c r="DA1131"/>
      <c r="DB1131"/>
      <c r="DC1131"/>
      <c r="DD1131"/>
      <c r="DE1131"/>
      <c r="DF1131"/>
      <c r="DG1131"/>
      <c r="DH1131"/>
      <c r="DI1131"/>
      <c r="DJ1131"/>
      <c r="DK1131"/>
      <c r="DL1131"/>
      <c r="DM1131"/>
      <c r="DN1131"/>
      <c r="DO1131"/>
      <c r="DP1131"/>
      <c r="DQ1131"/>
      <c r="DR1131"/>
      <c r="DS1131"/>
      <c r="DT1131"/>
      <c r="DU1131"/>
      <c r="DV1131"/>
      <c r="DW1131"/>
      <c r="DX1131"/>
      <c r="DY1131"/>
      <c r="DZ1131"/>
      <c r="EA1131"/>
      <c r="EB1131"/>
      <c r="EC1131"/>
      <c r="ED1131"/>
      <c r="EE1131"/>
      <c r="EF1131"/>
      <c r="EG1131"/>
      <c r="EH1131"/>
      <c r="EI1131"/>
      <c r="EJ1131"/>
      <c r="EK1131"/>
      <c r="EL1131"/>
      <c r="EM1131"/>
      <c r="EN1131"/>
      <c r="EO1131"/>
      <c r="EP1131"/>
      <c r="EQ1131"/>
      <c r="ER1131"/>
      <c r="ES1131"/>
      <c r="ET1131"/>
      <c r="EU1131"/>
      <c r="EV1131"/>
      <c r="EW1131"/>
      <c r="EX1131"/>
      <c r="EY1131"/>
      <c r="EZ1131"/>
      <c r="FA1131"/>
      <c r="FB1131"/>
      <c r="FC1131"/>
      <c r="FD1131"/>
      <c r="FE1131"/>
      <c r="FF1131"/>
      <c r="FG1131"/>
      <c r="FH1131"/>
      <c r="FI1131"/>
      <c r="FJ1131"/>
      <c r="FK1131"/>
      <c r="FL1131"/>
      <c r="FM1131"/>
      <c r="FN1131"/>
      <c r="FO1131"/>
      <c r="FP1131"/>
      <c r="FQ1131"/>
      <c r="FR1131"/>
      <c r="FS1131"/>
      <c r="FT1131"/>
      <c r="FU1131"/>
      <c r="FV1131"/>
      <c r="FW1131"/>
      <c r="FX1131"/>
      <c r="FY1131"/>
      <c r="FZ1131"/>
      <c r="GA1131"/>
      <c r="GB1131"/>
      <c r="GC1131"/>
      <c r="GD1131"/>
      <c r="GE1131"/>
      <c r="GF1131"/>
      <c r="GG1131"/>
      <c r="GH1131"/>
      <c r="GI1131"/>
      <c r="GJ1131"/>
      <c r="GK1131"/>
      <c r="GL1131"/>
      <c r="GM1131"/>
      <c r="GN1131"/>
      <c r="GO1131"/>
      <c r="GP1131"/>
      <c r="GQ1131"/>
      <c r="GR1131"/>
      <c r="GS1131"/>
      <c r="GT1131"/>
      <c r="GU1131"/>
      <c r="GV1131"/>
      <c r="GW1131"/>
      <c r="GX1131"/>
      <c r="GY1131"/>
      <c r="GZ1131"/>
      <c r="HA1131"/>
      <c r="HB1131"/>
      <c r="HC1131"/>
      <c r="HD1131"/>
      <c r="HE1131"/>
      <c r="HF1131"/>
      <c r="HG1131"/>
      <c r="HH1131"/>
      <c r="HI1131"/>
      <c r="HJ1131"/>
      <c r="HK1131"/>
      <c r="HL1131"/>
    </row>
    <row r="1132" spans="1:220" x14ac:dyDescent="0.25">
      <c r="A1132"/>
      <c r="B1132"/>
      <c r="C1132"/>
      <c r="D1132"/>
      <c r="E1132"/>
      <c r="F1132"/>
      <c r="G1132"/>
      <c r="H1132"/>
      <c r="I1132"/>
      <c r="J1132"/>
      <c r="K1132"/>
      <c r="L1132"/>
      <c r="M1132"/>
      <c r="N1132"/>
      <c r="O1132"/>
      <c r="P1132"/>
      <c r="Q1132"/>
      <c r="R1132"/>
      <c r="S1132"/>
      <c r="T1132"/>
      <c r="U1132"/>
      <c r="V1132"/>
      <c r="W1132"/>
      <c r="X1132"/>
      <c r="Y1132"/>
      <c r="Z1132"/>
      <c r="AA1132"/>
      <c r="AB1132"/>
      <c r="AC1132"/>
      <c r="AD1132"/>
      <c r="AE1132"/>
      <c r="AF1132"/>
      <c r="AG1132"/>
      <c r="AH1132"/>
      <c r="AI1132"/>
      <c r="AJ1132"/>
      <c r="AK1132"/>
      <c r="AL1132"/>
      <c r="AM1132"/>
      <c r="AN1132"/>
      <c r="AO1132"/>
      <c r="AP1132"/>
      <c r="AQ1132"/>
      <c r="AR1132"/>
      <c r="AS1132"/>
      <c r="AT1132"/>
      <c r="AU1132"/>
      <c r="AV1132"/>
      <c r="AW1132"/>
      <c r="AX1132"/>
      <c r="AY1132"/>
      <c r="AZ1132"/>
      <c r="BA1132"/>
      <c r="BB1132"/>
      <c r="BC1132"/>
      <c r="BD1132"/>
      <c r="BE1132"/>
      <c r="BF1132"/>
      <c r="BG1132"/>
      <c r="BH1132"/>
      <c r="BI1132"/>
      <c r="BJ1132"/>
      <c r="BK1132"/>
      <c r="BL1132"/>
      <c r="BM1132"/>
      <c r="BN1132"/>
      <c r="BO1132"/>
      <c r="BP1132"/>
      <c r="BQ1132"/>
      <c r="BR1132"/>
      <c r="BS1132"/>
      <c r="BT1132"/>
      <c r="BU1132"/>
      <c r="BV1132"/>
      <c r="BW1132"/>
      <c r="BX1132"/>
      <c r="BY1132"/>
      <c r="BZ1132"/>
      <c r="CA1132"/>
      <c r="CB1132"/>
      <c r="CC1132"/>
      <c r="CD1132"/>
      <c r="CE1132"/>
      <c r="CF1132"/>
      <c r="CG1132"/>
      <c r="CH1132"/>
      <c r="CI1132"/>
      <c r="CJ1132"/>
      <c r="CK1132"/>
      <c r="CL1132"/>
      <c r="CM1132"/>
      <c r="CN1132"/>
      <c r="CO1132"/>
      <c r="CP1132"/>
      <c r="CQ1132"/>
      <c r="CR1132"/>
      <c r="CS1132"/>
      <c r="CT1132"/>
      <c r="CU1132"/>
      <c r="CV1132"/>
      <c r="CW1132"/>
      <c r="CX1132"/>
      <c r="CY1132"/>
      <c r="CZ1132"/>
      <c r="DA1132"/>
      <c r="DB1132"/>
      <c r="DC1132"/>
      <c r="DD1132"/>
      <c r="DE1132"/>
      <c r="DF1132"/>
      <c r="DG1132"/>
      <c r="DH1132"/>
      <c r="DI1132"/>
      <c r="DJ1132"/>
      <c r="DK1132"/>
      <c r="DL1132"/>
      <c r="DM1132"/>
      <c r="DN1132"/>
      <c r="DO1132"/>
      <c r="DP1132"/>
      <c r="DQ1132"/>
      <c r="DR1132"/>
      <c r="DS1132"/>
      <c r="DT1132"/>
      <c r="DU1132"/>
      <c r="DV1132"/>
      <c r="DW1132"/>
      <c r="DX1132"/>
      <c r="DY1132"/>
      <c r="DZ1132"/>
      <c r="EA1132"/>
      <c r="EB1132"/>
      <c r="EC1132"/>
      <c r="ED1132"/>
      <c r="EE1132"/>
      <c r="EF1132"/>
      <c r="EG1132"/>
      <c r="EH1132"/>
      <c r="EI1132"/>
      <c r="EJ1132"/>
      <c r="EK1132"/>
      <c r="EL1132"/>
      <c r="EM1132"/>
      <c r="EN1132"/>
      <c r="EO1132"/>
      <c r="EP1132"/>
      <c r="EQ1132"/>
      <c r="ER1132"/>
      <c r="ES1132"/>
      <c r="ET1132"/>
      <c r="EU1132"/>
      <c r="EV1132"/>
      <c r="EW1132"/>
      <c r="EX1132"/>
      <c r="EY1132"/>
      <c r="EZ1132"/>
      <c r="FA1132"/>
      <c r="FB1132"/>
      <c r="FC1132"/>
      <c r="FD1132"/>
      <c r="FE1132"/>
      <c r="FF1132"/>
      <c r="FG1132"/>
      <c r="FH1132"/>
      <c r="FI1132"/>
      <c r="FJ1132"/>
      <c r="FK1132"/>
      <c r="FL1132"/>
      <c r="FM1132"/>
      <c r="FN1132"/>
      <c r="FO1132"/>
      <c r="FP1132"/>
      <c r="FQ1132"/>
      <c r="FR1132"/>
      <c r="FS1132"/>
      <c r="FT1132"/>
      <c r="FU1132"/>
      <c r="FV1132"/>
      <c r="FW1132"/>
      <c r="FX1132"/>
      <c r="FY1132"/>
      <c r="FZ1132"/>
      <c r="GA1132"/>
      <c r="GB1132"/>
      <c r="GC1132"/>
      <c r="GD1132"/>
      <c r="GE1132"/>
      <c r="GF1132"/>
      <c r="GG1132"/>
      <c r="GH1132"/>
      <c r="GI1132"/>
      <c r="GJ1132"/>
      <c r="GK1132"/>
      <c r="GL1132"/>
      <c r="GM1132"/>
      <c r="GN1132"/>
      <c r="GO1132"/>
      <c r="GP1132"/>
      <c r="GQ1132"/>
      <c r="GR1132"/>
      <c r="GS1132"/>
      <c r="GT1132"/>
      <c r="GU1132"/>
      <c r="GV1132"/>
      <c r="GW1132"/>
      <c r="GX1132"/>
      <c r="GY1132"/>
      <c r="GZ1132"/>
      <c r="HA1132"/>
      <c r="HB1132"/>
      <c r="HC1132"/>
      <c r="HD1132"/>
      <c r="HE1132"/>
      <c r="HF1132"/>
      <c r="HG1132"/>
      <c r="HH1132"/>
      <c r="HI1132"/>
      <c r="HJ1132"/>
      <c r="HK1132"/>
      <c r="HL1132"/>
    </row>
    <row r="1133" spans="1:220" x14ac:dyDescent="0.25">
      <c r="A1133"/>
      <c r="B1133"/>
      <c r="C1133"/>
      <c r="D1133"/>
      <c r="E1133"/>
      <c r="F1133"/>
      <c r="G1133"/>
      <c r="H1133"/>
      <c r="I1133"/>
      <c r="J1133"/>
      <c r="K1133"/>
      <c r="L1133"/>
      <c r="M1133"/>
      <c r="N1133"/>
      <c r="O1133"/>
      <c r="P1133"/>
      <c r="Q1133"/>
      <c r="R1133"/>
      <c r="S1133"/>
      <c r="T1133"/>
      <c r="U1133"/>
      <c r="V1133"/>
      <c r="W1133"/>
      <c r="X1133"/>
      <c r="Y1133"/>
      <c r="Z1133"/>
      <c r="AA1133"/>
      <c r="AB1133"/>
      <c r="AC1133"/>
      <c r="AD1133"/>
      <c r="AE1133"/>
      <c r="AF1133"/>
      <c r="AG1133"/>
      <c r="AH1133"/>
      <c r="AI1133"/>
      <c r="AJ1133"/>
      <c r="AK1133"/>
      <c r="AL1133"/>
      <c r="AM1133"/>
      <c r="AN1133"/>
      <c r="AO1133"/>
      <c r="AP1133"/>
      <c r="AQ1133"/>
      <c r="AR1133"/>
      <c r="AS1133"/>
      <c r="AT1133"/>
      <c r="AU1133"/>
      <c r="AV1133"/>
      <c r="AW1133"/>
      <c r="AX1133"/>
      <c r="AY1133"/>
      <c r="AZ1133"/>
      <c r="BA1133"/>
      <c r="BB1133"/>
      <c r="BC1133"/>
      <c r="BD1133"/>
      <c r="BE1133"/>
      <c r="BF1133"/>
      <c r="BG1133"/>
      <c r="BH1133"/>
      <c r="BI1133"/>
      <c r="BJ1133"/>
      <c r="BK1133"/>
      <c r="BL1133"/>
      <c r="BM1133"/>
      <c r="BN1133"/>
      <c r="BO1133"/>
      <c r="BP1133"/>
      <c r="BQ1133"/>
      <c r="BR1133"/>
      <c r="BS1133"/>
      <c r="BT1133"/>
      <c r="BU1133"/>
      <c r="BV1133"/>
      <c r="BW1133"/>
      <c r="BX1133"/>
      <c r="BY1133"/>
      <c r="BZ1133"/>
      <c r="CA1133"/>
      <c r="CB1133"/>
      <c r="CC1133"/>
      <c r="CD1133"/>
      <c r="CE1133"/>
      <c r="CF1133"/>
      <c r="CG1133"/>
      <c r="CH1133"/>
      <c r="CI1133"/>
      <c r="CJ1133"/>
      <c r="CK1133"/>
      <c r="CL1133"/>
      <c r="CM1133"/>
      <c r="CN1133"/>
      <c r="CO1133"/>
      <c r="CP1133"/>
      <c r="CQ1133"/>
      <c r="CR1133"/>
      <c r="CS1133"/>
      <c r="CT1133"/>
      <c r="CU1133"/>
      <c r="CV1133"/>
      <c r="CW1133"/>
      <c r="CX1133"/>
      <c r="CY1133"/>
      <c r="CZ1133"/>
      <c r="DA1133"/>
      <c r="DB1133"/>
      <c r="DC1133"/>
      <c r="DD1133"/>
      <c r="DE1133"/>
      <c r="DF1133"/>
      <c r="DG1133"/>
      <c r="DH1133"/>
      <c r="DI1133"/>
      <c r="DJ1133"/>
      <c r="DK1133"/>
      <c r="DL1133"/>
      <c r="DM1133"/>
      <c r="DN1133"/>
      <c r="DO1133"/>
      <c r="DP1133"/>
      <c r="DQ1133"/>
      <c r="DR1133"/>
      <c r="DS1133"/>
      <c r="DT1133"/>
      <c r="DU1133"/>
      <c r="DV1133"/>
      <c r="DW1133"/>
      <c r="DX1133"/>
      <c r="DY1133"/>
      <c r="DZ1133"/>
      <c r="EA1133"/>
      <c r="EB1133"/>
      <c r="EC1133"/>
      <c r="ED1133"/>
      <c r="EE1133"/>
      <c r="EF1133"/>
      <c r="EG1133"/>
      <c r="EH1133"/>
      <c r="EI1133"/>
      <c r="EJ1133"/>
      <c r="EK1133"/>
      <c r="EL1133"/>
      <c r="EM1133"/>
      <c r="EN1133"/>
      <c r="EO1133"/>
      <c r="EP1133"/>
      <c r="EQ1133"/>
      <c r="ER1133"/>
      <c r="ES1133"/>
      <c r="ET1133"/>
      <c r="EU1133"/>
      <c r="EV1133"/>
      <c r="EW1133"/>
      <c r="EX1133"/>
      <c r="EY1133"/>
      <c r="EZ1133"/>
      <c r="FA1133"/>
      <c r="FB1133"/>
      <c r="FC1133"/>
      <c r="FD1133"/>
      <c r="FE1133"/>
      <c r="FF1133"/>
      <c r="FG1133"/>
      <c r="FH1133"/>
      <c r="FI1133"/>
      <c r="FJ1133"/>
      <c r="FK1133"/>
      <c r="FL1133"/>
      <c r="FM1133"/>
      <c r="FN1133"/>
      <c r="FO1133"/>
      <c r="FP1133"/>
      <c r="FQ1133"/>
      <c r="FR1133"/>
      <c r="FS1133"/>
      <c r="FT1133"/>
      <c r="FU1133"/>
      <c r="FV1133"/>
      <c r="FW1133"/>
      <c r="FX1133"/>
      <c r="FY1133"/>
      <c r="FZ1133"/>
      <c r="GA1133"/>
      <c r="GB1133"/>
      <c r="GC1133"/>
      <c r="GD1133"/>
      <c r="GE1133"/>
      <c r="GF1133"/>
      <c r="GG1133"/>
      <c r="GH1133"/>
      <c r="GI1133"/>
      <c r="GJ1133"/>
      <c r="GK1133"/>
      <c r="GL1133"/>
      <c r="GM1133"/>
      <c r="GN1133"/>
      <c r="GO1133"/>
      <c r="GP1133"/>
      <c r="GQ1133"/>
      <c r="GR1133"/>
      <c r="GS1133"/>
      <c r="GT1133"/>
      <c r="GU1133"/>
      <c r="GV1133"/>
      <c r="GW1133"/>
      <c r="GX1133"/>
      <c r="GY1133"/>
      <c r="GZ1133"/>
      <c r="HA1133"/>
      <c r="HB1133"/>
      <c r="HC1133"/>
      <c r="HD1133"/>
      <c r="HE1133"/>
      <c r="HF1133"/>
      <c r="HG1133"/>
      <c r="HH1133"/>
      <c r="HI1133"/>
      <c r="HJ1133"/>
      <c r="HK1133"/>
      <c r="HL1133"/>
    </row>
    <row r="1134" spans="1:220" x14ac:dyDescent="0.25">
      <c r="A1134"/>
      <c r="B1134"/>
      <c r="C1134"/>
      <c r="D1134"/>
      <c r="E1134"/>
      <c r="F1134"/>
      <c r="G1134"/>
      <c r="H1134"/>
      <c r="I1134"/>
      <c r="J1134"/>
      <c r="K1134"/>
      <c r="L1134"/>
      <c r="M1134"/>
      <c r="N1134"/>
      <c r="O1134"/>
      <c r="P1134"/>
      <c r="Q1134"/>
      <c r="R1134"/>
      <c r="S1134"/>
      <c r="T1134"/>
      <c r="U1134"/>
      <c r="V1134"/>
      <c r="W1134"/>
      <c r="X1134"/>
      <c r="Y1134"/>
      <c r="Z1134"/>
      <c r="AA1134"/>
      <c r="AB1134"/>
      <c r="AC1134"/>
      <c r="AD1134"/>
      <c r="AE1134"/>
      <c r="AF1134"/>
      <c r="AG1134"/>
      <c r="AH1134"/>
      <c r="AI1134"/>
      <c r="AJ1134"/>
      <c r="AK1134"/>
      <c r="AL1134"/>
      <c r="AM1134"/>
      <c r="AN1134"/>
      <c r="AO1134"/>
      <c r="AP1134"/>
      <c r="AQ1134"/>
      <c r="AR1134"/>
      <c r="AS1134"/>
      <c r="AT1134"/>
      <c r="AU1134"/>
      <c r="AV1134"/>
      <c r="AW1134"/>
      <c r="AX1134"/>
      <c r="AY1134"/>
      <c r="AZ1134"/>
      <c r="BA1134"/>
      <c r="BB1134"/>
      <c r="BC1134"/>
      <c r="BD1134"/>
      <c r="BE1134"/>
      <c r="BF1134"/>
      <c r="BG1134"/>
      <c r="BH1134"/>
      <c r="BI1134"/>
      <c r="BJ1134"/>
      <c r="BK1134"/>
      <c r="BL1134"/>
      <c r="BM1134"/>
      <c r="BN1134"/>
      <c r="BO1134"/>
      <c r="BP1134"/>
      <c r="BQ1134"/>
      <c r="BR1134"/>
      <c r="BS1134"/>
      <c r="BT1134"/>
      <c r="BU1134"/>
      <c r="BV1134"/>
      <c r="BW1134"/>
      <c r="BX1134"/>
      <c r="BY1134"/>
      <c r="BZ1134"/>
      <c r="CA1134"/>
      <c r="CB1134"/>
      <c r="CC1134"/>
      <c r="CD1134"/>
      <c r="CE1134"/>
      <c r="CF1134"/>
      <c r="CG1134"/>
      <c r="CH1134"/>
      <c r="CI1134"/>
      <c r="CJ1134"/>
      <c r="CK1134"/>
      <c r="CL1134"/>
      <c r="CM1134"/>
      <c r="CN1134"/>
      <c r="CO1134"/>
      <c r="CP1134"/>
      <c r="CQ1134"/>
      <c r="CR1134"/>
      <c r="CS1134"/>
      <c r="CT1134"/>
      <c r="CU1134"/>
      <c r="CV1134"/>
      <c r="CW1134"/>
      <c r="CX1134"/>
      <c r="CY1134"/>
      <c r="CZ1134"/>
      <c r="DA1134"/>
      <c r="DB1134"/>
      <c r="DC1134"/>
      <c r="DD1134"/>
      <c r="DE1134"/>
      <c r="DF1134"/>
      <c r="DG1134"/>
      <c r="DH1134"/>
      <c r="DI1134"/>
      <c r="DJ1134"/>
      <c r="DK1134"/>
      <c r="DL1134"/>
      <c r="DM1134"/>
      <c r="DN1134"/>
      <c r="DO1134"/>
      <c r="DP1134"/>
      <c r="DQ1134"/>
      <c r="DR1134"/>
      <c r="DS1134"/>
      <c r="DT1134"/>
      <c r="DU1134"/>
      <c r="DV1134"/>
      <c r="DW1134"/>
      <c r="DX1134"/>
      <c r="DY1134"/>
      <c r="DZ1134"/>
      <c r="EA1134"/>
      <c r="EB1134"/>
      <c r="EC1134"/>
      <c r="ED1134"/>
      <c r="EE1134"/>
      <c r="EF1134"/>
      <c r="EG1134"/>
      <c r="EH1134"/>
      <c r="EI1134"/>
      <c r="EJ1134"/>
      <c r="EK1134"/>
      <c r="EL1134"/>
      <c r="EM1134"/>
      <c r="EN1134"/>
      <c r="EO1134"/>
      <c r="EP1134"/>
      <c r="EQ1134"/>
      <c r="ER1134"/>
      <c r="ES1134"/>
      <c r="ET1134"/>
      <c r="EU1134"/>
      <c r="EV1134"/>
      <c r="EW1134"/>
      <c r="EX1134"/>
      <c r="EY1134"/>
      <c r="EZ1134"/>
      <c r="FA1134"/>
      <c r="FB1134"/>
      <c r="FC1134"/>
      <c r="FD1134"/>
      <c r="FE1134"/>
      <c r="FF1134"/>
      <c r="FG1134"/>
      <c r="FH1134"/>
      <c r="FI1134"/>
      <c r="FJ1134"/>
      <c r="FK1134"/>
      <c r="FL1134"/>
      <c r="FM1134"/>
      <c r="FN1134"/>
      <c r="FO1134"/>
      <c r="FP1134"/>
      <c r="FQ1134"/>
      <c r="FR1134"/>
      <c r="FS1134"/>
      <c r="FT1134"/>
      <c r="FU1134"/>
      <c r="FV1134"/>
      <c r="FW1134"/>
      <c r="FX1134"/>
      <c r="FY1134"/>
      <c r="FZ1134"/>
      <c r="GA1134"/>
      <c r="GB1134"/>
      <c r="GC1134"/>
      <c r="GD1134"/>
      <c r="GE1134"/>
      <c r="GF1134"/>
      <c r="GG1134"/>
      <c r="GH1134"/>
      <c r="GI1134"/>
      <c r="GJ1134"/>
      <c r="GK1134"/>
      <c r="GL1134"/>
      <c r="GM1134"/>
      <c r="GN1134"/>
      <c r="GO1134"/>
      <c r="GP1134"/>
      <c r="GQ1134"/>
      <c r="GR1134"/>
      <c r="GS1134"/>
      <c r="GT1134"/>
      <c r="GU1134"/>
      <c r="GV1134"/>
      <c r="GW1134"/>
      <c r="GX1134"/>
      <c r="GY1134"/>
      <c r="GZ1134"/>
      <c r="HA1134"/>
      <c r="HB1134"/>
      <c r="HC1134"/>
      <c r="HD1134"/>
      <c r="HE1134"/>
      <c r="HF1134"/>
      <c r="HG1134"/>
      <c r="HH1134"/>
      <c r="HI1134"/>
      <c r="HJ1134"/>
      <c r="HK1134"/>
      <c r="HL1134"/>
    </row>
    <row r="1135" spans="1:220" x14ac:dyDescent="0.25">
      <c r="A1135"/>
      <c r="B1135"/>
      <c r="C1135"/>
      <c r="D1135"/>
      <c r="E1135"/>
      <c r="F1135"/>
      <c r="G1135"/>
      <c r="H1135"/>
      <c r="I1135"/>
      <c r="J1135"/>
      <c r="K1135"/>
      <c r="L1135"/>
      <c r="M1135"/>
      <c r="N1135"/>
      <c r="O1135"/>
      <c r="P1135"/>
      <c r="Q1135"/>
      <c r="R1135"/>
      <c r="S1135"/>
      <c r="T1135"/>
      <c r="U1135"/>
      <c r="V1135"/>
      <c r="W1135"/>
      <c r="X1135"/>
      <c r="Y1135"/>
      <c r="Z1135"/>
      <c r="AA1135"/>
      <c r="AB1135"/>
      <c r="AC1135"/>
      <c r="AD1135"/>
      <c r="AE1135"/>
      <c r="AF1135"/>
      <c r="AG1135"/>
      <c r="AH1135"/>
      <c r="AI1135"/>
      <c r="AJ1135"/>
      <c r="AK1135"/>
      <c r="AL1135"/>
      <c r="AM1135"/>
      <c r="AN1135"/>
      <c r="AO1135"/>
      <c r="AP1135"/>
      <c r="AQ1135"/>
      <c r="AR1135"/>
      <c r="AS1135"/>
      <c r="AT1135"/>
      <c r="AU1135"/>
      <c r="AV1135"/>
      <c r="AW1135"/>
      <c r="AX1135"/>
      <c r="AY1135"/>
      <c r="AZ1135"/>
      <c r="BA1135"/>
      <c r="BB1135"/>
      <c r="BC1135"/>
      <c r="BD1135"/>
      <c r="BE1135"/>
      <c r="BF1135"/>
      <c r="BG1135"/>
      <c r="BH1135"/>
      <c r="BI1135"/>
      <c r="BJ1135"/>
      <c r="BK1135"/>
      <c r="BL1135"/>
      <c r="BM1135"/>
      <c r="BN1135"/>
      <c r="BO1135"/>
      <c r="BP1135"/>
      <c r="BQ1135"/>
      <c r="BR1135"/>
      <c r="BS1135"/>
      <c r="BT1135"/>
      <c r="BU1135"/>
      <c r="BV1135"/>
      <c r="BW1135"/>
      <c r="BX1135"/>
      <c r="BY1135"/>
      <c r="BZ1135"/>
      <c r="CA1135"/>
      <c r="CB1135"/>
      <c r="CC1135"/>
      <c r="CD1135"/>
      <c r="CE1135"/>
      <c r="CF1135"/>
      <c r="CG1135"/>
      <c r="CH1135"/>
      <c r="CI1135"/>
      <c r="CJ1135"/>
      <c r="CK1135"/>
      <c r="CL1135"/>
      <c r="CM1135"/>
      <c r="CN1135"/>
      <c r="CO1135"/>
      <c r="CP1135"/>
      <c r="CQ1135"/>
      <c r="CR1135"/>
      <c r="CS1135"/>
      <c r="CT1135"/>
      <c r="CU1135"/>
      <c r="CV1135"/>
      <c r="CW1135"/>
      <c r="CX1135"/>
      <c r="CY1135"/>
      <c r="CZ1135"/>
      <c r="DA1135"/>
      <c r="DB1135"/>
      <c r="DC1135"/>
      <c r="DD1135"/>
      <c r="DE1135"/>
      <c r="DF1135"/>
      <c r="DG1135"/>
      <c r="DH1135"/>
      <c r="DI1135"/>
      <c r="DJ1135"/>
      <c r="DK1135"/>
      <c r="DL1135"/>
      <c r="DM1135"/>
      <c r="DN1135"/>
      <c r="DO1135"/>
      <c r="DP1135"/>
      <c r="DQ1135"/>
      <c r="DR1135"/>
      <c r="DS1135"/>
      <c r="DT1135"/>
      <c r="DU1135"/>
      <c r="DV1135"/>
      <c r="DW1135"/>
      <c r="DX1135"/>
      <c r="DY1135"/>
      <c r="DZ1135"/>
      <c r="EA1135"/>
      <c r="EB1135"/>
      <c r="EC1135"/>
      <c r="ED1135"/>
      <c r="EE1135"/>
      <c r="EF1135"/>
      <c r="EG1135"/>
      <c r="EH1135"/>
      <c r="EI1135"/>
      <c r="EJ1135"/>
      <c r="EK1135"/>
      <c r="EL1135"/>
      <c r="EM1135"/>
      <c r="EN1135"/>
      <c r="EO1135"/>
      <c r="EP1135"/>
      <c r="EQ1135"/>
      <c r="ER1135"/>
      <c r="ES1135"/>
      <c r="ET1135"/>
      <c r="EU1135"/>
      <c r="EV1135"/>
      <c r="EW1135"/>
      <c r="EX1135"/>
      <c r="EY1135"/>
      <c r="EZ1135"/>
      <c r="FA1135"/>
      <c r="FB1135"/>
      <c r="FC1135"/>
      <c r="FD1135"/>
      <c r="FE1135"/>
      <c r="FF1135"/>
      <c r="FG1135"/>
      <c r="FH1135"/>
      <c r="FI1135"/>
      <c r="FJ1135"/>
      <c r="FK1135"/>
      <c r="FL1135"/>
      <c r="FM1135"/>
      <c r="FN1135"/>
      <c r="FO1135"/>
      <c r="FP1135"/>
      <c r="FQ1135"/>
      <c r="FR1135"/>
      <c r="FS1135"/>
      <c r="FT1135"/>
      <c r="FU1135"/>
      <c r="FV1135"/>
      <c r="FW1135"/>
      <c r="FX1135"/>
      <c r="FY1135"/>
      <c r="FZ1135"/>
      <c r="GA1135"/>
      <c r="GB1135"/>
      <c r="GC1135"/>
      <c r="GD1135"/>
      <c r="GE1135"/>
      <c r="GF1135"/>
      <c r="GG1135"/>
      <c r="GH1135"/>
      <c r="GI1135"/>
      <c r="GJ1135"/>
      <c r="GK1135"/>
      <c r="GL1135"/>
      <c r="GM1135"/>
      <c r="GN1135"/>
      <c r="GO1135"/>
      <c r="GP1135"/>
      <c r="GQ1135"/>
      <c r="GR1135"/>
      <c r="GS1135"/>
      <c r="GT1135"/>
      <c r="GU1135"/>
      <c r="GV1135"/>
      <c r="GW1135"/>
      <c r="GX1135"/>
      <c r="GY1135"/>
      <c r="GZ1135"/>
      <c r="HA1135"/>
      <c r="HB1135"/>
      <c r="HC1135"/>
      <c r="HD1135"/>
      <c r="HE1135"/>
      <c r="HF1135"/>
      <c r="HG1135"/>
      <c r="HH1135"/>
      <c r="HI1135"/>
      <c r="HJ1135"/>
      <c r="HK1135"/>
      <c r="HL1135"/>
    </row>
    <row r="1136" spans="1:220" x14ac:dyDescent="0.25">
      <c r="A1136"/>
      <c r="B1136"/>
      <c r="C1136"/>
      <c r="D1136"/>
      <c r="E1136"/>
      <c r="F1136"/>
      <c r="G1136"/>
      <c r="H1136"/>
      <c r="I1136"/>
      <c r="J1136"/>
      <c r="K1136"/>
      <c r="L1136"/>
      <c r="M1136"/>
      <c r="N1136"/>
      <c r="O1136"/>
      <c r="P1136"/>
      <c r="Q1136"/>
      <c r="R1136"/>
      <c r="S1136"/>
      <c r="T1136"/>
      <c r="U1136"/>
      <c r="V1136"/>
      <c r="W1136"/>
      <c r="X1136"/>
      <c r="Y1136"/>
      <c r="Z1136"/>
      <c r="AA1136"/>
      <c r="AB1136"/>
      <c r="AC1136"/>
      <c r="AD1136"/>
      <c r="AE1136"/>
      <c r="AF1136"/>
      <c r="AG1136"/>
      <c r="AH1136"/>
      <c r="AI1136"/>
      <c r="AJ1136"/>
      <c r="AK1136"/>
      <c r="AL1136"/>
      <c r="AM1136"/>
      <c r="AN1136"/>
      <c r="AO1136"/>
      <c r="AP1136"/>
      <c r="AQ1136"/>
      <c r="AR1136"/>
      <c r="AS1136"/>
      <c r="AT1136"/>
      <c r="AU1136"/>
      <c r="AV1136"/>
      <c r="AW1136"/>
      <c r="AX1136"/>
      <c r="AY1136"/>
      <c r="AZ1136"/>
      <c r="BA1136"/>
      <c r="BB1136"/>
      <c r="BC1136"/>
      <c r="BD1136"/>
      <c r="BE1136"/>
      <c r="BF1136"/>
      <c r="BG1136"/>
      <c r="BH1136"/>
      <c r="BI1136"/>
      <c r="BJ1136"/>
      <c r="BK1136"/>
      <c r="BL1136"/>
      <c r="BM1136"/>
      <c r="BN1136"/>
      <c r="BO1136"/>
      <c r="BP1136"/>
      <c r="BQ1136"/>
      <c r="BR1136"/>
      <c r="BS1136"/>
      <c r="BT1136"/>
      <c r="BU1136"/>
      <c r="BV1136"/>
      <c r="BW1136"/>
      <c r="BX1136"/>
      <c r="BY1136"/>
      <c r="BZ1136"/>
      <c r="CA1136"/>
      <c r="CB1136"/>
      <c r="CC1136"/>
      <c r="CD1136"/>
      <c r="CE1136"/>
      <c r="CF1136"/>
      <c r="CG1136"/>
      <c r="CH1136"/>
      <c r="CI1136"/>
      <c r="CJ1136"/>
      <c r="CK1136"/>
      <c r="CL1136"/>
      <c r="CM1136"/>
      <c r="CN1136"/>
      <c r="CO1136"/>
      <c r="CP1136"/>
      <c r="CQ1136"/>
      <c r="CR1136"/>
      <c r="CS1136"/>
      <c r="CT1136"/>
      <c r="CU1136"/>
      <c r="CV1136"/>
      <c r="CW1136"/>
      <c r="CX1136"/>
      <c r="CY1136"/>
      <c r="CZ1136"/>
      <c r="DA1136"/>
      <c r="DB1136"/>
      <c r="DC1136"/>
      <c r="DD1136"/>
      <c r="DE1136"/>
      <c r="DF1136"/>
      <c r="DG1136"/>
      <c r="DH1136"/>
      <c r="DI1136"/>
      <c r="DJ1136"/>
      <c r="DK1136"/>
      <c r="DL1136"/>
      <c r="DM1136"/>
      <c r="DN1136"/>
      <c r="DO1136"/>
      <c r="DP1136"/>
      <c r="DQ1136"/>
      <c r="DR1136"/>
      <c r="DS1136"/>
      <c r="DT1136"/>
      <c r="DU1136"/>
      <c r="DV1136"/>
      <c r="DW1136"/>
      <c r="DX1136"/>
      <c r="DY1136"/>
      <c r="DZ1136"/>
      <c r="EA1136"/>
      <c r="EB1136"/>
      <c r="EC1136"/>
      <c r="ED1136"/>
      <c r="EE1136"/>
      <c r="EF1136"/>
      <c r="EG1136"/>
      <c r="EH1136"/>
      <c r="EI1136"/>
      <c r="EJ1136"/>
      <c r="EK1136"/>
      <c r="EL1136"/>
      <c r="EM1136"/>
      <c r="EN1136"/>
      <c r="EO1136"/>
      <c r="EP1136"/>
      <c r="EQ1136"/>
      <c r="ER1136"/>
      <c r="ES1136"/>
      <c r="ET1136"/>
      <c r="EU1136"/>
      <c r="EV1136"/>
      <c r="EW1136"/>
      <c r="EX1136"/>
      <c r="EY1136"/>
      <c r="EZ1136"/>
      <c r="FA1136"/>
      <c r="FB1136"/>
      <c r="FC1136"/>
      <c r="FD1136"/>
      <c r="FE1136"/>
      <c r="FF1136"/>
      <c r="FG1136"/>
      <c r="FH1136"/>
      <c r="FI1136"/>
      <c r="FJ1136"/>
      <c r="FK1136"/>
      <c r="FL1136"/>
      <c r="FM1136"/>
      <c r="FN1136"/>
      <c r="FO1136"/>
      <c r="FP1136"/>
      <c r="FQ1136"/>
      <c r="FR1136"/>
      <c r="FS1136"/>
      <c r="FT1136"/>
      <c r="FU1136"/>
      <c r="FV1136"/>
      <c r="FW1136"/>
      <c r="FX1136"/>
      <c r="FY1136"/>
      <c r="FZ1136"/>
      <c r="GA1136"/>
      <c r="GB1136"/>
      <c r="GC1136"/>
      <c r="GD1136"/>
      <c r="GE1136"/>
      <c r="GF1136"/>
      <c r="GG1136"/>
      <c r="GH1136"/>
      <c r="GI1136"/>
      <c r="GJ1136"/>
      <c r="GK1136"/>
      <c r="GL1136"/>
      <c r="GM1136"/>
      <c r="GN1136"/>
      <c r="GO1136"/>
      <c r="GP1136"/>
      <c r="GQ1136"/>
      <c r="GR1136"/>
      <c r="GS1136"/>
      <c r="GT1136"/>
      <c r="GU1136"/>
      <c r="GV1136"/>
      <c r="GW1136"/>
      <c r="GX1136"/>
      <c r="GY1136"/>
      <c r="GZ1136"/>
      <c r="HA1136"/>
      <c r="HB1136"/>
      <c r="HC1136"/>
      <c r="HD1136"/>
      <c r="HE1136"/>
      <c r="HF1136"/>
      <c r="HG1136"/>
      <c r="HH1136"/>
      <c r="HI1136"/>
      <c r="HJ1136"/>
      <c r="HK1136"/>
      <c r="HL1136"/>
    </row>
    <row r="1137" spans="1:220" x14ac:dyDescent="0.25">
      <c r="A1137"/>
      <c r="B1137"/>
      <c r="C1137"/>
      <c r="D1137"/>
      <c r="E1137"/>
      <c r="F1137"/>
      <c r="G1137"/>
      <c r="H1137"/>
      <c r="I1137"/>
      <c r="J1137"/>
      <c r="K1137"/>
      <c r="L1137"/>
      <c r="M1137"/>
      <c r="N1137"/>
      <c r="O1137"/>
      <c r="P1137"/>
      <c r="Q1137"/>
      <c r="R1137"/>
      <c r="S1137"/>
      <c r="T1137"/>
      <c r="U1137"/>
      <c r="V1137"/>
      <c r="W1137"/>
      <c r="X1137"/>
      <c r="Y1137"/>
      <c r="Z1137"/>
      <c r="AA1137"/>
      <c r="AB1137"/>
      <c r="AC1137"/>
      <c r="AD1137"/>
      <c r="AE1137"/>
      <c r="AF1137"/>
      <c r="AG1137"/>
      <c r="AH1137"/>
      <c r="AI1137"/>
      <c r="AJ1137"/>
      <c r="AK1137"/>
      <c r="AL1137"/>
      <c r="AM1137"/>
      <c r="AN1137"/>
      <c r="AO1137"/>
      <c r="AP1137"/>
      <c r="AQ1137"/>
      <c r="AR1137"/>
      <c r="AS1137"/>
      <c r="AT1137"/>
      <c r="AU1137"/>
      <c r="AV1137"/>
      <c r="AW1137"/>
      <c r="AX1137"/>
      <c r="AY1137"/>
      <c r="AZ1137"/>
      <c r="BA1137"/>
      <c r="BB1137"/>
      <c r="BC1137"/>
      <c r="BD1137"/>
      <c r="BE1137"/>
      <c r="BF1137"/>
      <c r="BG1137"/>
      <c r="BH1137"/>
      <c r="BI1137"/>
      <c r="BJ1137"/>
      <c r="BK1137"/>
      <c r="BL1137"/>
      <c r="BM1137"/>
      <c r="BN1137"/>
      <c r="BO1137"/>
      <c r="BP1137"/>
      <c r="BQ1137"/>
      <c r="BR1137"/>
      <c r="BS1137"/>
      <c r="BT1137"/>
      <c r="BU1137"/>
      <c r="BV1137"/>
      <c r="BW1137"/>
      <c r="BX1137"/>
      <c r="BY1137"/>
      <c r="BZ1137"/>
      <c r="CA1137"/>
      <c r="CB1137"/>
      <c r="CC1137"/>
      <c r="CD1137"/>
      <c r="CE1137"/>
      <c r="CF1137"/>
      <c r="CG1137"/>
      <c r="CH1137"/>
      <c r="CI1137"/>
      <c r="CJ1137"/>
      <c r="CK1137"/>
      <c r="CL1137"/>
      <c r="CM1137"/>
      <c r="CN1137"/>
      <c r="CO1137"/>
      <c r="CP1137"/>
      <c r="CQ1137"/>
      <c r="CR1137"/>
      <c r="CS1137"/>
      <c r="CT1137"/>
      <c r="CU1137"/>
      <c r="CV1137"/>
      <c r="CW1137"/>
      <c r="CX1137"/>
      <c r="CY1137"/>
      <c r="CZ1137"/>
      <c r="DA1137"/>
      <c r="DB1137"/>
      <c r="DC1137"/>
      <c r="DD1137"/>
      <c r="DE1137"/>
      <c r="DF1137"/>
      <c r="DG1137"/>
      <c r="DH1137"/>
      <c r="DI1137"/>
      <c r="DJ1137"/>
      <c r="DK1137"/>
      <c r="DL1137"/>
      <c r="DM1137"/>
      <c r="DN1137"/>
      <c r="DO1137"/>
      <c r="DP1137"/>
      <c r="DQ1137"/>
      <c r="DR1137"/>
      <c r="DS1137"/>
      <c r="DT1137"/>
      <c r="DU1137"/>
      <c r="DV1137"/>
      <c r="DW1137"/>
      <c r="DX1137"/>
      <c r="DY1137"/>
      <c r="DZ1137"/>
      <c r="EA1137"/>
      <c r="EB1137"/>
      <c r="EC1137"/>
      <c r="ED1137"/>
      <c r="EE1137"/>
      <c r="EF1137"/>
      <c r="EG1137"/>
      <c r="EH1137"/>
      <c r="EI1137"/>
      <c r="EJ1137"/>
      <c r="EK1137"/>
      <c r="EL1137"/>
      <c r="EM1137"/>
      <c r="EN1137"/>
      <c r="EO1137"/>
      <c r="EP1137"/>
      <c r="EQ1137"/>
      <c r="ER1137"/>
      <c r="ES1137"/>
      <c r="ET1137"/>
      <c r="EU1137"/>
      <c r="EV1137"/>
      <c r="EW1137"/>
      <c r="EX1137"/>
      <c r="EY1137"/>
      <c r="EZ1137"/>
      <c r="FA1137"/>
      <c r="FB1137"/>
      <c r="FC1137"/>
      <c r="FD1137"/>
      <c r="FE1137"/>
      <c r="FF1137"/>
      <c r="FG1137"/>
      <c r="FH1137"/>
      <c r="FI1137"/>
      <c r="FJ1137"/>
      <c r="FK1137"/>
      <c r="FL1137"/>
      <c r="FM1137"/>
      <c r="FN1137"/>
      <c r="FO1137"/>
      <c r="FP1137"/>
      <c r="FQ1137"/>
      <c r="FR1137"/>
      <c r="FS1137"/>
      <c r="FT1137"/>
      <c r="FU1137"/>
      <c r="FV1137"/>
      <c r="FW1137"/>
      <c r="FX1137"/>
      <c r="FY1137"/>
      <c r="FZ1137"/>
      <c r="GA1137"/>
      <c r="GB1137"/>
      <c r="GC1137"/>
      <c r="GD1137"/>
      <c r="GE1137"/>
      <c r="GF1137"/>
      <c r="GG1137"/>
      <c r="GH1137"/>
      <c r="GI1137"/>
      <c r="GJ1137"/>
      <c r="GK1137"/>
      <c r="GL1137"/>
      <c r="GM1137"/>
      <c r="GN1137"/>
      <c r="GO1137"/>
      <c r="GP1137"/>
      <c r="GQ1137"/>
      <c r="GR1137"/>
      <c r="GS1137"/>
      <c r="GT1137"/>
      <c r="GU1137"/>
      <c r="GV1137"/>
      <c r="GW1137"/>
      <c r="GX1137"/>
      <c r="GY1137"/>
      <c r="GZ1137"/>
      <c r="HA1137"/>
      <c r="HB1137"/>
      <c r="HC1137"/>
      <c r="HD1137"/>
      <c r="HE1137"/>
      <c r="HF1137"/>
      <c r="HG1137"/>
      <c r="HH1137"/>
      <c r="HI1137"/>
      <c r="HJ1137"/>
      <c r="HK1137"/>
      <c r="HL1137"/>
    </row>
    <row r="1138" spans="1:220" x14ac:dyDescent="0.25">
      <c r="A1138"/>
      <c r="B1138"/>
      <c r="C1138"/>
      <c r="D1138"/>
      <c r="E1138"/>
      <c r="F1138"/>
      <c r="G1138"/>
      <c r="H1138"/>
      <c r="I1138"/>
      <c r="J1138"/>
      <c r="K1138"/>
      <c r="L1138"/>
      <c r="M1138"/>
      <c r="N1138"/>
      <c r="O1138"/>
      <c r="P1138"/>
      <c r="Q1138"/>
      <c r="R1138"/>
      <c r="S1138"/>
      <c r="T1138"/>
      <c r="U1138"/>
      <c r="V1138"/>
      <c r="W1138"/>
      <c r="X1138"/>
      <c r="Y1138"/>
      <c r="Z1138"/>
      <c r="AA1138"/>
      <c r="AB1138"/>
      <c r="AC1138"/>
      <c r="AD1138"/>
      <c r="AE1138"/>
      <c r="AF1138"/>
      <c r="AG1138"/>
      <c r="AH1138"/>
      <c r="AI1138"/>
      <c r="AJ1138"/>
      <c r="AK1138"/>
      <c r="AL1138"/>
      <c r="AM1138"/>
      <c r="AN1138"/>
      <c r="AO1138"/>
      <c r="AP1138"/>
      <c r="AQ1138"/>
      <c r="AR1138"/>
      <c r="AS1138"/>
      <c r="AT1138"/>
      <c r="AU1138"/>
      <c r="AV1138"/>
      <c r="AW1138"/>
      <c r="AX1138"/>
      <c r="AY1138"/>
      <c r="AZ1138"/>
      <c r="BA1138"/>
      <c r="BB1138"/>
      <c r="BC1138"/>
      <c r="BD1138"/>
      <c r="BE1138"/>
      <c r="BF1138"/>
      <c r="BG1138"/>
      <c r="BH1138"/>
      <c r="BI1138"/>
      <c r="BJ1138"/>
      <c r="BK1138"/>
      <c r="BL1138"/>
      <c r="BM1138"/>
      <c r="BN1138"/>
      <c r="BO1138"/>
      <c r="BP1138"/>
      <c r="BQ1138"/>
      <c r="BR1138"/>
      <c r="BS1138"/>
      <c r="BT1138"/>
      <c r="BU1138"/>
      <c r="BV1138"/>
      <c r="BW1138"/>
      <c r="BX1138"/>
      <c r="BY1138"/>
      <c r="BZ1138"/>
      <c r="CA1138"/>
      <c r="CB1138"/>
      <c r="CC1138"/>
      <c r="CD1138"/>
      <c r="CE1138"/>
      <c r="CF1138"/>
      <c r="CG1138"/>
      <c r="CH1138"/>
      <c r="CI1138"/>
      <c r="CJ1138"/>
      <c r="CK1138"/>
      <c r="CL1138"/>
      <c r="CM1138"/>
      <c r="CN1138"/>
      <c r="CO1138"/>
      <c r="CP1138"/>
      <c r="CQ1138"/>
      <c r="CR1138"/>
      <c r="CS1138"/>
      <c r="CT1138"/>
      <c r="CU1138"/>
      <c r="CV1138"/>
      <c r="CW1138"/>
      <c r="CX1138"/>
      <c r="CY1138"/>
      <c r="CZ1138"/>
      <c r="DA1138"/>
      <c r="DB1138"/>
      <c r="DC1138"/>
      <c r="DD1138"/>
      <c r="DE1138"/>
      <c r="DF1138"/>
      <c r="DG1138"/>
      <c r="DH1138"/>
      <c r="DI1138"/>
      <c r="DJ1138"/>
      <c r="DK1138"/>
      <c r="DL1138"/>
      <c r="DM1138"/>
      <c r="DN1138"/>
      <c r="DO1138"/>
      <c r="DP1138"/>
      <c r="DQ1138"/>
      <c r="DR1138"/>
      <c r="DS1138"/>
      <c r="DT1138"/>
      <c r="DU1138"/>
      <c r="DV1138"/>
      <c r="DW1138"/>
      <c r="DX1138"/>
      <c r="DY1138"/>
      <c r="DZ1138"/>
      <c r="EA1138"/>
      <c r="EB1138"/>
      <c r="EC1138"/>
      <c r="ED1138"/>
      <c r="EE1138"/>
      <c r="EF1138"/>
      <c r="EG1138"/>
      <c r="EH1138"/>
      <c r="EI1138"/>
      <c r="EJ1138"/>
      <c r="EK1138"/>
      <c r="EL1138"/>
      <c r="EM1138"/>
      <c r="EN1138"/>
      <c r="EO1138"/>
      <c r="EP1138"/>
      <c r="EQ1138"/>
      <c r="ER1138"/>
      <c r="ES1138"/>
      <c r="ET1138"/>
      <c r="EU1138"/>
      <c r="EV1138"/>
      <c r="EW1138"/>
      <c r="EX1138"/>
      <c r="EY1138"/>
      <c r="EZ1138"/>
      <c r="FA1138"/>
      <c r="FB1138"/>
      <c r="FC1138"/>
      <c r="FD1138"/>
      <c r="FE1138"/>
      <c r="FF1138"/>
      <c r="FG1138"/>
      <c r="FH1138"/>
      <c r="FI1138"/>
      <c r="FJ1138"/>
      <c r="FK1138"/>
      <c r="FL1138"/>
      <c r="FM1138"/>
      <c r="FN1138"/>
      <c r="FO1138"/>
      <c r="FP1138"/>
      <c r="FQ1138"/>
      <c r="FR1138"/>
      <c r="FS1138"/>
      <c r="FT1138"/>
      <c r="FU1138"/>
      <c r="FV1138"/>
      <c r="FW1138"/>
      <c r="FX1138"/>
      <c r="FY1138"/>
      <c r="FZ1138"/>
      <c r="GA1138"/>
      <c r="GB1138"/>
      <c r="GC1138"/>
      <c r="GD1138"/>
      <c r="GE1138"/>
      <c r="GF1138"/>
      <c r="GG1138"/>
      <c r="GH1138"/>
      <c r="GI1138"/>
      <c r="GJ1138"/>
      <c r="GK1138"/>
      <c r="GL1138"/>
      <c r="GM1138"/>
      <c r="GN1138"/>
      <c r="GO1138"/>
      <c r="GP1138"/>
      <c r="GQ1138"/>
      <c r="GR1138"/>
      <c r="GS1138"/>
      <c r="GT1138"/>
      <c r="GU1138"/>
      <c r="GV1138"/>
      <c r="GW1138"/>
      <c r="GX1138"/>
      <c r="GY1138"/>
      <c r="GZ1138"/>
      <c r="HA1138"/>
      <c r="HB1138"/>
      <c r="HC1138"/>
      <c r="HD1138"/>
      <c r="HE1138"/>
      <c r="HF1138"/>
      <c r="HG1138"/>
      <c r="HH1138"/>
      <c r="HI1138"/>
      <c r="HJ1138"/>
      <c r="HK1138"/>
      <c r="HL1138"/>
    </row>
    <row r="1139" spans="1:220" x14ac:dyDescent="0.25">
      <c r="A1139"/>
      <c r="B1139"/>
      <c r="C1139"/>
      <c r="D1139"/>
      <c r="E1139"/>
      <c r="F1139"/>
      <c r="G1139"/>
      <c r="H1139"/>
      <c r="I1139"/>
      <c r="J1139"/>
      <c r="K1139"/>
      <c r="L1139"/>
      <c r="M1139"/>
      <c r="N1139"/>
      <c r="O1139"/>
      <c r="P1139"/>
      <c r="Q1139"/>
      <c r="R1139"/>
      <c r="S1139"/>
      <c r="T1139"/>
      <c r="U1139"/>
      <c r="V1139"/>
      <c r="W1139"/>
      <c r="X1139"/>
      <c r="Y1139"/>
      <c r="Z1139"/>
      <c r="AA1139"/>
      <c r="AB1139"/>
      <c r="AC1139"/>
      <c r="AD1139"/>
      <c r="AE1139"/>
      <c r="AF1139"/>
      <c r="AG1139"/>
      <c r="AH1139"/>
      <c r="AI1139"/>
      <c r="AJ1139"/>
      <c r="AK1139"/>
      <c r="AL1139"/>
      <c r="AM1139"/>
      <c r="AN1139"/>
      <c r="AO1139"/>
      <c r="AP1139"/>
      <c r="AQ1139"/>
      <c r="AR1139"/>
      <c r="AS1139"/>
      <c r="AT1139"/>
      <c r="AU1139"/>
      <c r="AV1139"/>
      <c r="AW1139"/>
      <c r="AX1139"/>
      <c r="AY1139"/>
      <c r="AZ1139"/>
      <c r="BA1139"/>
      <c r="BB1139"/>
      <c r="BC1139"/>
      <c r="BD1139"/>
      <c r="BE1139"/>
      <c r="BF1139"/>
      <c r="BG1139"/>
      <c r="BH1139"/>
      <c r="BI1139"/>
      <c r="BJ1139"/>
      <c r="BK1139"/>
      <c r="BL1139"/>
      <c r="BM1139"/>
      <c r="BN1139"/>
      <c r="BO1139"/>
      <c r="BP1139"/>
      <c r="BQ1139"/>
      <c r="BR1139"/>
      <c r="BS1139"/>
      <c r="BT1139"/>
      <c r="BU1139"/>
      <c r="BV1139"/>
      <c r="BW1139"/>
      <c r="BX1139"/>
      <c r="BY1139"/>
      <c r="BZ1139"/>
      <c r="CA1139"/>
      <c r="CB1139"/>
      <c r="CC1139"/>
      <c r="CD1139"/>
      <c r="CE1139"/>
      <c r="CF1139"/>
      <c r="CG1139"/>
      <c r="CH1139"/>
      <c r="CI1139"/>
      <c r="CJ1139"/>
      <c r="CK1139"/>
      <c r="CL1139"/>
      <c r="CM1139"/>
      <c r="CN1139"/>
      <c r="CO1139"/>
      <c r="CP1139"/>
      <c r="CQ1139"/>
      <c r="CR1139"/>
      <c r="CS1139"/>
      <c r="CT1139"/>
      <c r="CU1139"/>
      <c r="CV1139"/>
      <c r="CW1139"/>
      <c r="CX1139"/>
      <c r="CY1139"/>
      <c r="CZ1139"/>
      <c r="DA1139"/>
      <c r="DB1139"/>
      <c r="DC1139"/>
      <c r="DD1139"/>
      <c r="DE1139"/>
      <c r="DF1139"/>
      <c r="DG1139"/>
      <c r="DH1139"/>
      <c r="DI1139"/>
      <c r="DJ1139"/>
      <c r="DK1139"/>
      <c r="DL1139"/>
      <c r="DM1139"/>
      <c r="DN1139"/>
      <c r="DO1139"/>
      <c r="DP1139"/>
      <c r="DQ1139"/>
      <c r="DR1139"/>
      <c r="DS1139"/>
      <c r="DT1139"/>
      <c r="DU1139"/>
      <c r="DV1139"/>
      <c r="DW1139"/>
      <c r="DX1139"/>
      <c r="DY1139"/>
      <c r="DZ1139"/>
      <c r="EA1139"/>
      <c r="EB1139"/>
      <c r="EC1139"/>
      <c r="ED1139"/>
      <c r="EE1139"/>
      <c r="EF1139"/>
      <c r="EG1139"/>
      <c r="EH1139"/>
      <c r="EI1139"/>
      <c r="EJ1139"/>
      <c r="EK1139"/>
      <c r="EL1139"/>
      <c r="EM1139"/>
      <c r="EN1139"/>
      <c r="EO1139"/>
      <c r="EP1139"/>
      <c r="EQ1139"/>
      <c r="ER1139"/>
      <c r="ES1139"/>
      <c r="ET1139"/>
      <c r="EU1139"/>
      <c r="EV1139"/>
      <c r="EW1139"/>
      <c r="EX1139"/>
      <c r="EY1139"/>
      <c r="EZ1139"/>
      <c r="FA1139"/>
      <c r="FB1139"/>
      <c r="FC1139"/>
      <c r="FD1139"/>
      <c r="FE1139"/>
      <c r="FF1139"/>
      <c r="FG1139"/>
      <c r="FH1139"/>
      <c r="FI1139"/>
      <c r="FJ1139"/>
      <c r="FK1139"/>
      <c r="FL1139"/>
      <c r="FM1139"/>
      <c r="FN1139"/>
      <c r="FO1139"/>
      <c r="FP1139"/>
      <c r="FQ1139"/>
      <c r="FR1139"/>
      <c r="FS1139"/>
      <c r="FT1139"/>
      <c r="FU1139"/>
      <c r="FV1139"/>
      <c r="FW1139"/>
      <c r="FX1139"/>
      <c r="FY1139"/>
      <c r="FZ1139"/>
      <c r="GA1139"/>
      <c r="GB1139"/>
      <c r="GC1139"/>
      <c r="GD1139"/>
      <c r="GE1139"/>
      <c r="GF1139"/>
      <c r="GG1139"/>
      <c r="GH1139"/>
      <c r="GI1139"/>
      <c r="GJ1139"/>
      <c r="GK1139"/>
      <c r="GL1139"/>
      <c r="GM1139"/>
      <c r="GN1139"/>
      <c r="GO1139"/>
      <c r="GP1139"/>
      <c r="GQ1139"/>
      <c r="GR1139"/>
      <c r="GS1139"/>
      <c r="GT1139"/>
      <c r="GU1139"/>
      <c r="GV1139"/>
      <c r="GW1139"/>
      <c r="GX1139"/>
      <c r="GY1139"/>
      <c r="GZ1139"/>
      <c r="HA1139"/>
      <c r="HB1139"/>
      <c r="HC1139"/>
      <c r="HD1139"/>
      <c r="HE1139"/>
      <c r="HF1139"/>
      <c r="HG1139"/>
      <c r="HH1139"/>
      <c r="HI1139"/>
      <c r="HJ1139"/>
      <c r="HK1139"/>
      <c r="HL1139"/>
    </row>
    <row r="1140" spans="1:220" x14ac:dyDescent="0.25">
      <c r="A1140"/>
      <c r="B1140"/>
      <c r="C1140"/>
      <c r="D1140"/>
      <c r="E1140"/>
      <c r="F1140"/>
      <c r="G1140"/>
      <c r="H1140"/>
      <c r="I1140"/>
      <c r="J1140"/>
      <c r="K1140"/>
      <c r="L1140"/>
      <c r="M1140"/>
      <c r="N1140"/>
      <c r="O1140"/>
      <c r="P1140"/>
      <c r="Q1140"/>
      <c r="R1140"/>
      <c r="S1140"/>
      <c r="T1140"/>
      <c r="U1140"/>
      <c r="V1140"/>
      <c r="W1140"/>
      <c r="X1140"/>
      <c r="Y1140"/>
      <c r="Z1140"/>
      <c r="AA1140"/>
      <c r="AB1140"/>
      <c r="AC1140"/>
      <c r="AD1140"/>
      <c r="AE1140"/>
      <c r="AF1140"/>
      <c r="AG1140"/>
      <c r="AH1140"/>
      <c r="AI1140"/>
      <c r="AJ1140"/>
      <c r="AK1140"/>
      <c r="AL1140"/>
      <c r="AM1140"/>
      <c r="AN1140"/>
      <c r="AO1140"/>
      <c r="AP1140"/>
      <c r="AQ1140"/>
      <c r="AR1140"/>
      <c r="AS1140"/>
      <c r="AT1140"/>
      <c r="AU1140"/>
      <c r="AV1140"/>
      <c r="AW1140"/>
      <c r="AX1140"/>
      <c r="AY1140"/>
      <c r="AZ1140"/>
      <c r="BA1140"/>
      <c r="BB1140"/>
      <c r="BC1140"/>
      <c r="BD1140"/>
      <c r="BE1140"/>
      <c r="BF1140"/>
      <c r="BG1140"/>
      <c r="BH1140"/>
      <c r="BI1140"/>
      <c r="BJ1140"/>
      <c r="BK1140"/>
      <c r="BL1140"/>
      <c r="BM1140"/>
      <c r="BN1140"/>
      <c r="BO1140"/>
      <c r="BP1140"/>
      <c r="BQ1140"/>
      <c r="BR1140"/>
      <c r="BS1140"/>
      <c r="BT1140"/>
      <c r="BU1140"/>
      <c r="BV1140"/>
      <c r="BW1140"/>
      <c r="BX1140"/>
      <c r="BY1140"/>
      <c r="BZ1140"/>
      <c r="CA1140"/>
      <c r="CB1140"/>
      <c r="CC1140"/>
      <c r="CD1140"/>
      <c r="CE1140"/>
      <c r="CF1140"/>
      <c r="CG1140"/>
      <c r="CH1140"/>
      <c r="CI1140"/>
      <c r="CJ1140"/>
      <c r="CK1140"/>
      <c r="CL1140"/>
      <c r="CM1140"/>
      <c r="CN1140"/>
      <c r="CO1140"/>
      <c r="CP1140"/>
      <c r="CQ1140"/>
      <c r="CR1140"/>
      <c r="CS1140"/>
      <c r="CT1140"/>
      <c r="CU1140"/>
      <c r="CV1140"/>
      <c r="CW1140"/>
      <c r="CX1140"/>
      <c r="CY1140"/>
      <c r="CZ1140"/>
      <c r="DA1140"/>
      <c r="DB1140"/>
      <c r="DC1140"/>
      <c r="DD1140"/>
      <c r="DE1140"/>
      <c r="DF1140"/>
      <c r="DG1140"/>
      <c r="DH1140"/>
      <c r="DI1140"/>
      <c r="DJ1140"/>
      <c r="DK1140"/>
      <c r="DL1140"/>
      <c r="DM1140"/>
      <c r="DN1140"/>
      <c r="DO1140"/>
      <c r="DP1140"/>
      <c r="DQ1140"/>
      <c r="DR1140"/>
      <c r="DS1140"/>
      <c r="DT1140"/>
      <c r="DU1140"/>
      <c r="DV1140"/>
      <c r="DW1140"/>
      <c r="DX1140"/>
      <c r="DY1140"/>
      <c r="DZ1140"/>
      <c r="EA1140"/>
      <c r="EB1140"/>
      <c r="EC1140"/>
      <c r="ED1140"/>
      <c r="EE1140"/>
      <c r="EF1140"/>
      <c r="EG1140"/>
      <c r="EH1140"/>
      <c r="EI1140"/>
      <c r="EJ1140"/>
      <c r="EK1140"/>
      <c r="EL1140"/>
      <c r="EM1140"/>
      <c r="EN1140"/>
      <c r="EO1140"/>
      <c r="EP1140"/>
      <c r="EQ1140"/>
      <c r="ER1140"/>
      <c r="ES1140"/>
      <c r="ET1140"/>
      <c r="EU1140"/>
      <c r="EV1140"/>
      <c r="EW1140"/>
      <c r="EX1140"/>
      <c r="EY1140"/>
      <c r="EZ1140"/>
      <c r="FA1140"/>
      <c r="FB1140"/>
      <c r="FC1140"/>
      <c r="FD1140"/>
      <c r="FE1140"/>
      <c r="FF1140"/>
      <c r="FG1140"/>
      <c r="FH1140"/>
      <c r="FI1140"/>
      <c r="FJ1140"/>
      <c r="FK1140"/>
      <c r="FL1140"/>
      <c r="FM1140"/>
      <c r="FN1140"/>
      <c r="FO1140"/>
      <c r="FP1140"/>
      <c r="FQ1140"/>
      <c r="FR1140"/>
      <c r="FS1140"/>
      <c r="FT1140"/>
      <c r="FU1140"/>
      <c r="FV1140"/>
      <c r="FW1140"/>
      <c r="FX1140"/>
      <c r="FY1140"/>
      <c r="FZ1140"/>
      <c r="GA1140"/>
      <c r="GB1140"/>
      <c r="GC1140"/>
      <c r="GD1140"/>
      <c r="GE1140"/>
      <c r="GF1140"/>
      <c r="GG1140"/>
      <c r="GH1140"/>
      <c r="GI1140"/>
      <c r="GJ1140"/>
      <c r="GK1140"/>
      <c r="GL1140"/>
      <c r="GM1140"/>
      <c r="GN1140"/>
      <c r="GO1140"/>
      <c r="GP1140"/>
      <c r="GQ1140"/>
      <c r="GR1140"/>
      <c r="GS1140"/>
      <c r="GT1140"/>
      <c r="GU1140"/>
      <c r="GV1140"/>
      <c r="GW1140"/>
      <c r="GX1140"/>
      <c r="GY1140"/>
      <c r="GZ1140"/>
      <c r="HA1140"/>
      <c r="HB1140"/>
      <c r="HC1140"/>
      <c r="HD1140"/>
      <c r="HE1140"/>
      <c r="HF1140"/>
      <c r="HG1140"/>
      <c r="HH1140"/>
      <c r="HI1140"/>
      <c r="HJ1140"/>
      <c r="HK1140"/>
      <c r="HL1140"/>
    </row>
    <row r="1141" spans="1:220" x14ac:dyDescent="0.25">
      <c r="A1141"/>
      <c r="B1141"/>
      <c r="C1141"/>
      <c r="D1141"/>
      <c r="E1141"/>
      <c r="F1141"/>
      <c r="G1141"/>
      <c r="H1141"/>
      <c r="I1141"/>
      <c r="J1141"/>
      <c r="K1141"/>
      <c r="L1141"/>
      <c r="M1141"/>
      <c r="N1141"/>
      <c r="O1141"/>
      <c r="P1141"/>
      <c r="Q1141"/>
      <c r="R1141"/>
      <c r="S1141"/>
      <c r="T1141"/>
      <c r="U1141"/>
      <c r="V1141"/>
      <c r="W1141"/>
      <c r="X1141"/>
      <c r="Y1141"/>
      <c r="Z1141"/>
      <c r="AA1141"/>
      <c r="AB1141"/>
      <c r="AC1141"/>
      <c r="AD1141"/>
      <c r="AE1141"/>
      <c r="AF1141"/>
      <c r="AG1141"/>
      <c r="AH1141"/>
      <c r="AI1141"/>
      <c r="AJ1141"/>
      <c r="AK1141"/>
      <c r="AL1141"/>
      <c r="AM1141"/>
      <c r="AN1141"/>
      <c r="AO1141"/>
      <c r="AP1141"/>
      <c r="AQ1141"/>
      <c r="AR1141"/>
      <c r="AS1141"/>
      <c r="AT1141"/>
      <c r="AU1141"/>
      <c r="AV1141"/>
      <c r="AW1141"/>
      <c r="AX1141"/>
      <c r="AY1141"/>
      <c r="AZ1141"/>
      <c r="BA1141"/>
      <c r="BB1141"/>
      <c r="BC1141"/>
      <c r="BD1141"/>
      <c r="BE1141"/>
      <c r="BF1141"/>
      <c r="BG1141"/>
      <c r="BH1141"/>
      <c r="BI1141"/>
      <c r="BJ1141"/>
      <c r="BK1141"/>
      <c r="BL1141"/>
      <c r="BM1141"/>
      <c r="BN1141"/>
      <c r="BO1141"/>
      <c r="BP1141"/>
      <c r="BQ1141"/>
      <c r="BR1141"/>
      <c r="BS1141"/>
      <c r="BT1141"/>
      <c r="BU1141"/>
      <c r="BV1141"/>
      <c r="BW1141"/>
      <c r="BX1141"/>
      <c r="BY1141"/>
      <c r="BZ1141"/>
      <c r="CA1141"/>
      <c r="CB1141"/>
      <c r="CC1141"/>
      <c r="CD1141"/>
      <c r="CE1141"/>
      <c r="CF1141"/>
      <c r="CG1141"/>
      <c r="CH1141"/>
      <c r="CI1141"/>
      <c r="CJ1141"/>
      <c r="CK1141"/>
      <c r="CL1141"/>
      <c r="CM1141"/>
      <c r="CN1141"/>
      <c r="CO1141"/>
      <c r="CP1141"/>
      <c r="CQ1141"/>
      <c r="CR1141"/>
      <c r="CS1141"/>
      <c r="CT1141"/>
      <c r="CU1141"/>
      <c r="CV1141"/>
      <c r="CW1141"/>
      <c r="CX1141"/>
      <c r="CY1141"/>
      <c r="CZ1141"/>
      <c r="DA1141"/>
      <c r="DB1141"/>
      <c r="DC1141"/>
      <c r="DD1141"/>
      <c r="DE1141"/>
      <c r="DF1141"/>
      <c r="DG1141"/>
      <c r="DH1141"/>
      <c r="DI1141"/>
      <c r="DJ1141"/>
      <c r="DK1141"/>
      <c r="DL1141"/>
      <c r="DM1141"/>
      <c r="DN1141"/>
      <c r="DO1141"/>
      <c r="DP1141"/>
      <c r="DQ1141"/>
      <c r="DR1141"/>
      <c r="DS1141"/>
      <c r="DT1141"/>
      <c r="DU1141"/>
      <c r="DV1141"/>
      <c r="DW1141"/>
      <c r="DX1141"/>
      <c r="DY1141"/>
      <c r="DZ1141"/>
      <c r="EA1141"/>
      <c r="EB1141"/>
      <c r="EC1141"/>
      <c r="ED1141"/>
      <c r="EE1141"/>
      <c r="EF1141"/>
      <c r="EG1141"/>
      <c r="EH1141"/>
      <c r="EI1141"/>
      <c r="EJ1141"/>
      <c r="EK1141"/>
      <c r="EL1141"/>
      <c r="EM1141"/>
      <c r="EN1141"/>
      <c r="EO1141"/>
      <c r="EP1141"/>
      <c r="EQ1141"/>
      <c r="ER1141"/>
      <c r="ES1141"/>
      <c r="ET1141"/>
      <c r="EU1141"/>
      <c r="EV1141"/>
      <c r="EW1141"/>
      <c r="EX1141"/>
      <c r="EY1141"/>
      <c r="EZ1141"/>
      <c r="FA1141"/>
      <c r="FB1141"/>
      <c r="FC1141"/>
      <c r="FD1141"/>
      <c r="FE1141"/>
      <c r="FF1141"/>
      <c r="FG1141"/>
      <c r="FH1141"/>
      <c r="FI1141"/>
      <c r="FJ1141"/>
      <c r="FK1141"/>
      <c r="FL1141"/>
      <c r="FM1141"/>
      <c r="FN1141"/>
      <c r="FO1141"/>
      <c r="FP1141"/>
      <c r="FQ1141"/>
      <c r="FR1141"/>
      <c r="FS1141"/>
      <c r="FT1141"/>
      <c r="FU1141"/>
      <c r="FV1141"/>
      <c r="FW1141"/>
      <c r="FX1141"/>
      <c r="FY1141"/>
      <c r="FZ1141"/>
      <c r="GA1141"/>
      <c r="GB1141"/>
      <c r="GC1141"/>
      <c r="GD1141"/>
      <c r="GE1141"/>
      <c r="GF1141"/>
      <c r="GG1141"/>
      <c r="GH1141"/>
      <c r="GI1141"/>
      <c r="GJ1141"/>
      <c r="GK1141"/>
      <c r="GL1141"/>
      <c r="GM1141"/>
      <c r="GN1141"/>
      <c r="GO1141"/>
      <c r="GP1141"/>
      <c r="GQ1141"/>
      <c r="GR1141"/>
      <c r="GS1141"/>
      <c r="GT1141"/>
      <c r="GU1141"/>
      <c r="GV1141"/>
      <c r="GW1141"/>
      <c r="GX1141"/>
      <c r="GY1141"/>
      <c r="GZ1141"/>
      <c r="HA1141"/>
      <c r="HB1141"/>
      <c r="HC1141"/>
      <c r="HD1141"/>
      <c r="HE1141"/>
      <c r="HF1141"/>
      <c r="HG1141"/>
      <c r="HH1141"/>
      <c r="HI1141"/>
      <c r="HJ1141"/>
      <c r="HK1141"/>
      <c r="HL1141"/>
    </row>
    <row r="1142" spans="1:220" x14ac:dyDescent="0.25">
      <c r="A1142"/>
      <c r="B1142"/>
      <c r="C1142"/>
      <c r="D1142"/>
      <c r="E1142"/>
      <c r="F1142"/>
      <c r="G1142"/>
      <c r="H1142"/>
      <c r="I1142"/>
      <c r="J1142"/>
      <c r="K1142"/>
      <c r="L1142"/>
      <c r="M1142"/>
      <c r="N1142"/>
      <c r="O1142"/>
      <c r="P1142"/>
      <c r="Q1142"/>
      <c r="R1142"/>
      <c r="S1142"/>
      <c r="T1142"/>
      <c r="U1142"/>
      <c r="V1142"/>
      <c r="W1142"/>
      <c r="X1142"/>
      <c r="Y1142"/>
      <c r="Z1142"/>
      <c r="AA1142"/>
      <c r="AB1142"/>
      <c r="AC1142"/>
      <c r="AD1142"/>
      <c r="AE1142"/>
      <c r="AF1142"/>
      <c r="AG1142"/>
      <c r="AH1142"/>
      <c r="AI1142"/>
      <c r="AJ1142"/>
      <c r="AK1142"/>
      <c r="AL1142"/>
      <c r="AM1142"/>
      <c r="AN1142"/>
      <c r="AO1142"/>
      <c r="AP1142"/>
      <c r="AQ1142"/>
      <c r="AR1142"/>
      <c r="AS1142"/>
      <c r="AT1142"/>
      <c r="AU1142"/>
      <c r="AV1142"/>
      <c r="AW1142"/>
      <c r="AX1142"/>
      <c r="AY1142"/>
      <c r="AZ1142"/>
      <c r="BA1142"/>
      <c r="BB1142"/>
      <c r="BC1142"/>
      <c r="BD1142"/>
      <c r="BE1142"/>
      <c r="BF1142"/>
      <c r="BG1142"/>
      <c r="BH1142"/>
      <c r="BI1142"/>
      <c r="BJ1142"/>
      <c r="BK1142"/>
      <c r="BL1142"/>
      <c r="BM1142"/>
      <c r="BN1142"/>
      <c r="BO1142"/>
      <c r="BP1142"/>
      <c r="BQ1142"/>
      <c r="BR1142"/>
      <c r="BS1142"/>
      <c r="BT1142"/>
      <c r="BU1142"/>
      <c r="BV1142"/>
      <c r="BW1142"/>
      <c r="BX1142"/>
      <c r="BY1142"/>
      <c r="BZ1142"/>
      <c r="CA1142"/>
      <c r="CB1142"/>
      <c r="CC1142"/>
      <c r="CD1142"/>
      <c r="CE1142"/>
      <c r="CF1142"/>
      <c r="CG1142"/>
      <c r="CH1142"/>
      <c r="CI1142"/>
      <c r="CJ1142"/>
      <c r="CK1142"/>
      <c r="CL1142"/>
      <c r="CM1142"/>
      <c r="CN1142"/>
      <c r="CO1142"/>
      <c r="CP1142"/>
      <c r="CQ1142"/>
      <c r="CR1142"/>
      <c r="CS1142"/>
      <c r="CT1142"/>
      <c r="CU1142"/>
      <c r="CV1142"/>
      <c r="CW1142"/>
      <c r="CX1142"/>
      <c r="CY1142"/>
      <c r="CZ1142"/>
      <c r="DA1142"/>
      <c r="DB1142"/>
      <c r="DC1142"/>
      <c r="DD1142"/>
      <c r="DE1142"/>
      <c r="DF1142"/>
      <c r="DG1142"/>
      <c r="DH1142"/>
      <c r="DI1142"/>
      <c r="DJ1142"/>
      <c r="DK1142"/>
      <c r="DL1142"/>
      <c r="DM1142"/>
      <c r="DN1142"/>
      <c r="DO1142"/>
      <c r="DP1142"/>
      <c r="DQ1142"/>
      <c r="DR1142"/>
      <c r="DS1142"/>
      <c r="DT1142"/>
      <c r="DU1142"/>
      <c r="DV1142"/>
      <c r="DW1142"/>
      <c r="DX1142"/>
      <c r="DY1142"/>
      <c r="DZ1142"/>
      <c r="EA1142"/>
      <c r="EB1142"/>
      <c r="EC1142"/>
      <c r="ED1142"/>
      <c r="EE1142"/>
      <c r="EF1142"/>
      <c r="EG1142"/>
      <c r="EH1142"/>
      <c r="EI1142"/>
      <c r="EJ1142"/>
      <c r="EK1142"/>
      <c r="EL1142"/>
      <c r="EM1142"/>
      <c r="EN1142"/>
      <c r="EO1142"/>
      <c r="EP1142"/>
      <c r="EQ1142"/>
      <c r="ER1142"/>
      <c r="ES1142"/>
      <c r="ET1142"/>
      <c r="EU1142"/>
      <c r="EV1142"/>
      <c r="EW1142"/>
      <c r="EX1142"/>
      <c r="EY1142"/>
      <c r="EZ1142"/>
      <c r="FA1142"/>
      <c r="FB1142"/>
      <c r="FC1142"/>
      <c r="FD1142"/>
      <c r="FE1142"/>
      <c r="FF1142"/>
      <c r="FG1142"/>
      <c r="FH1142"/>
      <c r="FI1142"/>
      <c r="FJ1142"/>
      <c r="FK1142"/>
      <c r="FL1142"/>
      <c r="FM1142"/>
      <c r="FN1142"/>
      <c r="FO1142"/>
      <c r="FP1142"/>
      <c r="FQ1142"/>
      <c r="FR1142"/>
      <c r="FS1142"/>
      <c r="FT1142"/>
      <c r="FU1142"/>
      <c r="FV1142"/>
      <c r="FW1142"/>
      <c r="FX1142"/>
      <c r="FY1142"/>
      <c r="FZ1142"/>
      <c r="GA1142"/>
      <c r="GB1142"/>
      <c r="GC1142"/>
      <c r="GD1142"/>
      <c r="GE1142"/>
      <c r="GF1142"/>
      <c r="GG1142"/>
      <c r="GH1142"/>
      <c r="GI1142"/>
      <c r="GJ1142"/>
      <c r="GK1142"/>
      <c r="GL1142"/>
      <c r="GM1142"/>
      <c r="GN1142"/>
      <c r="GO1142"/>
      <c r="GP1142"/>
      <c r="GQ1142"/>
      <c r="GR1142"/>
      <c r="GS1142"/>
      <c r="GT1142"/>
      <c r="GU1142"/>
      <c r="GV1142"/>
      <c r="GW1142"/>
      <c r="GX1142"/>
      <c r="GY1142"/>
      <c r="GZ1142"/>
      <c r="HA1142"/>
      <c r="HB1142"/>
      <c r="HC1142"/>
      <c r="HD1142"/>
      <c r="HE1142"/>
      <c r="HF1142"/>
      <c r="HG1142"/>
      <c r="HH1142"/>
      <c r="HI1142"/>
      <c r="HJ1142"/>
      <c r="HK1142"/>
      <c r="HL1142"/>
    </row>
    <row r="1143" spans="1:220" x14ac:dyDescent="0.25">
      <c r="A1143"/>
      <c r="B1143"/>
      <c r="C1143"/>
      <c r="D1143"/>
      <c r="E1143"/>
      <c r="F1143"/>
      <c r="G1143"/>
      <c r="H1143"/>
      <c r="I1143"/>
      <c r="J1143"/>
      <c r="K1143"/>
      <c r="L1143"/>
      <c r="M1143"/>
      <c r="N1143"/>
      <c r="O1143"/>
      <c r="P1143"/>
      <c r="Q1143"/>
      <c r="R1143"/>
      <c r="S1143"/>
      <c r="T1143"/>
      <c r="U1143"/>
      <c r="V1143"/>
      <c r="W1143"/>
      <c r="X1143"/>
      <c r="Y1143"/>
      <c r="Z1143"/>
      <c r="AA1143"/>
      <c r="AB1143"/>
      <c r="AC1143"/>
      <c r="AD1143"/>
      <c r="AE1143"/>
      <c r="AF1143"/>
      <c r="AG1143"/>
      <c r="AH1143"/>
      <c r="AI1143"/>
      <c r="AJ1143"/>
      <c r="AK1143"/>
      <c r="AL1143"/>
      <c r="AM1143"/>
      <c r="AN1143"/>
      <c r="AO1143"/>
      <c r="AP1143"/>
      <c r="AQ1143"/>
      <c r="AR1143"/>
      <c r="AS1143"/>
      <c r="AT1143"/>
      <c r="AU1143"/>
      <c r="AV1143"/>
      <c r="AW1143"/>
      <c r="AX1143"/>
      <c r="AY1143"/>
      <c r="AZ1143"/>
      <c r="BA1143"/>
      <c r="BB1143"/>
      <c r="BC1143"/>
      <c r="BD1143"/>
      <c r="BE1143"/>
      <c r="BF1143"/>
      <c r="BG1143"/>
      <c r="BH1143"/>
      <c r="BI1143"/>
      <c r="BJ1143"/>
      <c r="BK1143"/>
      <c r="BL1143"/>
      <c r="BM1143"/>
      <c r="BN1143"/>
      <c r="BO1143"/>
      <c r="BP1143"/>
      <c r="BQ1143"/>
      <c r="BR1143"/>
      <c r="BS1143"/>
      <c r="BT1143"/>
      <c r="BU1143"/>
      <c r="BV1143"/>
      <c r="BW1143"/>
      <c r="BX1143"/>
      <c r="BY1143"/>
      <c r="BZ1143"/>
      <c r="CA1143"/>
      <c r="CB1143"/>
      <c r="CC1143"/>
      <c r="CD1143"/>
      <c r="CE1143"/>
      <c r="CF1143"/>
      <c r="CG1143"/>
      <c r="CH1143"/>
      <c r="CI1143"/>
      <c r="CJ1143"/>
      <c r="CK1143"/>
      <c r="CL1143"/>
      <c r="CM1143"/>
      <c r="CN1143"/>
      <c r="CO1143"/>
      <c r="CP1143"/>
      <c r="CQ1143"/>
      <c r="CR1143"/>
      <c r="CS1143"/>
      <c r="CT1143"/>
      <c r="CU1143"/>
      <c r="CV1143"/>
      <c r="CW1143"/>
      <c r="CX1143"/>
      <c r="CY1143"/>
      <c r="CZ1143"/>
      <c r="DA1143"/>
      <c r="DB1143"/>
      <c r="DC1143"/>
      <c r="DD1143"/>
      <c r="DE1143"/>
      <c r="DF1143"/>
      <c r="DG1143"/>
      <c r="DH1143"/>
      <c r="DI1143"/>
      <c r="DJ1143"/>
      <c r="DK1143"/>
      <c r="DL1143"/>
      <c r="DM1143"/>
      <c r="DN1143"/>
      <c r="DO1143"/>
      <c r="DP1143"/>
      <c r="DQ1143"/>
      <c r="DR1143"/>
      <c r="DS1143"/>
      <c r="DT1143"/>
      <c r="DU1143"/>
      <c r="DV1143"/>
      <c r="DW1143"/>
      <c r="DX1143"/>
      <c r="DY1143"/>
      <c r="DZ1143"/>
      <c r="EA1143"/>
      <c r="EB1143"/>
      <c r="EC1143"/>
      <c r="ED1143"/>
      <c r="EE1143"/>
      <c r="EF1143"/>
      <c r="EG1143"/>
      <c r="EH1143"/>
      <c r="EI1143"/>
      <c r="EJ1143"/>
      <c r="EK1143"/>
      <c r="EL1143"/>
      <c r="EM1143"/>
      <c r="EN1143"/>
      <c r="EO1143"/>
      <c r="EP1143"/>
      <c r="EQ1143"/>
      <c r="ER1143"/>
      <c r="ES1143"/>
      <c r="ET1143"/>
      <c r="EU1143"/>
      <c r="EV1143"/>
      <c r="EW1143"/>
      <c r="EX1143"/>
      <c r="EY1143"/>
      <c r="EZ1143"/>
      <c r="FA1143"/>
      <c r="FB1143"/>
      <c r="FC1143"/>
      <c r="FD1143"/>
      <c r="FE1143"/>
      <c r="FF1143"/>
      <c r="FG1143"/>
      <c r="FH1143"/>
      <c r="FI1143"/>
      <c r="FJ1143"/>
      <c r="FK1143"/>
      <c r="FL1143"/>
      <c r="FM1143"/>
      <c r="FN1143"/>
      <c r="FO1143"/>
      <c r="FP1143"/>
      <c r="FQ1143"/>
      <c r="FR1143"/>
      <c r="FS1143"/>
      <c r="FT1143"/>
      <c r="FU1143"/>
      <c r="FV1143"/>
      <c r="FW1143"/>
      <c r="FX1143"/>
      <c r="FY1143"/>
      <c r="FZ1143"/>
      <c r="GA1143"/>
      <c r="GB1143"/>
      <c r="GC1143"/>
      <c r="GD1143"/>
      <c r="GE1143"/>
      <c r="GF1143"/>
      <c r="GG1143"/>
      <c r="GH1143"/>
      <c r="GI1143"/>
      <c r="GJ1143"/>
      <c r="GK1143"/>
      <c r="GL1143"/>
      <c r="GM1143"/>
      <c r="GN1143"/>
      <c r="GO1143"/>
      <c r="GP1143"/>
      <c r="GQ1143"/>
      <c r="GR1143"/>
      <c r="GS1143"/>
      <c r="GT1143"/>
      <c r="GU1143"/>
      <c r="GV1143"/>
      <c r="GW1143"/>
      <c r="GX1143"/>
      <c r="GY1143"/>
      <c r="GZ1143"/>
      <c r="HA1143"/>
      <c r="HB1143"/>
      <c r="HC1143"/>
      <c r="HD1143"/>
      <c r="HE1143"/>
      <c r="HF1143"/>
      <c r="HG1143"/>
      <c r="HH1143"/>
      <c r="HI1143"/>
      <c r="HJ1143"/>
      <c r="HK1143"/>
      <c r="HL1143"/>
    </row>
    <row r="1144" spans="1:220" x14ac:dyDescent="0.25">
      <c r="A1144"/>
      <c r="B1144"/>
      <c r="C1144"/>
      <c r="D1144"/>
      <c r="E1144"/>
      <c r="F1144"/>
      <c r="G1144"/>
      <c r="H1144"/>
      <c r="I1144"/>
      <c r="J1144"/>
      <c r="K1144"/>
      <c r="L1144"/>
      <c r="M1144"/>
      <c r="N1144"/>
      <c r="O1144"/>
      <c r="P1144"/>
      <c r="Q1144"/>
      <c r="R1144"/>
      <c r="S1144"/>
      <c r="T1144"/>
      <c r="U1144"/>
      <c r="V1144"/>
      <c r="W1144"/>
      <c r="X1144"/>
      <c r="Y1144"/>
      <c r="Z1144"/>
      <c r="AA1144"/>
      <c r="AB1144"/>
      <c r="AC1144"/>
      <c r="AD1144"/>
      <c r="AE1144"/>
      <c r="AF1144"/>
      <c r="AG1144"/>
      <c r="AH1144"/>
      <c r="AI1144"/>
      <c r="AJ1144"/>
      <c r="AK1144"/>
      <c r="AL1144"/>
      <c r="AM1144"/>
      <c r="AN1144"/>
      <c r="AO1144"/>
      <c r="AP1144"/>
      <c r="AQ1144"/>
      <c r="AR1144"/>
      <c r="AS1144"/>
      <c r="AT1144"/>
      <c r="AU1144"/>
      <c r="AV1144"/>
      <c r="AW1144"/>
      <c r="AX1144"/>
      <c r="AY1144"/>
      <c r="AZ1144"/>
      <c r="BA1144"/>
      <c r="BB1144"/>
      <c r="BC1144"/>
      <c r="BD1144"/>
      <c r="BE1144"/>
      <c r="BF1144"/>
      <c r="BG1144"/>
      <c r="BH1144"/>
      <c r="BI1144"/>
      <c r="BJ1144"/>
      <c r="BK1144"/>
      <c r="BL1144"/>
      <c r="BM1144"/>
      <c r="BN1144"/>
      <c r="BO1144"/>
      <c r="BP1144"/>
      <c r="BQ1144"/>
      <c r="BR1144"/>
      <c r="BS1144"/>
      <c r="BT1144"/>
      <c r="BU1144"/>
      <c r="BV1144"/>
      <c r="BW1144"/>
      <c r="BX1144"/>
      <c r="BY1144"/>
      <c r="BZ1144"/>
      <c r="CA1144"/>
      <c r="CB1144"/>
      <c r="CC1144"/>
      <c r="CD1144"/>
      <c r="CE1144"/>
      <c r="CF1144"/>
      <c r="CG1144"/>
      <c r="CH1144"/>
      <c r="CI1144"/>
      <c r="CJ1144"/>
      <c r="CK1144"/>
      <c r="CL1144"/>
      <c r="CM1144"/>
      <c r="CN1144"/>
      <c r="CO1144"/>
      <c r="CP1144"/>
      <c r="CQ1144"/>
      <c r="CR1144"/>
      <c r="CS1144"/>
      <c r="CT1144"/>
      <c r="CU1144"/>
      <c r="CV1144"/>
      <c r="CW1144"/>
      <c r="CX1144"/>
      <c r="CY1144"/>
      <c r="CZ1144"/>
      <c r="DA1144"/>
      <c r="DB1144"/>
      <c r="DC1144"/>
      <c r="DD1144"/>
      <c r="DE1144"/>
      <c r="DF1144"/>
      <c r="DG1144"/>
      <c r="DH1144"/>
      <c r="DI1144"/>
      <c r="DJ1144"/>
      <c r="DK1144"/>
      <c r="DL1144"/>
      <c r="DM1144"/>
      <c r="DN1144"/>
      <c r="DO1144"/>
      <c r="DP1144"/>
      <c r="DQ1144"/>
      <c r="DR1144"/>
      <c r="DS1144"/>
      <c r="DT1144"/>
      <c r="DU1144"/>
      <c r="DV1144"/>
      <c r="DW1144"/>
      <c r="DX1144"/>
      <c r="DY1144"/>
      <c r="DZ1144"/>
      <c r="EA1144"/>
      <c r="EB1144"/>
      <c r="EC1144"/>
      <c r="ED1144"/>
      <c r="EE1144"/>
      <c r="EF1144"/>
      <c r="EG1144"/>
      <c r="EH1144"/>
      <c r="EI1144"/>
      <c r="EJ1144"/>
      <c r="EK1144"/>
      <c r="EL1144"/>
      <c r="EM1144"/>
      <c r="EN1144"/>
      <c r="EO1144"/>
      <c r="EP1144"/>
      <c r="EQ1144"/>
      <c r="ER1144"/>
      <c r="ES1144"/>
      <c r="ET1144"/>
      <c r="EU1144"/>
      <c r="EV1144"/>
      <c r="EW1144"/>
      <c r="EX1144"/>
      <c r="EY1144"/>
      <c r="EZ1144"/>
      <c r="FA1144"/>
      <c r="FB1144"/>
      <c r="FC1144"/>
      <c r="FD1144"/>
      <c r="FE1144"/>
      <c r="FF1144"/>
      <c r="FG1144"/>
      <c r="FH1144"/>
      <c r="FI1144"/>
      <c r="FJ1144"/>
      <c r="FK1144"/>
      <c r="FL1144"/>
      <c r="FM1144"/>
      <c r="FN1144"/>
      <c r="FO1144"/>
      <c r="FP1144"/>
      <c r="FQ1144"/>
      <c r="FR1144"/>
      <c r="FS1144"/>
      <c r="FT1144"/>
      <c r="FU1144"/>
      <c r="FV1144"/>
      <c r="FW1144"/>
      <c r="FX1144"/>
      <c r="FY1144"/>
      <c r="FZ1144"/>
      <c r="GA1144"/>
      <c r="GB1144"/>
      <c r="GC1144"/>
      <c r="GD1144"/>
      <c r="GE1144"/>
      <c r="GF1144"/>
      <c r="GG1144"/>
      <c r="GH1144"/>
      <c r="GI1144"/>
      <c r="GJ1144"/>
      <c r="GK1144"/>
      <c r="GL1144"/>
      <c r="GM1144"/>
      <c r="GN1144"/>
      <c r="GO1144"/>
      <c r="GP1144"/>
      <c r="GQ1144"/>
      <c r="GR1144"/>
      <c r="GS1144"/>
      <c r="GT1144"/>
      <c r="GU1144"/>
      <c r="GV1144"/>
      <c r="GW1144"/>
      <c r="GX1144"/>
      <c r="GY1144"/>
      <c r="GZ1144"/>
      <c r="HA1144"/>
      <c r="HB1144"/>
      <c r="HC1144"/>
      <c r="HD1144"/>
      <c r="HE1144"/>
      <c r="HF1144"/>
      <c r="HG1144"/>
      <c r="HH1144"/>
      <c r="HI1144"/>
      <c r="HJ1144"/>
      <c r="HK1144"/>
      <c r="HL1144"/>
    </row>
    <row r="1145" spans="1:220" x14ac:dyDescent="0.25">
      <c r="A1145"/>
      <c r="B1145"/>
      <c r="C1145"/>
      <c r="D1145"/>
      <c r="E1145"/>
      <c r="F1145"/>
      <c r="G1145"/>
      <c r="H1145"/>
      <c r="I1145"/>
      <c r="J1145"/>
      <c r="K1145"/>
      <c r="L1145"/>
      <c r="M1145"/>
      <c r="N1145"/>
      <c r="O1145"/>
      <c r="P1145"/>
      <c r="Q1145"/>
      <c r="R1145"/>
      <c r="S1145"/>
      <c r="T1145"/>
      <c r="U1145"/>
      <c r="V1145"/>
      <c r="W1145"/>
      <c r="X1145"/>
      <c r="Y1145"/>
      <c r="Z1145"/>
      <c r="AA1145"/>
      <c r="AB1145"/>
      <c r="AC1145"/>
      <c r="AD1145"/>
      <c r="AE1145"/>
      <c r="AF1145"/>
      <c r="AG1145"/>
      <c r="AH1145"/>
      <c r="AI1145"/>
      <c r="AJ1145"/>
      <c r="AK1145"/>
      <c r="AL1145"/>
      <c r="AM1145"/>
      <c r="AN1145"/>
      <c r="AO1145"/>
      <c r="AP1145"/>
      <c r="AQ1145"/>
      <c r="AR1145"/>
      <c r="AS1145"/>
      <c r="AT1145"/>
      <c r="AU1145"/>
      <c r="AV1145"/>
      <c r="AW1145"/>
      <c r="AX1145"/>
      <c r="AY1145"/>
      <c r="AZ1145"/>
      <c r="BA1145"/>
      <c r="BB1145"/>
      <c r="BC1145"/>
      <c r="BD1145"/>
      <c r="BE1145"/>
      <c r="BF1145"/>
      <c r="BG1145"/>
      <c r="BH1145"/>
      <c r="BI1145"/>
      <c r="BJ1145"/>
      <c r="BK1145"/>
      <c r="BL1145"/>
      <c r="BM1145"/>
      <c r="BN1145"/>
      <c r="BO1145"/>
      <c r="BP1145"/>
      <c r="BQ1145"/>
      <c r="BR1145"/>
      <c r="BS1145"/>
      <c r="BT1145"/>
      <c r="BU1145"/>
      <c r="BV1145"/>
      <c r="BW1145"/>
      <c r="BX1145"/>
      <c r="BY1145"/>
      <c r="BZ1145"/>
      <c r="CA1145"/>
      <c r="CB1145"/>
      <c r="CC1145"/>
      <c r="CD1145"/>
      <c r="CE1145"/>
      <c r="CF1145"/>
      <c r="CG1145"/>
      <c r="CH1145"/>
      <c r="CI1145"/>
      <c r="CJ1145"/>
      <c r="CK1145"/>
      <c r="CL1145"/>
      <c r="CM1145"/>
      <c r="CN1145"/>
      <c r="CO1145"/>
      <c r="CP1145"/>
      <c r="CQ1145"/>
      <c r="CR1145"/>
      <c r="CS1145"/>
      <c r="CT1145"/>
      <c r="CU1145"/>
      <c r="CV1145"/>
      <c r="CW1145"/>
      <c r="CX1145"/>
      <c r="CY1145"/>
      <c r="CZ1145"/>
      <c r="DA1145"/>
      <c r="DB1145"/>
      <c r="DC1145"/>
      <c r="DD1145"/>
      <c r="DE1145"/>
      <c r="DF1145"/>
      <c r="DG1145"/>
      <c r="DH1145"/>
      <c r="DI1145"/>
      <c r="DJ1145"/>
      <c r="DK1145"/>
      <c r="DL1145"/>
      <c r="DM1145"/>
      <c r="DN1145"/>
      <c r="DO1145"/>
      <c r="DP1145"/>
      <c r="DQ1145"/>
      <c r="DR1145"/>
      <c r="DS1145"/>
      <c r="DT1145"/>
      <c r="DU1145"/>
      <c r="DV1145"/>
      <c r="DW1145"/>
      <c r="DX1145"/>
      <c r="DY1145"/>
      <c r="DZ1145"/>
      <c r="EA1145"/>
      <c r="EB1145"/>
      <c r="EC1145"/>
      <c r="ED1145"/>
      <c r="EE1145"/>
      <c r="EF1145"/>
      <c r="EG1145"/>
      <c r="EH1145"/>
      <c r="EI1145"/>
      <c r="EJ1145"/>
      <c r="EK1145"/>
      <c r="EL1145"/>
      <c r="EM1145"/>
      <c r="EN1145"/>
      <c r="EO1145"/>
      <c r="EP1145"/>
      <c r="EQ1145"/>
      <c r="ER1145"/>
      <c r="ES1145"/>
      <c r="ET1145"/>
      <c r="EU1145"/>
      <c r="EV1145"/>
      <c r="EW1145"/>
      <c r="EX1145"/>
      <c r="EY1145"/>
      <c r="EZ1145"/>
      <c r="FA1145"/>
      <c r="FB1145"/>
      <c r="FC1145"/>
      <c r="FD1145"/>
      <c r="FE1145"/>
      <c r="FF1145"/>
      <c r="FG1145"/>
      <c r="FH1145"/>
      <c r="FI1145"/>
      <c r="FJ1145"/>
      <c r="FK1145"/>
      <c r="FL1145"/>
      <c r="FM1145"/>
      <c r="FN1145"/>
      <c r="FO1145"/>
      <c r="FP1145"/>
      <c r="FQ1145"/>
      <c r="FR1145"/>
      <c r="FS1145"/>
      <c r="FT1145"/>
      <c r="FU1145"/>
      <c r="FV1145"/>
      <c r="FW1145"/>
      <c r="FX1145"/>
      <c r="FY1145"/>
      <c r="FZ1145"/>
      <c r="GA1145"/>
      <c r="GB1145"/>
      <c r="GC1145"/>
      <c r="GD1145"/>
      <c r="GE1145"/>
      <c r="GF1145"/>
      <c r="GG1145"/>
      <c r="GH1145"/>
      <c r="GI1145"/>
      <c r="GJ1145"/>
      <c r="GK1145"/>
      <c r="GL1145"/>
      <c r="GM1145"/>
      <c r="GN1145"/>
      <c r="GO1145"/>
      <c r="GP1145"/>
      <c r="GQ1145"/>
      <c r="GR1145"/>
      <c r="GS1145"/>
      <c r="GT1145"/>
      <c r="GU1145"/>
      <c r="GV1145"/>
      <c r="GW1145"/>
      <c r="GX1145"/>
      <c r="GY1145"/>
      <c r="GZ1145"/>
      <c r="HA1145"/>
      <c r="HB1145"/>
      <c r="HC1145"/>
      <c r="HD1145"/>
      <c r="HE1145"/>
      <c r="HF1145"/>
      <c r="HG1145"/>
      <c r="HH1145"/>
      <c r="HI1145"/>
      <c r="HJ1145"/>
      <c r="HK1145"/>
      <c r="HL1145"/>
    </row>
    <row r="1146" spans="1:220" x14ac:dyDescent="0.25">
      <c r="A1146"/>
      <c r="B1146"/>
      <c r="C1146"/>
      <c r="D1146"/>
      <c r="E1146"/>
      <c r="F1146"/>
      <c r="G1146"/>
      <c r="H1146"/>
      <c r="I1146"/>
      <c r="J1146"/>
      <c r="K1146"/>
      <c r="L1146"/>
      <c r="M1146"/>
      <c r="N1146"/>
      <c r="O1146"/>
      <c r="P1146"/>
      <c r="Q1146"/>
      <c r="R1146"/>
      <c r="S1146"/>
      <c r="T1146"/>
      <c r="U1146"/>
      <c r="V1146"/>
      <c r="W1146"/>
      <c r="X1146"/>
      <c r="Y1146"/>
      <c r="Z1146"/>
      <c r="AA1146"/>
      <c r="AB1146"/>
      <c r="AC1146"/>
      <c r="AD1146"/>
      <c r="AE1146"/>
      <c r="AF1146"/>
      <c r="AG1146"/>
      <c r="AH1146"/>
      <c r="AI1146"/>
      <c r="AJ1146"/>
      <c r="AK1146"/>
      <c r="AL1146"/>
      <c r="AM1146"/>
      <c r="AN1146"/>
      <c r="AO1146"/>
      <c r="AP1146"/>
      <c r="AQ1146"/>
      <c r="AR1146"/>
      <c r="AS1146"/>
      <c r="AT1146"/>
      <c r="AU1146"/>
      <c r="AV1146"/>
      <c r="AW1146"/>
      <c r="AX1146"/>
      <c r="AY1146"/>
      <c r="AZ1146"/>
      <c r="BA1146"/>
      <c r="BB1146"/>
      <c r="BC1146"/>
      <c r="BD1146"/>
      <c r="BE1146"/>
      <c r="BF1146"/>
      <c r="BG1146"/>
      <c r="BH1146"/>
      <c r="BI1146"/>
      <c r="BJ1146"/>
      <c r="BK1146"/>
      <c r="BL1146"/>
      <c r="BM1146"/>
      <c r="BN1146"/>
      <c r="BO1146"/>
      <c r="BP1146"/>
      <c r="BQ1146"/>
      <c r="BR1146"/>
      <c r="BS1146"/>
      <c r="BT1146"/>
      <c r="BU1146"/>
      <c r="BV1146"/>
      <c r="BW1146"/>
      <c r="BX1146"/>
      <c r="BY1146"/>
      <c r="BZ1146"/>
      <c r="CA1146"/>
      <c r="CB1146"/>
      <c r="CC1146"/>
      <c r="CD1146"/>
      <c r="CE1146"/>
      <c r="CF1146"/>
      <c r="CG1146"/>
      <c r="CH1146"/>
      <c r="CI1146"/>
      <c r="CJ1146"/>
      <c r="CK1146"/>
      <c r="CL1146"/>
      <c r="CM1146"/>
      <c r="CN1146"/>
      <c r="CO1146"/>
      <c r="CP1146"/>
      <c r="CQ1146"/>
      <c r="CR1146"/>
      <c r="CS1146"/>
      <c r="CT1146"/>
      <c r="CU1146"/>
      <c r="CV1146"/>
      <c r="CW1146"/>
      <c r="CX1146"/>
      <c r="CY1146"/>
      <c r="CZ1146"/>
      <c r="DA1146"/>
      <c r="DB1146"/>
      <c r="DC1146"/>
      <c r="DD1146"/>
      <c r="DE1146"/>
      <c r="DF1146"/>
      <c r="DG1146"/>
      <c r="DH1146"/>
      <c r="DI1146"/>
      <c r="DJ1146"/>
      <c r="DK1146"/>
      <c r="DL1146"/>
      <c r="DM1146"/>
      <c r="DN1146"/>
      <c r="DO1146"/>
      <c r="DP1146"/>
      <c r="DQ1146"/>
      <c r="DR1146"/>
      <c r="DS1146"/>
      <c r="DT1146"/>
      <c r="DU1146"/>
      <c r="DV1146"/>
      <c r="DW1146"/>
      <c r="DX1146"/>
      <c r="DY1146"/>
      <c r="DZ1146"/>
      <c r="EA1146"/>
      <c r="EB1146"/>
      <c r="EC1146"/>
      <c r="ED1146"/>
      <c r="EE1146"/>
      <c r="EF1146"/>
      <c r="EG1146"/>
      <c r="EH1146"/>
      <c r="EI1146"/>
      <c r="EJ1146"/>
      <c r="EK1146"/>
      <c r="EL1146"/>
      <c r="EM1146"/>
      <c r="EN1146"/>
      <c r="EO1146"/>
      <c r="EP1146"/>
      <c r="EQ1146"/>
      <c r="ER1146"/>
      <c r="ES1146"/>
      <c r="ET1146"/>
      <c r="EU1146"/>
      <c r="EV1146"/>
      <c r="EW1146"/>
      <c r="EX1146"/>
      <c r="EY1146"/>
      <c r="EZ1146"/>
      <c r="FA1146"/>
      <c r="FB1146"/>
      <c r="FC1146"/>
      <c r="FD1146"/>
      <c r="FE1146"/>
      <c r="FF1146"/>
      <c r="FG1146"/>
      <c r="FH1146"/>
      <c r="FI1146"/>
      <c r="FJ1146"/>
      <c r="FK1146"/>
      <c r="FL1146"/>
      <c r="FM1146"/>
      <c r="FN1146"/>
      <c r="FO1146"/>
      <c r="FP1146"/>
      <c r="FQ1146"/>
      <c r="FR1146"/>
      <c r="FS1146"/>
      <c r="FT1146"/>
      <c r="FU1146"/>
      <c r="FV1146"/>
      <c r="FW1146"/>
      <c r="FX1146"/>
      <c r="FY1146"/>
      <c r="FZ1146"/>
      <c r="GA1146"/>
      <c r="GB1146"/>
      <c r="GC1146"/>
      <c r="GD1146"/>
      <c r="GE1146"/>
      <c r="GF1146"/>
      <c r="GG1146"/>
      <c r="GH1146"/>
      <c r="GI1146"/>
      <c r="GJ1146"/>
      <c r="GK1146"/>
      <c r="GL1146"/>
      <c r="GM1146"/>
      <c r="GN1146"/>
      <c r="GO1146"/>
      <c r="GP1146"/>
      <c r="GQ1146"/>
      <c r="GR1146"/>
      <c r="GS1146"/>
      <c r="GT1146"/>
      <c r="GU1146"/>
      <c r="GV1146"/>
      <c r="GW1146"/>
      <c r="GX1146"/>
      <c r="GY1146"/>
      <c r="GZ1146"/>
      <c r="HA1146"/>
      <c r="HB1146"/>
      <c r="HC1146"/>
      <c r="HD1146"/>
      <c r="HE1146"/>
      <c r="HF1146"/>
      <c r="HG1146"/>
      <c r="HH1146"/>
      <c r="HI1146"/>
      <c r="HJ1146"/>
      <c r="HK1146"/>
      <c r="HL1146"/>
    </row>
    <row r="1147" spans="1:220" x14ac:dyDescent="0.25">
      <c r="A1147"/>
      <c r="B1147"/>
      <c r="C1147"/>
      <c r="D1147"/>
      <c r="E1147"/>
      <c r="F1147"/>
      <c r="G1147"/>
      <c r="H1147"/>
      <c r="I1147"/>
      <c r="J1147"/>
      <c r="K1147"/>
      <c r="L1147"/>
      <c r="M1147"/>
      <c r="N1147"/>
      <c r="O1147"/>
      <c r="P1147"/>
      <c r="Q1147"/>
      <c r="R1147"/>
      <c r="S1147"/>
      <c r="T1147"/>
      <c r="U1147"/>
      <c r="V1147"/>
      <c r="W1147"/>
      <c r="X1147"/>
      <c r="Y1147"/>
      <c r="Z1147"/>
      <c r="AA1147"/>
      <c r="AB1147"/>
      <c r="AC1147"/>
      <c r="AD1147"/>
      <c r="AE1147"/>
      <c r="AF1147"/>
      <c r="AG1147"/>
      <c r="AH1147"/>
      <c r="AI1147"/>
      <c r="AJ1147"/>
      <c r="AK1147"/>
      <c r="AL1147"/>
      <c r="AM1147"/>
      <c r="AN1147"/>
      <c r="AO1147"/>
      <c r="AP1147"/>
      <c r="AQ1147"/>
      <c r="AR1147"/>
      <c r="AS1147"/>
      <c r="AT1147"/>
      <c r="AU1147"/>
      <c r="AV1147"/>
      <c r="AW1147"/>
      <c r="AX1147"/>
      <c r="AY1147"/>
      <c r="AZ1147"/>
      <c r="BA1147"/>
      <c r="BB1147"/>
      <c r="BC1147"/>
      <c r="BD1147"/>
      <c r="BE1147"/>
      <c r="BF1147"/>
      <c r="BG1147"/>
      <c r="BH1147"/>
      <c r="BI1147"/>
      <c r="BJ1147"/>
      <c r="BK1147"/>
      <c r="BL1147"/>
      <c r="BM1147"/>
      <c r="BN1147"/>
      <c r="BO1147"/>
      <c r="BP1147"/>
      <c r="BQ1147"/>
      <c r="BR1147"/>
      <c r="BS1147"/>
      <c r="BT1147"/>
      <c r="BU1147"/>
      <c r="BV1147"/>
      <c r="BW1147"/>
      <c r="BX1147"/>
      <c r="BY1147"/>
      <c r="BZ1147"/>
      <c r="CA1147"/>
      <c r="CB1147"/>
      <c r="CC1147"/>
      <c r="CD1147"/>
      <c r="CE1147"/>
      <c r="CF1147"/>
      <c r="CG1147"/>
      <c r="CH1147"/>
      <c r="CI1147"/>
      <c r="CJ1147"/>
      <c r="CK1147"/>
      <c r="CL1147"/>
      <c r="CM1147"/>
      <c r="CN1147"/>
      <c r="CO1147"/>
      <c r="CP1147"/>
      <c r="CQ1147"/>
      <c r="CR1147"/>
      <c r="CS1147"/>
      <c r="CT1147"/>
      <c r="CU1147"/>
      <c r="CV1147"/>
      <c r="CW1147"/>
      <c r="CX1147"/>
      <c r="CY1147"/>
      <c r="CZ1147"/>
      <c r="DA1147"/>
      <c r="DB1147"/>
      <c r="DC1147"/>
      <c r="DD1147"/>
      <c r="DE1147"/>
      <c r="DF1147"/>
      <c r="DG1147"/>
      <c r="DH1147"/>
      <c r="DI1147"/>
      <c r="DJ1147"/>
      <c r="DK1147"/>
      <c r="DL1147"/>
      <c r="DM1147"/>
      <c r="DN1147"/>
      <c r="DO1147"/>
      <c r="DP1147"/>
      <c r="DQ1147"/>
      <c r="DR1147"/>
      <c r="DS1147"/>
      <c r="DT1147"/>
      <c r="DU1147"/>
      <c r="DV1147"/>
      <c r="DW1147"/>
      <c r="DX1147"/>
      <c r="DY1147"/>
      <c r="DZ1147"/>
      <c r="EA1147"/>
      <c r="EB1147"/>
      <c r="EC1147"/>
      <c r="ED1147"/>
      <c r="EE1147"/>
      <c r="EF1147"/>
      <c r="EG1147"/>
      <c r="EH1147"/>
      <c r="EI1147"/>
      <c r="EJ1147"/>
      <c r="EK1147"/>
      <c r="EL1147"/>
      <c r="EM1147"/>
      <c r="EN1147"/>
      <c r="EO1147"/>
      <c r="EP1147"/>
      <c r="EQ1147"/>
      <c r="ER1147"/>
      <c r="ES1147"/>
      <c r="ET1147"/>
      <c r="EU1147"/>
      <c r="EV1147"/>
      <c r="EW1147"/>
      <c r="EX1147"/>
      <c r="EY1147"/>
      <c r="EZ1147"/>
      <c r="FA1147"/>
      <c r="FB1147"/>
      <c r="FC1147"/>
      <c r="FD1147"/>
      <c r="FE1147"/>
      <c r="FF1147"/>
      <c r="FG1147"/>
      <c r="FH1147"/>
      <c r="FI1147"/>
      <c r="FJ1147"/>
      <c r="FK1147"/>
      <c r="FL1147"/>
      <c r="FM1147"/>
      <c r="FN1147"/>
      <c r="FO1147"/>
      <c r="FP1147"/>
      <c r="FQ1147"/>
      <c r="FR1147"/>
      <c r="FS1147"/>
      <c r="FT1147"/>
      <c r="FU1147"/>
      <c r="FV1147"/>
      <c r="FW1147"/>
      <c r="FX1147"/>
      <c r="FY1147"/>
      <c r="FZ1147"/>
      <c r="GA1147"/>
      <c r="GB1147"/>
      <c r="GC1147"/>
      <c r="GD1147"/>
      <c r="GE1147"/>
      <c r="GF1147"/>
      <c r="GG1147"/>
      <c r="GH1147"/>
      <c r="GI1147"/>
      <c r="GJ1147"/>
      <c r="GK1147"/>
      <c r="GL1147"/>
      <c r="GM1147"/>
      <c r="GN1147"/>
      <c r="GO1147"/>
      <c r="GP1147"/>
      <c r="GQ1147"/>
      <c r="GR1147"/>
      <c r="GS1147"/>
      <c r="GT1147"/>
      <c r="GU1147"/>
      <c r="GV1147"/>
      <c r="GW1147"/>
      <c r="GX1147"/>
      <c r="GY1147"/>
      <c r="GZ1147"/>
      <c r="HA1147"/>
      <c r="HB1147"/>
      <c r="HC1147"/>
      <c r="HD1147"/>
      <c r="HE1147"/>
      <c r="HF1147"/>
      <c r="HG1147"/>
      <c r="HH1147"/>
      <c r="HI1147"/>
      <c r="HJ1147"/>
      <c r="HK1147"/>
      <c r="HL1147"/>
    </row>
    <row r="1148" spans="1:220" x14ac:dyDescent="0.25">
      <c r="A1148"/>
      <c r="B1148"/>
      <c r="C1148"/>
      <c r="D1148"/>
      <c r="E1148"/>
      <c r="F1148"/>
      <c r="G1148"/>
      <c r="H1148"/>
      <c r="I1148"/>
      <c r="J1148"/>
      <c r="K1148"/>
      <c r="L1148"/>
      <c r="M1148"/>
      <c r="N1148"/>
      <c r="O1148"/>
      <c r="P1148"/>
      <c r="Q1148"/>
      <c r="R1148"/>
      <c r="S1148"/>
      <c r="T1148"/>
      <c r="U1148"/>
      <c r="V1148"/>
      <c r="W1148"/>
      <c r="X1148"/>
      <c r="Y1148"/>
      <c r="Z1148"/>
      <c r="AA1148"/>
      <c r="AB1148"/>
      <c r="AC1148"/>
      <c r="AD1148"/>
      <c r="AE1148"/>
      <c r="AF1148"/>
      <c r="AG1148"/>
      <c r="AH1148"/>
      <c r="AI1148"/>
      <c r="AJ1148"/>
      <c r="AK1148"/>
      <c r="AL1148"/>
      <c r="AM1148"/>
      <c r="AN1148"/>
      <c r="AO1148"/>
      <c r="AP1148"/>
      <c r="AQ1148"/>
      <c r="AR1148"/>
      <c r="AS1148"/>
      <c r="AT1148"/>
      <c r="AU1148"/>
      <c r="AV1148"/>
      <c r="AW1148"/>
      <c r="AX1148"/>
      <c r="AY1148"/>
      <c r="AZ1148"/>
      <c r="BA1148"/>
      <c r="BB1148"/>
      <c r="BC1148"/>
      <c r="BD1148"/>
      <c r="BE1148"/>
      <c r="BF1148"/>
      <c r="BG1148"/>
      <c r="BH1148"/>
      <c r="BI1148"/>
      <c r="BJ1148"/>
      <c r="BK1148"/>
      <c r="BL1148"/>
      <c r="BM1148"/>
      <c r="BN1148"/>
      <c r="BO1148"/>
      <c r="BP1148"/>
      <c r="BQ1148"/>
      <c r="BR1148"/>
      <c r="BS1148"/>
      <c r="BT1148"/>
      <c r="BU1148"/>
      <c r="BV1148"/>
      <c r="BW1148"/>
      <c r="BX1148"/>
      <c r="BY1148"/>
      <c r="BZ1148"/>
      <c r="CA1148"/>
      <c r="CB1148"/>
      <c r="CC1148"/>
      <c r="CD1148"/>
      <c r="CE1148"/>
      <c r="CF1148"/>
      <c r="CG1148"/>
      <c r="CH1148"/>
      <c r="CI1148"/>
      <c r="CJ1148"/>
      <c r="CK1148"/>
      <c r="CL1148"/>
      <c r="CM1148"/>
      <c r="CN1148"/>
      <c r="CO1148"/>
      <c r="CP1148"/>
      <c r="CQ1148"/>
      <c r="CR1148"/>
      <c r="CS1148"/>
      <c r="CT1148"/>
      <c r="CU1148"/>
      <c r="CV1148"/>
      <c r="CW1148"/>
      <c r="CX1148"/>
      <c r="CY1148"/>
      <c r="CZ1148"/>
      <c r="DA1148"/>
      <c r="DB1148"/>
      <c r="DC1148"/>
      <c r="DD1148"/>
      <c r="DE1148"/>
      <c r="DF1148"/>
      <c r="DG1148"/>
      <c r="DH1148"/>
      <c r="DI1148"/>
      <c r="DJ1148"/>
      <c r="DK1148"/>
      <c r="DL1148"/>
      <c r="DM1148"/>
      <c r="DN1148"/>
      <c r="DO1148"/>
      <c r="DP1148"/>
      <c r="DQ1148"/>
      <c r="DR1148"/>
      <c r="DS1148"/>
      <c r="DT1148"/>
      <c r="DU1148"/>
      <c r="DV1148"/>
      <c r="DW1148"/>
      <c r="DX1148"/>
      <c r="DY1148"/>
      <c r="DZ1148"/>
      <c r="EA1148"/>
      <c r="EB1148"/>
      <c r="EC1148"/>
      <c r="ED1148"/>
      <c r="EE1148"/>
      <c r="EF1148"/>
      <c r="EG1148"/>
      <c r="EH1148"/>
      <c r="EI1148"/>
      <c r="EJ1148"/>
      <c r="EK1148"/>
      <c r="EL1148"/>
      <c r="EM1148"/>
      <c r="EN1148"/>
      <c r="EO1148"/>
      <c r="EP1148"/>
      <c r="EQ1148"/>
      <c r="ER1148"/>
      <c r="ES1148"/>
      <c r="ET1148"/>
      <c r="EU1148"/>
      <c r="EV1148"/>
      <c r="EW1148"/>
      <c r="EX1148"/>
      <c r="EY1148"/>
      <c r="EZ1148"/>
      <c r="FA1148"/>
      <c r="FB1148"/>
      <c r="FC1148"/>
      <c r="FD1148"/>
      <c r="FE1148"/>
      <c r="FF1148"/>
      <c r="FG1148"/>
      <c r="FH1148"/>
      <c r="FI1148"/>
      <c r="FJ1148"/>
      <c r="FK1148"/>
      <c r="FL1148"/>
      <c r="FM1148"/>
      <c r="FN1148"/>
      <c r="FO1148"/>
      <c r="FP1148"/>
      <c r="FQ1148"/>
      <c r="FR1148"/>
      <c r="FS1148"/>
      <c r="FT1148"/>
      <c r="FU1148"/>
      <c r="FV1148"/>
      <c r="FW1148"/>
      <c r="FX1148"/>
      <c r="FY1148"/>
      <c r="FZ1148"/>
      <c r="GA1148"/>
      <c r="GB1148"/>
      <c r="GC1148"/>
      <c r="GD1148"/>
      <c r="GE1148"/>
      <c r="GF1148"/>
      <c r="GG1148"/>
      <c r="GH1148"/>
      <c r="GI1148"/>
      <c r="GJ1148"/>
      <c r="GK1148"/>
      <c r="GL1148"/>
      <c r="GM1148"/>
      <c r="GN1148"/>
      <c r="GO1148"/>
      <c r="GP1148"/>
      <c r="GQ1148"/>
      <c r="GR1148"/>
      <c r="GS1148"/>
      <c r="GT1148"/>
      <c r="GU1148"/>
      <c r="GV1148"/>
      <c r="GW1148"/>
      <c r="GX1148"/>
      <c r="GY1148"/>
      <c r="GZ1148"/>
      <c r="HA1148"/>
      <c r="HB1148"/>
      <c r="HC1148"/>
      <c r="HD1148"/>
      <c r="HE1148"/>
      <c r="HF1148"/>
      <c r="HG1148"/>
      <c r="HH1148"/>
      <c r="HI1148"/>
      <c r="HJ1148"/>
      <c r="HK1148"/>
      <c r="HL1148"/>
    </row>
    <row r="1149" spans="1:220" x14ac:dyDescent="0.25">
      <c r="A1149"/>
      <c r="B1149"/>
      <c r="C1149"/>
      <c r="D1149"/>
      <c r="E1149"/>
      <c r="F1149"/>
      <c r="G1149"/>
      <c r="H1149"/>
      <c r="I1149"/>
      <c r="J1149"/>
      <c r="K1149"/>
      <c r="L1149"/>
      <c r="M1149"/>
      <c r="N1149"/>
      <c r="O1149"/>
      <c r="P1149"/>
      <c r="Q1149"/>
      <c r="R1149"/>
      <c r="S1149"/>
      <c r="T1149"/>
      <c r="U1149"/>
      <c r="V1149"/>
      <c r="W1149"/>
      <c r="X1149"/>
      <c r="Y1149"/>
      <c r="Z1149"/>
      <c r="AA1149"/>
      <c r="AB1149"/>
      <c r="AC1149"/>
      <c r="AD1149"/>
      <c r="AE1149"/>
      <c r="AF1149"/>
      <c r="AG1149"/>
      <c r="AH1149"/>
      <c r="AI1149"/>
      <c r="AJ1149"/>
      <c r="AK1149"/>
      <c r="AL1149"/>
      <c r="AM1149"/>
      <c r="AN1149"/>
      <c r="AO1149"/>
      <c r="AP1149"/>
      <c r="AQ1149"/>
      <c r="AR1149"/>
      <c r="AS1149"/>
      <c r="AT1149"/>
      <c r="AU1149"/>
      <c r="AV1149"/>
      <c r="AW1149"/>
      <c r="AX1149"/>
      <c r="AY1149"/>
      <c r="AZ1149"/>
      <c r="BA1149"/>
      <c r="BB1149"/>
      <c r="BC1149"/>
      <c r="BD1149"/>
      <c r="BE1149"/>
      <c r="BF1149"/>
      <c r="BG1149"/>
      <c r="BH1149"/>
      <c r="BI1149"/>
      <c r="BJ1149"/>
      <c r="BK1149"/>
      <c r="BL1149"/>
      <c r="BM1149"/>
      <c r="BN1149"/>
      <c r="BO1149"/>
      <c r="BP1149"/>
      <c r="BQ1149"/>
      <c r="BR1149"/>
      <c r="BS1149"/>
      <c r="BT1149"/>
      <c r="BU1149"/>
      <c r="BV1149"/>
      <c r="BW1149"/>
      <c r="BX1149"/>
      <c r="BY1149"/>
      <c r="BZ1149"/>
      <c r="CA1149"/>
      <c r="CB1149"/>
      <c r="CC1149"/>
      <c r="CD1149"/>
      <c r="CE1149"/>
      <c r="CF1149"/>
      <c r="CG1149"/>
      <c r="CH1149"/>
      <c r="CI1149"/>
      <c r="CJ1149"/>
      <c r="CK1149"/>
      <c r="CL1149"/>
      <c r="CM1149"/>
      <c r="CN1149"/>
      <c r="CO1149"/>
      <c r="CP1149"/>
      <c r="CQ1149"/>
      <c r="CR1149"/>
      <c r="CS1149"/>
      <c r="CT1149"/>
      <c r="CU1149"/>
      <c r="CV1149"/>
      <c r="CW1149"/>
      <c r="CX1149"/>
      <c r="CY1149"/>
      <c r="CZ1149"/>
      <c r="DA1149"/>
      <c r="DB1149"/>
      <c r="DC1149"/>
      <c r="DD1149"/>
      <c r="DE1149"/>
      <c r="DF1149"/>
      <c r="DG1149"/>
      <c r="DH1149"/>
      <c r="DI1149"/>
      <c r="DJ1149"/>
      <c r="DK1149"/>
      <c r="DL1149"/>
      <c r="DM1149"/>
      <c r="DN1149"/>
      <c r="DO1149"/>
      <c r="DP1149"/>
      <c r="DQ1149"/>
      <c r="DR1149"/>
      <c r="DS1149"/>
      <c r="DT1149"/>
      <c r="DU1149"/>
      <c r="DV1149"/>
      <c r="DW1149"/>
      <c r="DX1149"/>
      <c r="DY1149"/>
      <c r="DZ1149"/>
      <c r="EA1149"/>
      <c r="EB1149"/>
      <c r="EC1149"/>
      <c r="ED1149"/>
      <c r="EE1149"/>
      <c r="EF1149"/>
      <c r="EG1149"/>
      <c r="EH1149"/>
      <c r="EI1149"/>
      <c r="EJ1149"/>
      <c r="EK1149"/>
      <c r="EL1149"/>
      <c r="EM1149"/>
      <c r="EN1149"/>
      <c r="EO1149"/>
      <c r="EP1149"/>
      <c r="EQ1149"/>
      <c r="ER1149"/>
      <c r="ES1149"/>
      <c r="ET1149"/>
      <c r="EU1149"/>
      <c r="EV1149"/>
      <c r="EW1149"/>
      <c r="EX1149"/>
      <c r="EY1149"/>
      <c r="EZ1149"/>
      <c r="FA1149"/>
      <c r="FB1149"/>
      <c r="FC1149"/>
      <c r="FD1149"/>
      <c r="FE1149"/>
      <c r="FF1149"/>
      <c r="FG1149"/>
      <c r="FH1149"/>
      <c r="FI1149"/>
      <c r="FJ1149"/>
      <c r="FK1149"/>
      <c r="FL1149"/>
      <c r="FM1149"/>
      <c r="FN1149"/>
      <c r="FO1149"/>
      <c r="FP1149"/>
      <c r="FQ1149"/>
      <c r="FR1149"/>
      <c r="FS1149"/>
      <c r="FT1149"/>
      <c r="FU1149"/>
      <c r="FV1149"/>
      <c r="FW1149"/>
      <c r="FX1149"/>
      <c r="FY1149"/>
      <c r="FZ1149"/>
      <c r="GA1149"/>
      <c r="GB1149"/>
      <c r="GC1149"/>
      <c r="GD1149"/>
      <c r="GE1149"/>
      <c r="GF1149"/>
      <c r="GG1149"/>
      <c r="GH1149"/>
      <c r="GI1149"/>
      <c r="GJ1149"/>
      <c r="GK1149"/>
      <c r="GL1149"/>
      <c r="GM1149"/>
      <c r="GN1149"/>
      <c r="GO1149"/>
      <c r="GP1149"/>
      <c r="GQ1149"/>
      <c r="GR1149"/>
      <c r="GS1149"/>
      <c r="GT1149"/>
      <c r="GU1149"/>
      <c r="GV1149"/>
      <c r="GW1149"/>
      <c r="GX1149"/>
      <c r="GY1149"/>
      <c r="GZ1149"/>
      <c r="HA1149"/>
      <c r="HB1149"/>
      <c r="HC1149"/>
      <c r="HD1149"/>
      <c r="HE1149"/>
      <c r="HF1149"/>
      <c r="HG1149"/>
      <c r="HH1149"/>
      <c r="HI1149"/>
      <c r="HJ1149"/>
      <c r="HK1149"/>
      <c r="HL1149"/>
    </row>
    <row r="1150" spans="1:220" x14ac:dyDescent="0.25">
      <c r="A1150"/>
      <c r="B1150"/>
      <c r="C1150"/>
      <c r="D1150"/>
      <c r="E1150"/>
      <c r="F1150"/>
      <c r="G1150"/>
      <c r="H1150"/>
      <c r="I1150"/>
      <c r="J1150"/>
      <c r="K1150"/>
      <c r="L1150"/>
      <c r="M1150"/>
      <c r="N1150"/>
      <c r="O1150"/>
      <c r="P1150"/>
      <c r="Q1150"/>
      <c r="R1150"/>
      <c r="S1150"/>
      <c r="T1150"/>
      <c r="U1150"/>
      <c r="V1150"/>
      <c r="W1150"/>
      <c r="X1150"/>
      <c r="Y1150"/>
      <c r="Z1150"/>
      <c r="AA1150"/>
      <c r="AB1150"/>
      <c r="AC1150"/>
      <c r="AD1150"/>
      <c r="AE1150"/>
      <c r="AF1150"/>
      <c r="AG1150"/>
      <c r="AH1150"/>
      <c r="AI1150"/>
      <c r="AJ1150"/>
      <c r="AK1150"/>
      <c r="AL1150"/>
      <c r="AM1150"/>
      <c r="AN1150"/>
      <c r="AO1150"/>
      <c r="AP1150"/>
      <c r="AQ1150"/>
      <c r="AR1150"/>
      <c r="AS1150"/>
      <c r="AT1150"/>
      <c r="AU1150"/>
      <c r="AV1150"/>
      <c r="AW1150"/>
      <c r="AX1150"/>
      <c r="AY1150"/>
      <c r="AZ1150"/>
      <c r="BA1150"/>
      <c r="BB1150"/>
      <c r="BC1150"/>
      <c r="BD1150"/>
      <c r="BE1150"/>
      <c r="BF1150"/>
      <c r="BG1150"/>
      <c r="BH1150"/>
      <c r="BI1150"/>
      <c r="BJ1150"/>
      <c r="BK1150"/>
      <c r="BL1150"/>
      <c r="BM1150"/>
      <c r="BN1150"/>
      <c r="BO1150"/>
      <c r="BP1150"/>
      <c r="BQ1150"/>
      <c r="BR1150"/>
      <c r="BS1150"/>
      <c r="BT1150"/>
      <c r="BU1150"/>
      <c r="BV1150"/>
      <c r="BW1150"/>
      <c r="BX1150"/>
      <c r="BY1150"/>
      <c r="BZ1150"/>
      <c r="CA1150"/>
      <c r="CB1150"/>
      <c r="CC1150"/>
      <c r="CD1150"/>
      <c r="CE1150"/>
      <c r="CF1150"/>
      <c r="CG1150"/>
      <c r="CH1150"/>
      <c r="CI1150"/>
      <c r="CJ1150"/>
      <c r="CK1150"/>
      <c r="CL1150"/>
      <c r="CM1150"/>
      <c r="CN1150"/>
      <c r="CO1150"/>
      <c r="CP1150"/>
      <c r="CQ1150"/>
      <c r="CR1150"/>
      <c r="CS1150"/>
      <c r="CT1150"/>
      <c r="CU1150"/>
      <c r="CV1150"/>
      <c r="CW1150"/>
      <c r="CX1150"/>
      <c r="CY1150"/>
      <c r="CZ1150"/>
      <c r="DA1150"/>
      <c r="DB1150"/>
      <c r="DC1150"/>
      <c r="DD1150"/>
      <c r="DE1150"/>
      <c r="DF1150"/>
      <c r="DG1150"/>
      <c r="DH1150"/>
      <c r="DI1150"/>
      <c r="DJ1150"/>
      <c r="DK1150"/>
      <c r="DL1150"/>
      <c r="DM1150"/>
      <c r="DN1150"/>
      <c r="DO1150"/>
      <c r="DP1150"/>
      <c r="DQ1150"/>
      <c r="DR1150"/>
      <c r="DS1150"/>
      <c r="DT1150"/>
      <c r="DU1150"/>
      <c r="DV1150"/>
      <c r="DW1150"/>
      <c r="DX1150"/>
      <c r="DY1150"/>
      <c r="DZ1150"/>
      <c r="EA1150"/>
      <c r="EB1150"/>
      <c r="EC1150"/>
      <c r="ED1150"/>
      <c r="EE1150"/>
      <c r="EF1150"/>
      <c r="EG1150"/>
      <c r="EH1150"/>
      <c r="EI1150"/>
      <c r="EJ1150"/>
      <c r="EK1150"/>
      <c r="EL1150"/>
      <c r="EM1150"/>
      <c r="EN1150"/>
      <c r="EO1150"/>
      <c r="EP1150"/>
      <c r="EQ1150"/>
      <c r="ER1150"/>
      <c r="ES1150"/>
      <c r="ET1150"/>
      <c r="EU1150"/>
      <c r="EV1150"/>
      <c r="EW1150"/>
      <c r="EX1150"/>
      <c r="EY1150"/>
      <c r="EZ1150"/>
      <c r="FA1150"/>
      <c r="FB1150"/>
      <c r="FC1150"/>
      <c r="FD1150"/>
      <c r="FE1150"/>
      <c r="FF1150"/>
      <c r="FG1150"/>
      <c r="FH1150"/>
      <c r="FI1150"/>
      <c r="FJ1150"/>
      <c r="FK1150"/>
      <c r="FL1150"/>
      <c r="FM1150"/>
      <c r="FN1150"/>
      <c r="FO1150"/>
      <c r="FP1150"/>
      <c r="FQ1150"/>
      <c r="FR1150"/>
      <c r="FS1150"/>
      <c r="FT1150"/>
      <c r="FU1150"/>
      <c r="FV1150"/>
      <c r="FW1150"/>
      <c r="FX1150"/>
      <c r="FY1150"/>
      <c r="FZ1150"/>
      <c r="GA1150"/>
      <c r="GB1150"/>
      <c r="GC1150"/>
      <c r="GD1150"/>
      <c r="GE1150"/>
      <c r="GF1150"/>
      <c r="GG1150"/>
      <c r="GH1150"/>
      <c r="GI1150"/>
      <c r="GJ1150"/>
      <c r="GK1150"/>
      <c r="GL1150"/>
      <c r="GM1150"/>
      <c r="GN1150"/>
      <c r="GO1150"/>
      <c r="GP1150"/>
      <c r="GQ1150"/>
      <c r="GR1150"/>
      <c r="GS1150"/>
      <c r="GT1150"/>
      <c r="GU1150"/>
      <c r="GV1150"/>
      <c r="GW1150"/>
      <c r="GX1150"/>
      <c r="GY1150"/>
      <c r="GZ1150"/>
      <c r="HA1150"/>
      <c r="HB1150"/>
      <c r="HC1150"/>
      <c r="HD1150"/>
      <c r="HE1150"/>
      <c r="HF1150"/>
      <c r="HG1150"/>
      <c r="HH1150"/>
      <c r="HI1150"/>
      <c r="HJ1150"/>
      <c r="HK1150"/>
      <c r="HL1150"/>
    </row>
    <row r="1151" spans="1:220" x14ac:dyDescent="0.25">
      <c r="A1151"/>
      <c r="B1151"/>
      <c r="C1151"/>
      <c r="D1151"/>
      <c r="E1151"/>
      <c r="F1151"/>
      <c r="G1151"/>
      <c r="H1151"/>
      <c r="I1151"/>
      <c r="J1151"/>
      <c r="K1151"/>
      <c r="L1151"/>
      <c r="M1151"/>
      <c r="N1151"/>
      <c r="O1151"/>
      <c r="P1151"/>
      <c r="Q1151"/>
      <c r="R1151"/>
      <c r="S1151"/>
      <c r="T1151"/>
      <c r="U1151"/>
      <c r="V1151"/>
      <c r="W1151"/>
      <c r="X1151"/>
      <c r="Y1151"/>
      <c r="Z1151"/>
      <c r="AA1151"/>
      <c r="AB1151"/>
      <c r="AC1151"/>
      <c r="AD1151"/>
      <c r="AE1151"/>
      <c r="AF1151"/>
      <c r="AG1151"/>
      <c r="AH1151"/>
      <c r="AI1151"/>
      <c r="AJ1151"/>
      <c r="AK1151"/>
      <c r="AL1151"/>
      <c r="AM1151"/>
      <c r="AN1151"/>
      <c r="AO1151"/>
      <c r="AP1151"/>
      <c r="AQ1151"/>
      <c r="AR1151"/>
      <c r="AS1151"/>
      <c r="AT1151"/>
      <c r="AU1151"/>
      <c r="AV1151"/>
      <c r="AW1151"/>
      <c r="AX1151"/>
      <c r="AY1151"/>
      <c r="AZ1151"/>
      <c r="BA1151"/>
      <c r="BB1151"/>
      <c r="BC1151"/>
      <c r="BD1151"/>
      <c r="BE1151"/>
      <c r="BF1151"/>
      <c r="BG1151"/>
      <c r="BH1151"/>
      <c r="BI1151"/>
      <c r="BJ1151"/>
      <c r="BK1151"/>
      <c r="BL1151"/>
      <c r="BM1151"/>
      <c r="BN1151"/>
      <c r="BO1151"/>
      <c r="BP1151"/>
      <c r="BQ1151"/>
      <c r="BR1151"/>
      <c r="BS1151"/>
      <c r="BT1151"/>
      <c r="BU1151"/>
      <c r="BV1151"/>
      <c r="BW1151"/>
      <c r="BX1151"/>
      <c r="BY1151"/>
      <c r="BZ1151"/>
      <c r="CA1151"/>
      <c r="CB1151"/>
      <c r="CC1151"/>
      <c r="CD1151"/>
      <c r="CE1151"/>
      <c r="CF1151"/>
      <c r="CG1151"/>
      <c r="CH1151"/>
      <c r="CI1151"/>
      <c r="CJ1151"/>
      <c r="CK1151"/>
      <c r="CL1151"/>
      <c r="CM1151"/>
      <c r="CN1151"/>
      <c r="CO1151"/>
      <c r="CP1151"/>
      <c r="CQ1151"/>
      <c r="CR1151"/>
      <c r="CS1151"/>
      <c r="CT1151"/>
      <c r="CU1151"/>
      <c r="CV1151"/>
      <c r="CW1151"/>
      <c r="CX1151"/>
      <c r="CY1151"/>
      <c r="CZ1151"/>
      <c r="DA1151"/>
      <c r="DB1151"/>
      <c r="DC1151"/>
      <c r="DD1151"/>
      <c r="DE1151"/>
      <c r="DF1151"/>
      <c r="DG1151"/>
      <c r="DH1151"/>
      <c r="DI1151"/>
      <c r="DJ1151"/>
      <c r="DK1151"/>
      <c r="DL1151"/>
      <c r="DM1151"/>
      <c r="DN1151"/>
      <c r="DO1151"/>
      <c r="DP1151"/>
      <c r="DQ1151"/>
      <c r="DR1151"/>
      <c r="DS1151"/>
      <c r="DT1151"/>
      <c r="DU1151"/>
      <c r="DV1151"/>
      <c r="DW1151"/>
      <c r="DX1151"/>
      <c r="DY1151"/>
      <c r="DZ1151"/>
      <c r="EA1151"/>
      <c r="EB1151"/>
      <c r="EC1151"/>
      <c r="ED1151"/>
      <c r="EE1151"/>
      <c r="EF1151"/>
      <c r="EG1151"/>
      <c r="EH1151"/>
      <c r="EI1151"/>
      <c r="EJ1151"/>
      <c r="EK1151"/>
      <c r="EL1151"/>
      <c r="EM1151"/>
      <c r="EN1151"/>
      <c r="EO1151"/>
      <c r="EP1151"/>
      <c r="EQ1151"/>
      <c r="ER1151"/>
      <c r="ES1151"/>
      <c r="ET1151"/>
      <c r="EU1151"/>
      <c r="EV1151"/>
      <c r="EW1151"/>
      <c r="EX1151"/>
      <c r="EY1151"/>
      <c r="EZ1151"/>
      <c r="FA1151"/>
      <c r="FB1151"/>
      <c r="FC1151"/>
      <c r="FD1151"/>
      <c r="FE1151"/>
      <c r="FF1151"/>
      <c r="FG1151"/>
      <c r="FH1151"/>
      <c r="FI1151"/>
      <c r="FJ1151"/>
      <c r="FK1151"/>
      <c r="FL1151"/>
      <c r="FM1151"/>
      <c r="FN1151"/>
      <c r="FO1151"/>
      <c r="FP1151"/>
      <c r="FQ1151"/>
      <c r="FR1151"/>
      <c r="FS1151"/>
      <c r="FT1151"/>
      <c r="FU1151"/>
      <c r="FV1151"/>
      <c r="FW1151"/>
      <c r="FX1151"/>
      <c r="FY1151"/>
      <c r="FZ1151"/>
      <c r="GA1151"/>
      <c r="GB1151"/>
      <c r="GC1151"/>
      <c r="GD1151"/>
      <c r="GE1151"/>
      <c r="GF1151"/>
      <c r="GG1151"/>
      <c r="GH1151"/>
      <c r="GI1151"/>
      <c r="GJ1151"/>
      <c r="GK1151"/>
      <c r="GL1151"/>
      <c r="GM1151"/>
      <c r="GN1151"/>
      <c r="GO1151"/>
      <c r="GP1151"/>
      <c r="GQ1151"/>
      <c r="GR1151"/>
      <c r="GS1151"/>
      <c r="GT1151"/>
      <c r="GU1151"/>
      <c r="GV1151"/>
      <c r="GW1151"/>
      <c r="GX1151"/>
      <c r="GY1151"/>
      <c r="GZ1151"/>
      <c r="HA1151"/>
      <c r="HB1151"/>
      <c r="HC1151"/>
      <c r="HD1151"/>
      <c r="HE1151"/>
      <c r="HF1151"/>
      <c r="HG1151"/>
      <c r="HH1151"/>
      <c r="HI1151"/>
      <c r="HJ1151"/>
      <c r="HK1151"/>
      <c r="HL1151"/>
    </row>
    <row r="1152" spans="1:220" x14ac:dyDescent="0.25">
      <c r="A1152"/>
      <c r="B1152"/>
      <c r="C1152"/>
      <c r="D1152"/>
      <c r="E1152"/>
      <c r="F1152"/>
      <c r="G1152"/>
      <c r="H1152"/>
      <c r="I1152"/>
      <c r="J1152"/>
      <c r="K1152"/>
      <c r="L1152"/>
      <c r="M1152"/>
      <c r="N1152"/>
      <c r="O1152"/>
      <c r="P1152"/>
      <c r="Q1152"/>
      <c r="R1152"/>
      <c r="S1152"/>
      <c r="T1152"/>
      <c r="U1152"/>
      <c r="V1152"/>
      <c r="W1152"/>
      <c r="X1152"/>
      <c r="Y1152"/>
      <c r="Z1152"/>
      <c r="AA1152"/>
      <c r="AB1152"/>
      <c r="AC1152"/>
      <c r="AD1152"/>
      <c r="AE1152"/>
      <c r="AF1152"/>
      <c r="AG1152"/>
      <c r="AH1152"/>
      <c r="AI1152"/>
      <c r="AJ1152"/>
      <c r="AK1152"/>
      <c r="AL1152"/>
      <c r="AM1152"/>
      <c r="AN1152"/>
      <c r="AO1152"/>
      <c r="AP1152"/>
      <c r="AQ1152"/>
      <c r="AR1152"/>
      <c r="AS1152"/>
      <c r="AT1152"/>
      <c r="AU1152"/>
      <c r="AV1152"/>
      <c r="AW1152"/>
      <c r="AX1152"/>
      <c r="AY1152"/>
      <c r="AZ1152"/>
      <c r="BA1152"/>
      <c r="BB1152"/>
      <c r="BC1152"/>
      <c r="BD1152"/>
      <c r="BE1152"/>
      <c r="BF1152"/>
      <c r="BG1152"/>
      <c r="BH1152"/>
      <c r="BI1152"/>
      <c r="BJ1152"/>
      <c r="BK1152"/>
      <c r="BL1152"/>
      <c r="BM1152"/>
      <c r="BN1152"/>
      <c r="BO1152"/>
      <c r="BP1152"/>
      <c r="BQ1152"/>
      <c r="BR1152"/>
      <c r="BS1152"/>
      <c r="BT1152"/>
      <c r="BU1152"/>
      <c r="BV1152"/>
      <c r="BW1152"/>
      <c r="BX1152"/>
      <c r="BY1152"/>
      <c r="BZ1152"/>
      <c r="CA1152"/>
      <c r="CB1152"/>
      <c r="CC1152"/>
      <c r="CD1152"/>
      <c r="CE1152"/>
      <c r="CF1152"/>
      <c r="CG1152"/>
      <c r="CH1152"/>
      <c r="CI1152"/>
      <c r="CJ1152"/>
      <c r="CK1152"/>
      <c r="CL1152"/>
      <c r="CM1152"/>
      <c r="CN1152"/>
      <c r="CO1152"/>
      <c r="CP1152"/>
      <c r="CQ1152"/>
      <c r="CR1152"/>
      <c r="CS1152"/>
      <c r="CT1152"/>
      <c r="CU1152"/>
      <c r="CV1152"/>
      <c r="CW1152"/>
      <c r="CX1152"/>
      <c r="CY1152"/>
      <c r="CZ1152"/>
      <c r="DA1152"/>
      <c r="DB1152"/>
      <c r="DC1152"/>
      <c r="DD1152"/>
      <c r="DE1152"/>
      <c r="DF1152"/>
      <c r="DG1152"/>
      <c r="DH1152"/>
      <c r="DI1152"/>
      <c r="DJ1152"/>
      <c r="DK1152"/>
      <c r="DL1152"/>
      <c r="DM1152"/>
      <c r="DN1152"/>
      <c r="DO1152"/>
      <c r="DP1152"/>
      <c r="DQ1152"/>
      <c r="DR1152"/>
      <c r="DS1152"/>
      <c r="DT1152"/>
      <c r="DU1152"/>
      <c r="DV1152"/>
      <c r="DW1152"/>
      <c r="DX1152"/>
      <c r="DY1152"/>
      <c r="DZ1152"/>
      <c r="EA1152"/>
      <c r="EB1152"/>
      <c r="EC1152"/>
      <c r="ED1152"/>
      <c r="EE1152"/>
      <c r="EF1152"/>
      <c r="EG1152"/>
      <c r="EH1152"/>
      <c r="EI1152"/>
      <c r="EJ1152"/>
      <c r="EK1152"/>
      <c r="EL1152"/>
      <c r="EM1152"/>
      <c r="EN1152"/>
      <c r="EO1152"/>
      <c r="EP1152"/>
      <c r="EQ1152"/>
      <c r="ER1152"/>
      <c r="ES1152"/>
      <c r="ET1152"/>
      <c r="EU1152"/>
      <c r="EV1152"/>
      <c r="EW1152"/>
      <c r="EX1152"/>
      <c r="EY1152"/>
      <c r="EZ1152"/>
      <c r="FA1152"/>
      <c r="FB1152"/>
      <c r="FC1152"/>
      <c r="FD1152"/>
      <c r="FE1152"/>
      <c r="FF1152"/>
      <c r="FG1152"/>
      <c r="FH1152"/>
      <c r="FI1152"/>
      <c r="FJ1152"/>
      <c r="FK1152"/>
      <c r="FL1152"/>
      <c r="FM1152"/>
      <c r="FN1152"/>
      <c r="FO1152"/>
      <c r="FP1152"/>
      <c r="FQ1152"/>
      <c r="FR1152"/>
      <c r="FS1152"/>
      <c r="FT1152"/>
      <c r="FU1152"/>
      <c r="FV1152"/>
      <c r="FW1152"/>
      <c r="FX1152"/>
      <c r="FY1152"/>
      <c r="FZ1152"/>
      <c r="GA1152"/>
      <c r="GB1152"/>
      <c r="GC1152"/>
      <c r="GD1152"/>
      <c r="GE1152"/>
      <c r="GF1152"/>
      <c r="GG1152"/>
      <c r="GH1152"/>
      <c r="GI1152"/>
      <c r="GJ1152"/>
      <c r="GK1152"/>
      <c r="GL1152"/>
      <c r="GM1152"/>
      <c r="GN1152"/>
      <c r="GO1152"/>
      <c r="GP1152"/>
      <c r="GQ1152"/>
      <c r="GR1152"/>
      <c r="GS1152"/>
      <c r="GT1152"/>
      <c r="GU1152"/>
      <c r="GV1152"/>
      <c r="GW1152"/>
      <c r="GX1152"/>
      <c r="GY1152"/>
      <c r="GZ1152"/>
      <c r="HA1152"/>
      <c r="HB1152"/>
      <c r="HC1152"/>
      <c r="HD1152"/>
      <c r="HE1152"/>
      <c r="HF1152"/>
      <c r="HG1152"/>
      <c r="HH1152"/>
      <c r="HI1152"/>
      <c r="HJ1152"/>
      <c r="HK1152"/>
      <c r="HL1152"/>
    </row>
    <row r="1153" spans="1:220" x14ac:dyDescent="0.25">
      <c r="A1153"/>
      <c r="B1153"/>
      <c r="C1153"/>
      <c r="D1153"/>
      <c r="E1153"/>
      <c r="F1153"/>
      <c r="G1153"/>
      <c r="H1153"/>
      <c r="I1153"/>
      <c r="J1153"/>
      <c r="K1153"/>
      <c r="L1153"/>
      <c r="M1153"/>
      <c r="N1153"/>
      <c r="O1153"/>
      <c r="P1153"/>
      <c r="Q1153"/>
      <c r="R1153"/>
      <c r="S1153"/>
      <c r="T1153"/>
      <c r="U1153"/>
      <c r="V1153"/>
      <c r="W1153"/>
      <c r="X1153"/>
      <c r="Y1153"/>
      <c r="Z1153"/>
      <c r="AA1153"/>
      <c r="AB1153"/>
      <c r="AC1153"/>
      <c r="AD1153"/>
      <c r="AE1153"/>
      <c r="AF1153"/>
      <c r="AG1153"/>
      <c r="AH1153"/>
      <c r="AI1153"/>
      <c r="AJ1153"/>
      <c r="AK1153"/>
      <c r="AL1153"/>
      <c r="AM1153"/>
      <c r="AN1153"/>
      <c r="AO1153"/>
      <c r="AP1153"/>
      <c r="AQ1153"/>
      <c r="AR1153"/>
      <c r="AS1153"/>
      <c r="AT1153"/>
      <c r="AU1153"/>
      <c r="AV1153"/>
      <c r="AW1153"/>
      <c r="AX1153"/>
      <c r="AY1153"/>
      <c r="AZ1153"/>
      <c r="BA1153"/>
      <c r="BB1153"/>
      <c r="BC1153"/>
      <c r="BD1153"/>
      <c r="BE1153"/>
      <c r="BF1153"/>
      <c r="BG1153"/>
      <c r="BH1153"/>
      <c r="BI1153"/>
      <c r="BJ1153"/>
      <c r="BK1153"/>
      <c r="BL1153"/>
      <c r="BM1153"/>
      <c r="BN1153"/>
      <c r="BO1153"/>
      <c r="BP1153"/>
      <c r="BQ1153"/>
      <c r="BR1153"/>
      <c r="BS1153"/>
      <c r="BT1153"/>
      <c r="BU1153"/>
      <c r="BV1153"/>
      <c r="BW1153"/>
      <c r="BX1153"/>
      <c r="BY1153"/>
      <c r="BZ1153"/>
      <c r="CA1153"/>
      <c r="CB1153"/>
      <c r="CC1153"/>
      <c r="CD1153"/>
      <c r="CE1153"/>
      <c r="CF1153"/>
      <c r="CG1153"/>
      <c r="CH1153"/>
      <c r="CI1153"/>
      <c r="CJ1153"/>
      <c r="CK1153"/>
      <c r="CL1153"/>
      <c r="CM1153"/>
      <c r="CN1153"/>
      <c r="CO1153"/>
      <c r="CP1153"/>
      <c r="CQ1153"/>
      <c r="CR1153"/>
      <c r="CS1153"/>
      <c r="CT1153"/>
      <c r="CU1153"/>
      <c r="CV1153"/>
      <c r="CW1153"/>
      <c r="CX1153"/>
      <c r="CY1153"/>
      <c r="CZ1153"/>
      <c r="DA1153"/>
      <c r="DB1153"/>
      <c r="DC1153"/>
      <c r="DD1153"/>
      <c r="DE1153"/>
      <c r="DF1153"/>
      <c r="DG1153"/>
      <c r="DH1153"/>
      <c r="DI1153"/>
      <c r="DJ1153"/>
      <c r="DK1153"/>
      <c r="DL1153"/>
      <c r="DM1153"/>
      <c r="DN1153"/>
      <c r="DO1153"/>
      <c r="DP1153"/>
      <c r="DQ1153"/>
      <c r="DR1153"/>
      <c r="DS1153"/>
      <c r="DT1153"/>
      <c r="DU1153"/>
      <c r="DV1153"/>
      <c r="DW1153"/>
      <c r="DX1153"/>
      <c r="DY1153"/>
      <c r="DZ1153"/>
      <c r="EA1153"/>
      <c r="EB1153"/>
      <c r="EC1153"/>
      <c r="ED1153"/>
      <c r="EE1153"/>
      <c r="EF1153"/>
      <c r="EG1153"/>
      <c r="EH1153"/>
      <c r="EI1153"/>
      <c r="EJ1153"/>
      <c r="EK1153"/>
      <c r="EL1153"/>
      <c r="EM1153"/>
      <c r="EN1153"/>
      <c r="EO1153"/>
      <c r="EP1153"/>
      <c r="EQ1153"/>
      <c r="ER1153"/>
      <c r="ES1153"/>
      <c r="ET1153"/>
      <c r="EU1153"/>
      <c r="EV1153"/>
      <c r="EW1153"/>
      <c r="EX1153"/>
      <c r="EY1153"/>
      <c r="EZ1153"/>
      <c r="FA1153"/>
      <c r="FB1153"/>
      <c r="FC1153"/>
      <c r="FD1153"/>
      <c r="FE1153"/>
      <c r="FF1153"/>
      <c r="FG1153"/>
      <c r="FH1153"/>
      <c r="FI1153"/>
      <c r="FJ1153"/>
      <c r="FK1153"/>
      <c r="FL1153"/>
      <c r="FM1153"/>
      <c r="FN1153"/>
      <c r="FO1153"/>
      <c r="FP1153"/>
      <c r="FQ1153"/>
      <c r="FR1153"/>
      <c r="FS1153"/>
      <c r="FT1153"/>
      <c r="FU1153"/>
      <c r="FV1153"/>
      <c r="FW1153"/>
      <c r="FX1153"/>
      <c r="FY1153"/>
      <c r="FZ1153"/>
      <c r="GA1153"/>
      <c r="GB1153"/>
      <c r="GC1153"/>
      <c r="GD1153"/>
      <c r="GE1153"/>
      <c r="GF1153"/>
      <c r="GG1153"/>
      <c r="GH1153"/>
      <c r="GI1153"/>
      <c r="GJ1153"/>
      <c r="GK1153"/>
      <c r="GL1153"/>
      <c r="GM1153"/>
      <c r="GN1153"/>
      <c r="GO1153"/>
      <c r="GP1153"/>
      <c r="GQ1153"/>
      <c r="GR1153"/>
      <c r="GS1153"/>
      <c r="GT1153"/>
      <c r="GU1153"/>
      <c r="GV1153"/>
      <c r="GW1153"/>
      <c r="GX1153"/>
      <c r="GY1153"/>
      <c r="GZ1153"/>
      <c r="HA1153"/>
      <c r="HB1153"/>
      <c r="HC1153"/>
      <c r="HD1153"/>
      <c r="HE1153"/>
      <c r="HF1153"/>
      <c r="HG1153"/>
      <c r="HH1153"/>
      <c r="HI1153"/>
      <c r="HJ1153"/>
      <c r="HK1153"/>
      <c r="HL1153"/>
    </row>
    <row r="1154" spans="1:220" x14ac:dyDescent="0.25">
      <c r="A1154"/>
      <c r="B1154"/>
      <c r="C1154"/>
      <c r="D1154"/>
      <c r="E1154"/>
      <c r="F1154"/>
      <c r="G1154"/>
      <c r="H1154"/>
      <c r="I1154"/>
      <c r="J1154"/>
      <c r="K1154"/>
      <c r="L1154"/>
      <c r="M1154"/>
      <c r="N1154"/>
      <c r="O1154"/>
      <c r="P1154"/>
      <c r="Q1154"/>
      <c r="R1154"/>
      <c r="S1154"/>
      <c r="T1154"/>
      <c r="U1154"/>
      <c r="V1154"/>
      <c r="W1154"/>
      <c r="X1154"/>
      <c r="Y1154"/>
      <c r="Z1154"/>
      <c r="AA1154"/>
      <c r="AB1154"/>
      <c r="AC1154"/>
      <c r="AD1154"/>
      <c r="AE1154"/>
      <c r="AF1154"/>
      <c r="AG1154"/>
      <c r="AH1154"/>
      <c r="AI1154"/>
      <c r="AJ1154"/>
      <c r="AK1154"/>
      <c r="AL1154"/>
      <c r="AM1154"/>
      <c r="AN1154"/>
      <c r="AO1154"/>
      <c r="AP1154"/>
      <c r="AQ1154"/>
      <c r="AR1154"/>
      <c r="AS1154"/>
      <c r="AT1154"/>
      <c r="AU1154"/>
      <c r="AV1154"/>
      <c r="AW1154"/>
      <c r="AX1154"/>
      <c r="AY1154"/>
      <c r="AZ1154"/>
      <c r="BA1154"/>
      <c r="BB1154"/>
      <c r="BC1154"/>
      <c r="BD1154"/>
      <c r="BE1154"/>
      <c r="BF1154"/>
      <c r="BG1154"/>
      <c r="BH1154"/>
      <c r="BI1154"/>
      <c r="BJ1154"/>
      <c r="BK1154"/>
      <c r="BL1154"/>
      <c r="BM1154"/>
      <c r="BN1154"/>
      <c r="BO1154"/>
      <c r="BP1154"/>
      <c r="BQ1154"/>
      <c r="BR1154"/>
      <c r="BS1154"/>
      <c r="BT1154"/>
      <c r="BU1154"/>
      <c r="BV1154"/>
      <c r="BW1154"/>
      <c r="BX1154"/>
      <c r="BY1154"/>
      <c r="BZ1154"/>
      <c r="CA1154"/>
      <c r="CB1154"/>
      <c r="CC1154"/>
      <c r="CD1154"/>
      <c r="CE1154"/>
      <c r="CF1154"/>
      <c r="CG1154"/>
      <c r="CH1154"/>
      <c r="CI1154"/>
      <c r="CJ1154"/>
      <c r="CK1154"/>
      <c r="CL1154"/>
      <c r="CM1154"/>
      <c r="CN1154"/>
      <c r="CO1154"/>
      <c r="CP1154"/>
      <c r="CQ1154"/>
      <c r="CR1154"/>
      <c r="CS1154"/>
      <c r="CT1154"/>
      <c r="CU1154"/>
      <c r="CV1154"/>
      <c r="CW1154"/>
      <c r="CX1154"/>
      <c r="CY1154"/>
      <c r="CZ1154"/>
      <c r="DA1154"/>
      <c r="DB1154"/>
      <c r="DC1154"/>
      <c r="DD1154"/>
      <c r="DE1154"/>
      <c r="DF1154"/>
      <c r="DG1154"/>
      <c r="DH1154"/>
      <c r="DI1154"/>
      <c r="DJ1154"/>
      <c r="DK1154"/>
      <c r="DL1154"/>
      <c r="DM1154"/>
      <c r="DN1154"/>
      <c r="DO1154"/>
      <c r="DP1154"/>
      <c r="DQ1154"/>
      <c r="DR1154"/>
      <c r="DS1154"/>
      <c r="DT1154"/>
      <c r="DU1154"/>
      <c r="DV1154"/>
      <c r="DW1154"/>
      <c r="DX1154"/>
      <c r="DY1154"/>
      <c r="DZ1154"/>
      <c r="EA1154"/>
      <c r="EB1154"/>
      <c r="EC1154"/>
      <c r="ED1154"/>
      <c r="EE1154"/>
      <c r="EF1154"/>
      <c r="EG1154"/>
      <c r="EH1154"/>
      <c r="EI1154"/>
      <c r="EJ1154"/>
      <c r="EK1154"/>
      <c r="EL1154"/>
      <c r="EM1154"/>
      <c r="EN1154"/>
      <c r="EO1154"/>
      <c r="EP1154"/>
      <c r="EQ1154"/>
      <c r="ER1154"/>
      <c r="ES1154"/>
      <c r="ET1154"/>
      <c r="EU1154"/>
      <c r="EV1154"/>
      <c r="EW1154"/>
      <c r="EX1154"/>
      <c r="EY1154"/>
      <c r="EZ1154"/>
      <c r="FA1154"/>
      <c r="FB1154"/>
      <c r="FC1154"/>
      <c r="FD1154"/>
      <c r="FE1154"/>
      <c r="FF1154"/>
      <c r="FG1154"/>
      <c r="FH1154"/>
      <c r="FI1154"/>
      <c r="FJ1154"/>
      <c r="FK1154"/>
      <c r="FL1154"/>
      <c r="FM1154"/>
      <c r="FN1154"/>
      <c r="FO1154"/>
      <c r="FP1154"/>
      <c r="FQ1154"/>
      <c r="FR1154"/>
      <c r="FS1154"/>
      <c r="FT1154"/>
      <c r="FU1154"/>
      <c r="FV1154"/>
      <c r="FW1154"/>
      <c r="FX1154"/>
      <c r="FY1154"/>
      <c r="FZ1154"/>
      <c r="GA1154"/>
      <c r="GB1154"/>
      <c r="GC1154"/>
      <c r="GD1154"/>
      <c r="GE1154"/>
      <c r="GF1154"/>
      <c r="GG1154"/>
      <c r="GH1154"/>
      <c r="GI1154"/>
      <c r="GJ1154"/>
      <c r="GK1154"/>
      <c r="GL1154"/>
      <c r="GM1154"/>
      <c r="GN1154"/>
      <c r="GO1154"/>
      <c r="GP1154"/>
      <c r="GQ1154"/>
      <c r="GR1154"/>
      <c r="GS1154"/>
      <c r="GT1154"/>
      <c r="GU1154"/>
      <c r="GV1154"/>
      <c r="GW1154"/>
      <c r="GX1154"/>
      <c r="GY1154"/>
      <c r="GZ1154"/>
      <c r="HA1154"/>
      <c r="HB1154"/>
      <c r="HC1154"/>
      <c r="HD1154"/>
      <c r="HE1154"/>
      <c r="HF1154"/>
      <c r="HG1154"/>
      <c r="HH1154"/>
      <c r="HI1154"/>
      <c r="HJ1154"/>
      <c r="HK1154"/>
      <c r="HL1154"/>
    </row>
    <row r="1155" spans="1:220" x14ac:dyDescent="0.25">
      <c r="A1155"/>
      <c r="B1155"/>
      <c r="C1155"/>
      <c r="D1155"/>
      <c r="E1155"/>
      <c r="F1155"/>
      <c r="G1155"/>
      <c r="H1155"/>
      <c r="I1155"/>
      <c r="J1155"/>
      <c r="K1155"/>
      <c r="L1155"/>
      <c r="M1155"/>
      <c r="N1155"/>
      <c r="O1155"/>
      <c r="P1155"/>
      <c r="Q1155"/>
      <c r="R1155"/>
      <c r="S1155"/>
      <c r="T1155"/>
      <c r="U1155"/>
      <c r="V1155"/>
      <c r="W1155"/>
      <c r="X1155"/>
      <c r="Y1155"/>
      <c r="Z1155"/>
      <c r="AA1155"/>
      <c r="AB1155"/>
      <c r="AC1155"/>
      <c r="AD1155"/>
      <c r="AE1155"/>
      <c r="AF1155"/>
      <c r="AG1155"/>
      <c r="AH1155"/>
      <c r="AI1155"/>
      <c r="AJ1155"/>
      <c r="AK1155"/>
      <c r="AL1155"/>
      <c r="AM1155"/>
      <c r="AN1155"/>
      <c r="AO1155"/>
      <c r="AP1155"/>
      <c r="AQ1155"/>
      <c r="AR1155"/>
      <c r="AS1155"/>
      <c r="AT1155"/>
      <c r="AU1155"/>
      <c r="AV1155"/>
      <c r="AW1155"/>
      <c r="AX1155"/>
      <c r="AY1155"/>
      <c r="AZ1155"/>
      <c r="BA1155"/>
      <c r="BB1155"/>
      <c r="BC1155"/>
      <c r="BD1155"/>
      <c r="BE1155"/>
      <c r="BF1155"/>
      <c r="BG1155"/>
      <c r="BH1155"/>
      <c r="BI1155"/>
      <c r="BJ1155"/>
      <c r="BK1155"/>
      <c r="BL1155"/>
      <c r="BM1155"/>
      <c r="BN1155"/>
      <c r="BO1155"/>
      <c r="BP1155"/>
      <c r="BQ1155"/>
      <c r="BR1155"/>
      <c r="BS1155"/>
      <c r="BT1155"/>
      <c r="BU1155"/>
      <c r="BV1155"/>
      <c r="BW1155"/>
      <c r="BX1155"/>
      <c r="BY1155"/>
      <c r="BZ1155"/>
      <c r="CA1155"/>
      <c r="CB1155"/>
      <c r="CC1155"/>
      <c r="CD1155"/>
      <c r="CE1155"/>
      <c r="CF1155"/>
      <c r="CG1155"/>
      <c r="CH1155"/>
      <c r="CI1155"/>
      <c r="CJ1155"/>
      <c r="CK1155"/>
      <c r="CL1155"/>
      <c r="CM1155"/>
      <c r="CN1155"/>
      <c r="CO1155"/>
      <c r="CP1155"/>
      <c r="CQ1155"/>
      <c r="CR1155"/>
      <c r="CS1155"/>
      <c r="CT1155"/>
      <c r="CU1155"/>
      <c r="CV1155"/>
      <c r="CW1155"/>
      <c r="CX1155"/>
      <c r="CY1155"/>
      <c r="CZ1155"/>
      <c r="DA1155"/>
      <c r="DB1155"/>
      <c r="DC1155"/>
      <c r="DD1155"/>
      <c r="DE1155"/>
      <c r="DF1155"/>
      <c r="DG1155"/>
      <c r="DH1155"/>
      <c r="DI1155"/>
      <c r="DJ1155"/>
      <c r="DK1155"/>
      <c r="DL1155"/>
      <c r="DM1155"/>
      <c r="DN1155"/>
      <c r="DO1155"/>
      <c r="DP1155"/>
      <c r="DQ1155"/>
      <c r="DR1155"/>
      <c r="DS1155"/>
      <c r="DT1155"/>
      <c r="DU1155"/>
      <c r="DV1155"/>
      <c r="DW1155"/>
      <c r="DX1155"/>
      <c r="DY1155"/>
      <c r="DZ1155"/>
      <c r="EA1155"/>
      <c r="EB1155"/>
      <c r="EC1155"/>
      <c r="ED1155"/>
      <c r="EE1155"/>
      <c r="EF1155"/>
      <c r="EG1155"/>
      <c r="EH1155"/>
      <c r="EI1155"/>
      <c r="EJ1155"/>
      <c r="EK1155"/>
      <c r="EL1155"/>
      <c r="EM1155"/>
      <c r="EN1155"/>
      <c r="EO1155"/>
      <c r="EP1155"/>
      <c r="EQ1155"/>
      <c r="ER1155"/>
      <c r="ES1155"/>
      <c r="ET1155"/>
      <c r="EU1155"/>
      <c r="EV1155"/>
      <c r="EW1155"/>
      <c r="EX1155"/>
      <c r="EY1155"/>
      <c r="EZ1155"/>
      <c r="FA1155"/>
      <c r="FB1155"/>
      <c r="FC1155"/>
      <c r="FD1155"/>
      <c r="FE1155"/>
      <c r="FF1155"/>
      <c r="FG1155"/>
      <c r="FH1155"/>
      <c r="FI1155"/>
      <c r="FJ1155"/>
      <c r="FK1155"/>
      <c r="FL1155"/>
      <c r="FM1155"/>
      <c r="FN1155"/>
      <c r="FO1155"/>
      <c r="FP1155"/>
      <c r="FQ1155"/>
      <c r="FR1155"/>
      <c r="FS1155"/>
      <c r="FT1155"/>
      <c r="FU1155"/>
      <c r="FV1155"/>
      <c r="FW1155"/>
      <c r="FX1155"/>
      <c r="FY1155"/>
      <c r="FZ1155"/>
      <c r="GA1155"/>
      <c r="GB1155"/>
      <c r="GC1155"/>
      <c r="GD1155"/>
      <c r="GE1155"/>
      <c r="GF1155"/>
      <c r="GG1155"/>
      <c r="GH1155"/>
      <c r="GI1155"/>
      <c r="GJ1155"/>
      <c r="GK1155"/>
      <c r="GL1155"/>
      <c r="GM1155"/>
      <c r="GN1155"/>
      <c r="GO1155"/>
      <c r="GP1155"/>
      <c r="GQ1155"/>
      <c r="GR1155"/>
      <c r="GS1155"/>
      <c r="GT1155"/>
      <c r="GU1155"/>
      <c r="GV1155"/>
      <c r="GW1155"/>
      <c r="GX1155"/>
      <c r="GY1155"/>
      <c r="GZ1155"/>
      <c r="HA1155"/>
      <c r="HB1155"/>
      <c r="HC1155"/>
      <c r="HD1155"/>
      <c r="HE1155"/>
      <c r="HF1155"/>
      <c r="HG1155"/>
      <c r="HH1155"/>
      <c r="HI1155"/>
      <c r="HJ1155"/>
      <c r="HK1155"/>
      <c r="HL1155"/>
    </row>
    <row r="1156" spans="1:220" x14ac:dyDescent="0.25">
      <c r="A1156"/>
      <c r="B1156"/>
      <c r="C1156"/>
      <c r="D1156"/>
      <c r="E1156"/>
      <c r="F1156"/>
      <c r="G1156"/>
      <c r="H1156"/>
      <c r="I1156"/>
      <c r="J1156"/>
      <c r="K1156"/>
      <c r="L1156"/>
      <c r="M1156"/>
      <c r="N1156"/>
      <c r="O1156"/>
      <c r="P1156"/>
      <c r="Q1156"/>
      <c r="R1156"/>
      <c r="S1156"/>
      <c r="T1156"/>
      <c r="U1156"/>
      <c r="V1156"/>
      <c r="W1156"/>
      <c r="X1156"/>
      <c r="Y1156"/>
      <c r="Z1156"/>
      <c r="AA1156"/>
      <c r="AB1156"/>
      <c r="AC1156"/>
      <c r="AD1156"/>
      <c r="AE1156"/>
      <c r="AF1156"/>
      <c r="AG1156"/>
      <c r="AH1156"/>
      <c r="AI1156"/>
      <c r="AJ1156"/>
      <c r="AK1156"/>
      <c r="AL1156"/>
      <c r="AM1156"/>
      <c r="AN1156"/>
      <c r="AO1156"/>
      <c r="AP1156"/>
      <c r="AQ1156"/>
      <c r="AR1156"/>
      <c r="AS1156"/>
      <c r="AT1156"/>
      <c r="AU1156"/>
      <c r="AV1156"/>
      <c r="AW1156"/>
      <c r="AX1156"/>
      <c r="AY1156"/>
      <c r="AZ1156"/>
      <c r="BA1156"/>
      <c r="BB1156"/>
      <c r="BC1156"/>
      <c r="BD1156"/>
      <c r="BE1156"/>
      <c r="BF1156"/>
      <c r="BG1156"/>
      <c r="BH1156"/>
      <c r="BI1156"/>
      <c r="BJ1156"/>
      <c r="BK1156"/>
      <c r="BL1156"/>
      <c r="BM1156"/>
      <c r="BN1156"/>
      <c r="BO1156"/>
      <c r="BP1156"/>
      <c r="BQ1156"/>
      <c r="BR1156"/>
      <c r="BS1156"/>
      <c r="BT1156"/>
      <c r="BU1156"/>
      <c r="BV1156"/>
      <c r="BW1156"/>
      <c r="BX1156"/>
      <c r="BY1156"/>
      <c r="BZ1156"/>
      <c r="CA1156"/>
      <c r="CB1156"/>
      <c r="CC1156"/>
      <c r="CD1156"/>
      <c r="CE1156"/>
      <c r="CF1156"/>
      <c r="CG1156"/>
      <c r="CH1156"/>
      <c r="CI1156"/>
      <c r="CJ1156"/>
      <c r="CK1156"/>
      <c r="CL1156"/>
      <c r="CM1156"/>
      <c r="CN1156"/>
      <c r="CO1156"/>
      <c r="CP1156"/>
      <c r="CQ1156"/>
      <c r="CR1156"/>
      <c r="CS1156"/>
      <c r="CT1156"/>
      <c r="CU1156"/>
      <c r="CV1156"/>
      <c r="CW1156"/>
      <c r="CX1156"/>
      <c r="CY1156"/>
      <c r="CZ1156"/>
      <c r="DA1156"/>
      <c r="DB1156"/>
      <c r="DC1156"/>
      <c r="DD1156"/>
      <c r="DE1156"/>
      <c r="DF1156"/>
      <c r="DG1156"/>
      <c r="DH1156"/>
      <c r="DI1156"/>
      <c r="DJ1156"/>
      <c r="DK1156"/>
      <c r="DL1156"/>
      <c r="DM1156"/>
      <c r="DN1156"/>
      <c r="DO1156"/>
      <c r="DP1156"/>
      <c r="DQ1156"/>
      <c r="DR1156"/>
      <c r="DS1156"/>
      <c r="DT1156"/>
      <c r="DU1156"/>
      <c r="DV1156"/>
      <c r="DW1156"/>
      <c r="DX1156"/>
      <c r="DY1156"/>
      <c r="DZ1156"/>
      <c r="EA1156"/>
      <c r="EB1156"/>
      <c r="EC1156"/>
      <c r="ED1156"/>
      <c r="EE1156"/>
      <c r="EF1156"/>
      <c r="EG1156"/>
      <c r="EH1156"/>
      <c r="EI1156"/>
      <c r="EJ1156"/>
      <c r="EK1156"/>
      <c r="EL1156"/>
      <c r="EM1156"/>
      <c r="EN1156"/>
      <c r="EO1156"/>
      <c r="EP1156"/>
      <c r="EQ1156"/>
      <c r="ER1156"/>
      <c r="ES1156"/>
      <c r="ET1156"/>
      <c r="EU1156"/>
      <c r="EV1156"/>
      <c r="EW1156"/>
      <c r="EX1156"/>
      <c r="EY1156"/>
      <c r="EZ1156"/>
      <c r="FA1156"/>
      <c r="FB1156"/>
      <c r="FC1156"/>
      <c r="FD1156"/>
      <c r="FE1156"/>
      <c r="FF1156"/>
      <c r="FG1156"/>
      <c r="FH1156"/>
      <c r="FI1156"/>
      <c r="FJ1156"/>
      <c r="FK1156"/>
      <c r="FL1156"/>
      <c r="FM1156"/>
      <c r="FN1156"/>
      <c r="FO1156"/>
      <c r="FP1156"/>
      <c r="FQ1156"/>
      <c r="FR1156"/>
      <c r="FS1156"/>
      <c r="FT1156"/>
      <c r="FU1156"/>
      <c r="FV1156"/>
      <c r="FW1156"/>
      <c r="FX1156"/>
      <c r="FY1156"/>
      <c r="FZ1156"/>
      <c r="GA1156"/>
      <c r="GB1156"/>
      <c r="GC1156"/>
      <c r="GD1156"/>
      <c r="GE1156"/>
      <c r="GF1156"/>
      <c r="GG1156"/>
      <c r="GH1156"/>
      <c r="GI1156"/>
      <c r="GJ1156"/>
      <c r="GK1156"/>
      <c r="GL1156"/>
      <c r="GM1156"/>
      <c r="GN1156"/>
      <c r="GO1156"/>
      <c r="GP1156"/>
      <c r="GQ1156"/>
      <c r="GR1156"/>
      <c r="GS1156"/>
      <c r="GT1156"/>
      <c r="GU1156"/>
      <c r="GV1156"/>
      <c r="GW1156"/>
      <c r="GX1156"/>
      <c r="GY1156"/>
      <c r="GZ1156"/>
      <c r="HA1156"/>
      <c r="HB1156"/>
      <c r="HC1156"/>
      <c r="HD1156"/>
      <c r="HE1156"/>
      <c r="HF1156"/>
      <c r="HG1156"/>
      <c r="HH1156"/>
      <c r="HI1156"/>
      <c r="HJ1156"/>
      <c r="HK1156"/>
      <c r="HL1156"/>
    </row>
    <row r="1157" spans="1:220" x14ac:dyDescent="0.25">
      <c r="A1157"/>
      <c r="B1157"/>
      <c r="C1157"/>
      <c r="D1157"/>
      <c r="E1157"/>
      <c r="F1157"/>
      <c r="G1157"/>
      <c r="H1157"/>
      <c r="I1157"/>
      <c r="J1157"/>
      <c r="K1157"/>
      <c r="L1157"/>
      <c r="M1157"/>
      <c r="N1157"/>
      <c r="O1157"/>
      <c r="P1157"/>
      <c r="Q1157"/>
      <c r="R1157"/>
      <c r="S1157"/>
      <c r="T1157"/>
      <c r="U1157"/>
      <c r="V1157"/>
      <c r="W1157"/>
      <c r="X1157"/>
      <c r="Y1157"/>
      <c r="Z1157"/>
      <c r="AA1157"/>
      <c r="AB1157"/>
      <c r="AC1157"/>
      <c r="AD1157"/>
      <c r="AE1157"/>
      <c r="AF1157"/>
      <c r="AG1157"/>
      <c r="AH1157"/>
      <c r="AI1157"/>
      <c r="AJ1157"/>
      <c r="AK1157"/>
      <c r="AL1157"/>
      <c r="AM1157"/>
      <c r="AN1157"/>
      <c r="AO1157"/>
      <c r="AP1157"/>
      <c r="AQ1157"/>
      <c r="AR1157"/>
      <c r="AS1157"/>
      <c r="AT1157"/>
      <c r="AU1157"/>
      <c r="AV1157"/>
      <c r="AW1157"/>
      <c r="AX1157"/>
      <c r="AY1157"/>
      <c r="AZ1157"/>
      <c r="BA1157"/>
      <c r="BB1157"/>
      <c r="BC1157"/>
      <c r="BD1157"/>
      <c r="BE1157"/>
      <c r="BF1157"/>
      <c r="BG1157"/>
      <c r="BH1157"/>
      <c r="BI1157"/>
      <c r="BJ1157"/>
      <c r="BK1157"/>
      <c r="BL1157"/>
      <c r="BM1157"/>
      <c r="BN1157"/>
      <c r="BO1157"/>
      <c r="BP1157"/>
      <c r="BQ1157"/>
      <c r="BR1157"/>
      <c r="BS1157"/>
      <c r="BT1157"/>
      <c r="BU1157"/>
      <c r="BV1157"/>
      <c r="BW1157"/>
      <c r="BX1157"/>
      <c r="BY1157"/>
      <c r="BZ1157"/>
      <c r="CA1157"/>
      <c r="CB1157"/>
      <c r="CC1157"/>
      <c r="CD1157"/>
      <c r="CE1157"/>
      <c r="CF1157"/>
      <c r="CG1157"/>
      <c r="CH1157"/>
      <c r="CI1157"/>
      <c r="CJ1157"/>
      <c r="CK1157"/>
      <c r="CL1157"/>
      <c r="CM1157"/>
      <c r="CN1157"/>
      <c r="CO1157"/>
      <c r="CP1157"/>
      <c r="CQ1157"/>
      <c r="CR1157"/>
      <c r="CS1157"/>
      <c r="CT1157"/>
      <c r="CU1157"/>
      <c r="CV1157"/>
      <c r="CW1157"/>
      <c r="CX1157"/>
      <c r="CY1157"/>
      <c r="CZ1157"/>
      <c r="DA1157"/>
      <c r="DB1157"/>
      <c r="DC1157"/>
      <c r="DD1157"/>
      <c r="DE1157"/>
      <c r="DF1157"/>
      <c r="DG1157"/>
      <c r="DH1157"/>
      <c r="DI1157"/>
      <c r="DJ1157"/>
      <c r="DK1157"/>
      <c r="DL1157"/>
      <c r="DM1157"/>
      <c r="DN1157"/>
      <c r="DO1157"/>
      <c r="DP1157"/>
      <c r="DQ1157"/>
      <c r="DR1157"/>
      <c r="DS1157"/>
      <c r="DT1157"/>
      <c r="DU1157"/>
      <c r="DV1157"/>
      <c r="DW1157"/>
      <c r="DX1157"/>
      <c r="DY1157"/>
      <c r="DZ1157"/>
      <c r="EA1157"/>
      <c r="EB1157"/>
      <c r="EC1157"/>
      <c r="ED1157"/>
      <c r="EE1157"/>
      <c r="EF1157"/>
      <c r="EG1157"/>
      <c r="EH1157"/>
      <c r="EI1157"/>
      <c r="EJ1157"/>
      <c r="EK1157"/>
      <c r="EL1157"/>
      <c r="EM1157"/>
      <c r="EN1157"/>
      <c r="EO1157"/>
      <c r="EP1157"/>
      <c r="EQ1157"/>
      <c r="ER1157"/>
      <c r="ES1157"/>
      <c r="ET1157"/>
      <c r="EU1157"/>
      <c r="EV1157"/>
      <c r="EW1157"/>
      <c r="EX1157"/>
      <c r="EY1157"/>
      <c r="EZ1157"/>
      <c r="FA1157"/>
      <c r="FB1157"/>
      <c r="FC1157"/>
      <c r="FD1157"/>
      <c r="FE1157"/>
      <c r="FF1157"/>
      <c r="FG1157"/>
      <c r="FH1157"/>
      <c r="FI1157"/>
      <c r="FJ1157"/>
      <c r="FK1157"/>
      <c r="FL1157"/>
      <c r="FM1157"/>
      <c r="FN1157"/>
      <c r="FO1157"/>
      <c r="FP1157"/>
      <c r="FQ1157"/>
      <c r="FR1157"/>
      <c r="FS1157"/>
      <c r="FT1157"/>
      <c r="FU1157"/>
      <c r="FV1157"/>
      <c r="FW1157"/>
      <c r="FX1157"/>
      <c r="FY1157"/>
      <c r="FZ1157"/>
      <c r="GA1157"/>
      <c r="GB1157"/>
      <c r="GC1157"/>
      <c r="GD1157"/>
      <c r="GE1157"/>
      <c r="GF1157"/>
      <c r="GG1157"/>
      <c r="GH1157"/>
      <c r="GI1157"/>
      <c r="GJ1157"/>
      <c r="GK1157"/>
      <c r="GL1157"/>
      <c r="GM1157"/>
      <c r="GN1157"/>
      <c r="GO1157"/>
      <c r="GP1157"/>
      <c r="GQ1157"/>
      <c r="GR1157"/>
      <c r="GS1157"/>
      <c r="GT1157"/>
      <c r="GU1157"/>
      <c r="GV1157"/>
      <c r="GW1157"/>
      <c r="GX1157"/>
      <c r="GY1157"/>
      <c r="GZ1157"/>
      <c r="HA1157"/>
      <c r="HB1157"/>
      <c r="HC1157"/>
      <c r="HD1157"/>
      <c r="HE1157"/>
      <c r="HF1157"/>
      <c r="HG1157"/>
      <c r="HH1157"/>
      <c r="HI1157"/>
      <c r="HJ1157"/>
      <c r="HK1157"/>
      <c r="HL1157"/>
    </row>
    <row r="1158" spans="1:220" x14ac:dyDescent="0.25">
      <c r="A1158"/>
      <c r="B1158"/>
      <c r="C1158"/>
      <c r="D1158"/>
      <c r="E1158"/>
      <c r="F1158"/>
      <c r="G1158"/>
      <c r="H1158"/>
      <c r="I1158"/>
      <c r="J1158"/>
      <c r="K1158"/>
      <c r="L1158"/>
      <c r="M1158"/>
      <c r="N1158"/>
      <c r="O1158"/>
      <c r="P1158"/>
      <c r="Q1158"/>
      <c r="R1158"/>
      <c r="S1158"/>
      <c r="T1158"/>
      <c r="U1158"/>
      <c r="V1158"/>
      <c r="W1158"/>
      <c r="X1158"/>
      <c r="Y1158"/>
      <c r="Z1158"/>
      <c r="AA1158"/>
      <c r="AB1158"/>
      <c r="AC1158"/>
      <c r="AD1158"/>
      <c r="AE1158"/>
      <c r="AF1158"/>
      <c r="AG1158"/>
      <c r="AH1158"/>
      <c r="AI1158"/>
      <c r="AJ1158"/>
      <c r="AK1158"/>
      <c r="AL1158"/>
      <c r="AM1158"/>
      <c r="AN1158"/>
      <c r="AO1158"/>
      <c r="AP1158"/>
      <c r="AQ1158"/>
      <c r="AR1158"/>
      <c r="AS1158"/>
      <c r="AT1158"/>
      <c r="AU1158"/>
      <c r="AV1158"/>
      <c r="AW1158"/>
      <c r="AX1158"/>
      <c r="AY1158"/>
      <c r="AZ1158"/>
      <c r="BA1158"/>
      <c r="BB1158"/>
      <c r="BC1158"/>
      <c r="BD1158"/>
      <c r="BE1158"/>
      <c r="BF1158"/>
      <c r="BG1158"/>
      <c r="BH1158"/>
      <c r="BI1158"/>
      <c r="BJ1158"/>
      <c r="BK1158"/>
      <c r="BL1158"/>
      <c r="BM1158"/>
      <c r="BN1158"/>
      <c r="BO1158"/>
      <c r="BP1158"/>
      <c r="BQ1158"/>
      <c r="BR1158"/>
      <c r="BS1158"/>
      <c r="BT1158"/>
      <c r="BU1158"/>
      <c r="BV1158"/>
      <c r="BW1158"/>
      <c r="BX1158"/>
      <c r="BY1158"/>
      <c r="BZ1158"/>
      <c r="CA1158"/>
      <c r="CB1158"/>
      <c r="CC1158"/>
      <c r="CD1158"/>
      <c r="CE1158"/>
      <c r="CF1158"/>
      <c r="CG1158"/>
      <c r="CH1158"/>
      <c r="CI1158"/>
      <c r="CJ1158"/>
      <c r="CK1158"/>
      <c r="CL1158"/>
      <c r="CM1158"/>
      <c r="CN1158"/>
      <c r="CO1158"/>
      <c r="CP1158"/>
      <c r="CQ1158"/>
      <c r="CR1158"/>
      <c r="CS1158"/>
      <c r="CT1158"/>
      <c r="CU1158"/>
      <c r="CV1158"/>
      <c r="CW1158"/>
      <c r="CX1158"/>
      <c r="CY1158"/>
      <c r="CZ1158"/>
      <c r="DA1158"/>
      <c r="DB1158"/>
      <c r="DC1158"/>
      <c r="DD1158"/>
      <c r="DE1158"/>
      <c r="DF1158"/>
      <c r="DG1158"/>
      <c r="DH1158"/>
      <c r="DI1158"/>
      <c r="DJ1158"/>
      <c r="DK1158"/>
      <c r="DL1158"/>
      <c r="DM1158"/>
      <c r="DN1158"/>
      <c r="DO1158"/>
      <c r="DP1158"/>
      <c r="DQ1158"/>
      <c r="DR1158"/>
      <c r="DS1158"/>
      <c r="DT1158"/>
      <c r="DU1158"/>
      <c r="DV1158"/>
      <c r="DW1158"/>
      <c r="DX1158"/>
      <c r="DY1158"/>
      <c r="DZ1158"/>
      <c r="EA1158"/>
      <c r="EB1158"/>
      <c r="EC1158"/>
      <c r="ED1158"/>
      <c r="EE1158"/>
      <c r="EF1158"/>
      <c r="EG1158"/>
      <c r="EH1158"/>
      <c r="EI1158"/>
      <c r="EJ1158"/>
      <c r="EK1158"/>
      <c r="EL1158"/>
      <c r="EM1158"/>
      <c r="EN1158"/>
      <c r="EO1158"/>
      <c r="EP1158"/>
      <c r="EQ1158"/>
      <c r="ER1158"/>
      <c r="ES1158"/>
      <c r="ET1158"/>
      <c r="EU1158"/>
      <c r="EV1158"/>
      <c r="EW1158"/>
      <c r="EX1158"/>
      <c r="EY1158"/>
      <c r="EZ1158"/>
      <c r="FA1158"/>
      <c r="FB1158"/>
      <c r="FC1158"/>
      <c r="FD1158"/>
      <c r="FE1158"/>
      <c r="FF1158"/>
      <c r="FG1158"/>
      <c r="FH1158"/>
      <c r="FI1158"/>
      <c r="FJ1158"/>
      <c r="FK1158"/>
      <c r="FL1158"/>
      <c r="FM1158"/>
      <c r="FN1158"/>
      <c r="FO1158"/>
      <c r="FP1158"/>
      <c r="FQ1158"/>
      <c r="FR1158"/>
      <c r="FS1158"/>
      <c r="FT1158"/>
      <c r="FU1158"/>
      <c r="FV1158"/>
      <c r="FW1158"/>
      <c r="FX1158"/>
      <c r="FY1158"/>
      <c r="FZ1158"/>
      <c r="GA1158"/>
      <c r="GB1158"/>
      <c r="GC1158"/>
      <c r="GD1158"/>
      <c r="GE1158"/>
      <c r="GF1158"/>
      <c r="GG1158"/>
      <c r="GH1158"/>
      <c r="GI1158"/>
      <c r="GJ1158"/>
      <c r="GK1158"/>
      <c r="GL1158"/>
      <c r="GM1158"/>
      <c r="GN1158"/>
      <c r="GO1158"/>
      <c r="GP1158"/>
      <c r="GQ1158"/>
      <c r="GR1158"/>
      <c r="GS1158"/>
      <c r="GT1158"/>
      <c r="GU1158"/>
      <c r="GV1158"/>
      <c r="GW1158"/>
      <c r="GX1158"/>
      <c r="GY1158"/>
      <c r="GZ1158"/>
      <c r="HA1158"/>
      <c r="HB1158"/>
      <c r="HC1158"/>
      <c r="HD1158"/>
      <c r="HE1158"/>
      <c r="HF1158"/>
      <c r="HG1158"/>
      <c r="HH1158"/>
      <c r="HI1158"/>
      <c r="HJ1158"/>
      <c r="HK1158"/>
      <c r="HL1158"/>
    </row>
    <row r="1159" spans="1:220" x14ac:dyDescent="0.25">
      <c r="A1159"/>
      <c r="B1159"/>
      <c r="C1159"/>
      <c r="D1159"/>
      <c r="E1159"/>
      <c r="F1159"/>
      <c r="G1159"/>
      <c r="H1159"/>
      <c r="I1159"/>
      <c r="J1159"/>
      <c r="K1159"/>
      <c r="L1159"/>
      <c r="M1159"/>
      <c r="N1159"/>
      <c r="O1159"/>
      <c r="P1159"/>
      <c r="Q1159"/>
      <c r="R1159"/>
      <c r="S1159"/>
      <c r="T1159"/>
      <c r="U1159"/>
      <c r="V1159"/>
      <c r="W1159"/>
      <c r="X1159"/>
      <c r="Y1159"/>
      <c r="Z1159"/>
      <c r="AA1159"/>
      <c r="AB1159"/>
      <c r="AC1159"/>
      <c r="AD1159"/>
      <c r="AE1159"/>
      <c r="AF1159"/>
      <c r="AG1159"/>
      <c r="AH1159"/>
      <c r="AI1159"/>
      <c r="AJ1159"/>
      <c r="AK1159"/>
      <c r="AL1159"/>
      <c r="AM1159"/>
      <c r="AN1159"/>
      <c r="AO1159"/>
      <c r="AP1159"/>
      <c r="AQ1159"/>
      <c r="AR1159"/>
      <c r="AS1159"/>
      <c r="AT1159"/>
      <c r="AU1159"/>
      <c r="AV1159"/>
      <c r="AW1159"/>
      <c r="AX1159"/>
      <c r="AY1159"/>
      <c r="AZ1159"/>
      <c r="BA1159"/>
      <c r="BB1159"/>
      <c r="BC1159"/>
      <c r="BD1159"/>
      <c r="BE1159"/>
      <c r="BF1159"/>
      <c r="BG1159"/>
      <c r="BH1159"/>
      <c r="BI1159"/>
      <c r="BJ1159"/>
      <c r="BK1159"/>
      <c r="BL1159"/>
      <c r="BM1159"/>
      <c r="BN1159"/>
      <c r="BO1159"/>
      <c r="BP1159"/>
      <c r="BQ1159"/>
      <c r="BR1159"/>
      <c r="BS1159"/>
      <c r="BT1159"/>
      <c r="BU1159"/>
      <c r="BV1159"/>
      <c r="BW1159"/>
      <c r="BX1159"/>
      <c r="BY1159"/>
      <c r="BZ1159"/>
      <c r="CA1159"/>
      <c r="CB1159"/>
      <c r="CC1159"/>
      <c r="CD1159"/>
      <c r="CE1159"/>
      <c r="CF1159"/>
      <c r="CG1159"/>
      <c r="CH1159"/>
      <c r="CI1159"/>
      <c r="CJ1159"/>
      <c r="CK1159"/>
      <c r="CL1159"/>
      <c r="CM1159"/>
      <c r="CN1159"/>
      <c r="CO1159"/>
      <c r="CP1159"/>
      <c r="CQ1159"/>
      <c r="CR1159"/>
      <c r="CS1159"/>
      <c r="CT1159"/>
      <c r="CU1159"/>
      <c r="CV1159"/>
      <c r="CW1159"/>
      <c r="CX1159"/>
      <c r="CY1159"/>
      <c r="CZ1159"/>
      <c r="DA1159"/>
      <c r="DB1159"/>
      <c r="DC1159"/>
      <c r="DD1159"/>
      <c r="DE1159"/>
      <c r="DF1159"/>
      <c r="DG1159"/>
      <c r="DH1159"/>
      <c r="DI1159"/>
      <c r="DJ1159"/>
      <c r="DK1159"/>
      <c r="DL1159"/>
      <c r="DM1159"/>
      <c r="DN1159"/>
      <c r="DO1159"/>
      <c r="DP1159"/>
      <c r="DQ1159"/>
      <c r="DR1159"/>
      <c r="DS1159"/>
      <c r="DT1159"/>
      <c r="DU1159"/>
      <c r="DV1159"/>
      <c r="DW1159"/>
      <c r="DX1159"/>
      <c r="DY1159"/>
      <c r="DZ1159"/>
      <c r="EA1159"/>
      <c r="EB1159"/>
      <c r="EC1159"/>
      <c r="ED1159"/>
      <c r="EE1159"/>
      <c r="EF1159"/>
      <c r="EG1159"/>
      <c r="EH1159"/>
      <c r="EI1159"/>
      <c r="EJ1159"/>
      <c r="EK1159"/>
      <c r="EL1159"/>
      <c r="EM1159"/>
      <c r="EN1159"/>
      <c r="EO1159"/>
      <c r="EP1159"/>
      <c r="EQ1159"/>
      <c r="ER1159"/>
      <c r="ES1159"/>
      <c r="ET1159"/>
      <c r="EU1159"/>
      <c r="EV1159"/>
      <c r="EW1159"/>
      <c r="EX1159"/>
      <c r="EY1159"/>
      <c r="EZ1159"/>
      <c r="FA1159"/>
      <c r="FB1159"/>
      <c r="FC1159"/>
      <c r="FD1159"/>
      <c r="FE1159"/>
      <c r="FF1159"/>
      <c r="FG1159"/>
      <c r="FH1159"/>
      <c r="FI1159"/>
      <c r="FJ1159"/>
      <c r="FK1159"/>
      <c r="FL1159"/>
      <c r="FM1159"/>
      <c r="FN1159"/>
      <c r="FO1159"/>
      <c r="FP1159"/>
      <c r="FQ1159"/>
      <c r="FR1159"/>
      <c r="FS1159"/>
      <c r="FT1159"/>
      <c r="FU1159"/>
      <c r="FV1159"/>
      <c r="FW1159"/>
      <c r="FX1159"/>
      <c r="FY1159"/>
      <c r="FZ1159"/>
      <c r="GA1159"/>
      <c r="GB1159"/>
      <c r="GC1159"/>
      <c r="GD1159"/>
      <c r="GE1159"/>
      <c r="GF1159"/>
      <c r="GG1159"/>
      <c r="GH1159"/>
      <c r="GI1159"/>
      <c r="GJ1159"/>
      <c r="GK1159"/>
      <c r="GL1159"/>
      <c r="GM1159"/>
      <c r="GN1159"/>
      <c r="GO1159"/>
      <c r="GP1159"/>
      <c r="GQ1159"/>
      <c r="GR1159"/>
      <c r="GS1159"/>
      <c r="GT1159"/>
      <c r="GU1159"/>
      <c r="GV1159"/>
      <c r="GW1159"/>
      <c r="GX1159"/>
      <c r="GY1159"/>
      <c r="GZ1159"/>
      <c r="HA1159"/>
      <c r="HB1159"/>
      <c r="HC1159"/>
      <c r="HD1159"/>
      <c r="HE1159"/>
      <c r="HF1159"/>
      <c r="HG1159"/>
      <c r="HH1159"/>
      <c r="HI1159"/>
      <c r="HJ1159"/>
      <c r="HK1159"/>
      <c r="HL1159"/>
    </row>
    <row r="1160" spans="1:220" x14ac:dyDescent="0.25">
      <c r="A1160"/>
      <c r="B1160"/>
      <c r="C1160"/>
      <c r="D1160"/>
      <c r="E1160"/>
      <c r="F1160"/>
      <c r="G1160"/>
      <c r="H1160"/>
      <c r="I1160"/>
      <c r="J1160"/>
      <c r="K1160"/>
      <c r="L1160"/>
      <c r="M1160"/>
      <c r="N1160"/>
      <c r="O1160"/>
      <c r="P1160"/>
      <c r="Q1160"/>
      <c r="R1160"/>
      <c r="S1160"/>
      <c r="T1160"/>
      <c r="U1160"/>
      <c r="V1160"/>
      <c r="W1160"/>
      <c r="X1160"/>
      <c r="Y1160"/>
      <c r="Z1160"/>
      <c r="AA1160"/>
      <c r="AB1160"/>
      <c r="AC1160"/>
      <c r="AD1160"/>
      <c r="AE1160"/>
      <c r="AF1160"/>
      <c r="AG1160"/>
      <c r="AH1160"/>
      <c r="AI1160"/>
      <c r="AJ1160"/>
      <c r="AK1160"/>
      <c r="AL1160"/>
      <c r="AM1160"/>
      <c r="AN1160"/>
      <c r="AO1160"/>
      <c r="AP1160"/>
      <c r="AQ1160"/>
      <c r="AR1160"/>
      <c r="AS1160"/>
      <c r="AT1160"/>
      <c r="AU1160"/>
      <c r="AV1160"/>
      <c r="AW1160"/>
      <c r="AX1160"/>
      <c r="AY1160"/>
      <c r="AZ1160"/>
      <c r="BA1160"/>
      <c r="BB1160"/>
      <c r="BC1160"/>
      <c r="BD1160"/>
      <c r="BE1160"/>
      <c r="BF1160"/>
      <c r="BG1160"/>
      <c r="BH1160"/>
      <c r="BI1160"/>
      <c r="BJ1160"/>
      <c r="BK1160"/>
      <c r="BL1160"/>
      <c r="BM1160"/>
      <c r="BN1160"/>
      <c r="BO1160"/>
      <c r="BP1160"/>
      <c r="BQ1160"/>
      <c r="BR1160"/>
      <c r="BS1160"/>
      <c r="BT1160"/>
      <c r="BU1160"/>
      <c r="BV1160"/>
      <c r="BW1160"/>
      <c r="BX1160"/>
      <c r="BY1160"/>
      <c r="BZ1160"/>
      <c r="CA1160"/>
      <c r="CB1160"/>
      <c r="CC1160"/>
      <c r="CD1160"/>
      <c r="CE1160"/>
      <c r="CF1160"/>
      <c r="CG1160"/>
      <c r="CH1160"/>
      <c r="CI1160"/>
      <c r="CJ1160"/>
      <c r="CK1160"/>
      <c r="CL1160"/>
      <c r="CM1160"/>
      <c r="CN1160"/>
      <c r="CO1160"/>
      <c r="CP1160"/>
      <c r="CQ1160"/>
      <c r="CR1160"/>
      <c r="CS1160"/>
      <c r="CT1160"/>
      <c r="CU1160"/>
      <c r="CV1160"/>
      <c r="CW1160"/>
      <c r="CX1160"/>
      <c r="CY1160"/>
      <c r="CZ1160"/>
      <c r="DA1160"/>
      <c r="DB1160"/>
      <c r="DC1160"/>
      <c r="DD1160"/>
      <c r="DE1160"/>
      <c r="DF1160"/>
      <c r="DG1160"/>
      <c r="DH1160"/>
      <c r="DI1160"/>
      <c r="DJ1160"/>
      <c r="DK1160"/>
      <c r="DL1160"/>
      <c r="DM1160"/>
      <c r="DN1160"/>
      <c r="DO1160"/>
      <c r="DP1160"/>
      <c r="DQ1160"/>
      <c r="DR1160"/>
      <c r="DS1160"/>
      <c r="DT1160"/>
      <c r="DU1160"/>
      <c r="DV1160"/>
      <c r="DW1160"/>
      <c r="DX1160"/>
      <c r="DY1160"/>
      <c r="DZ1160"/>
      <c r="EA1160"/>
      <c r="EB1160"/>
      <c r="EC1160"/>
      <c r="ED1160"/>
      <c r="EE1160"/>
      <c r="EF1160"/>
      <c r="EG1160"/>
      <c r="EH1160"/>
      <c r="EI1160"/>
      <c r="EJ1160"/>
      <c r="EK1160"/>
      <c r="EL1160"/>
      <c r="EM1160"/>
      <c r="EN1160"/>
      <c r="EO1160"/>
      <c r="EP1160"/>
      <c r="EQ1160"/>
      <c r="ER1160"/>
      <c r="ES1160"/>
      <c r="ET1160"/>
      <c r="EU1160"/>
      <c r="EV1160"/>
      <c r="EW1160"/>
      <c r="EX1160"/>
      <c r="EY1160"/>
      <c r="EZ1160"/>
      <c r="FA1160"/>
      <c r="FB1160"/>
      <c r="FC1160"/>
      <c r="FD1160"/>
      <c r="FE1160"/>
      <c r="FF1160"/>
      <c r="FG1160"/>
      <c r="FH1160"/>
      <c r="FI1160"/>
      <c r="FJ1160"/>
      <c r="FK1160"/>
      <c r="FL1160"/>
      <c r="FM1160"/>
      <c r="FN1160"/>
      <c r="FO1160"/>
      <c r="FP1160"/>
      <c r="FQ1160"/>
      <c r="FR1160"/>
      <c r="FS1160"/>
      <c r="FT1160"/>
      <c r="FU1160"/>
      <c r="FV1160"/>
      <c r="FW1160"/>
      <c r="FX1160"/>
      <c r="FY1160"/>
      <c r="FZ1160"/>
      <c r="GA1160"/>
      <c r="GB1160"/>
      <c r="GC1160"/>
      <c r="GD1160"/>
      <c r="GE1160"/>
      <c r="GF1160"/>
      <c r="GG1160"/>
      <c r="GH1160"/>
      <c r="GI1160"/>
      <c r="GJ1160"/>
      <c r="GK1160"/>
      <c r="GL1160"/>
      <c r="GM1160"/>
      <c r="GN1160"/>
      <c r="GO1160"/>
      <c r="GP1160"/>
      <c r="GQ1160"/>
      <c r="GR1160"/>
      <c r="GS1160"/>
      <c r="GT1160"/>
      <c r="GU1160"/>
      <c r="GV1160"/>
      <c r="GW1160"/>
      <c r="GX1160"/>
      <c r="GY1160"/>
      <c r="GZ1160"/>
      <c r="HA1160"/>
      <c r="HB1160"/>
      <c r="HC1160"/>
      <c r="HD1160"/>
      <c r="HE1160"/>
      <c r="HF1160"/>
      <c r="HG1160"/>
      <c r="HH1160"/>
      <c r="HI1160"/>
      <c r="HJ1160"/>
      <c r="HK1160"/>
      <c r="HL1160"/>
    </row>
    <row r="1161" spans="1:220" x14ac:dyDescent="0.25">
      <c r="A1161"/>
      <c r="B1161"/>
      <c r="C1161"/>
      <c r="D1161"/>
      <c r="E1161"/>
      <c r="F1161"/>
      <c r="G1161"/>
      <c r="H1161"/>
      <c r="I1161"/>
      <c r="J1161"/>
      <c r="K1161"/>
      <c r="L1161"/>
      <c r="M1161"/>
      <c r="N1161"/>
      <c r="O1161"/>
      <c r="P1161"/>
      <c r="Q1161"/>
      <c r="R1161"/>
      <c r="S1161"/>
      <c r="T1161"/>
      <c r="U1161"/>
      <c r="V1161"/>
      <c r="W1161"/>
      <c r="X1161"/>
      <c r="Y1161"/>
      <c r="Z1161"/>
      <c r="AA1161"/>
      <c r="AB1161"/>
      <c r="AC1161"/>
      <c r="AD1161"/>
      <c r="AE1161"/>
      <c r="AF1161"/>
      <c r="AG1161"/>
      <c r="AH1161"/>
      <c r="AI1161"/>
      <c r="AJ1161"/>
      <c r="AK1161"/>
      <c r="AL1161"/>
      <c r="AM1161"/>
      <c r="AN1161"/>
      <c r="AO1161"/>
      <c r="AP1161"/>
      <c r="AQ1161"/>
      <c r="AR1161"/>
      <c r="AS1161"/>
      <c r="AT1161"/>
      <c r="AU1161"/>
      <c r="AV1161"/>
      <c r="AW1161"/>
      <c r="AX1161"/>
      <c r="AY1161"/>
      <c r="AZ1161"/>
      <c r="BA1161"/>
      <c r="BB1161"/>
      <c r="BC1161"/>
      <c r="BD1161"/>
      <c r="BE1161"/>
      <c r="BF1161"/>
      <c r="BG1161"/>
      <c r="BH1161"/>
      <c r="BI1161"/>
      <c r="BJ1161"/>
      <c r="BK1161"/>
      <c r="BL1161"/>
      <c r="BM1161"/>
      <c r="BN1161"/>
      <c r="BO1161"/>
      <c r="BP1161"/>
      <c r="BQ1161"/>
      <c r="BR1161"/>
      <c r="BS1161"/>
      <c r="BT1161"/>
      <c r="BU1161"/>
      <c r="BV1161"/>
      <c r="BW1161"/>
      <c r="BX1161"/>
      <c r="BY1161"/>
      <c r="BZ1161"/>
      <c r="CA1161"/>
      <c r="CB1161"/>
      <c r="CC1161"/>
      <c r="CD1161"/>
      <c r="CE1161"/>
      <c r="CF1161"/>
      <c r="CG1161"/>
      <c r="CH1161"/>
      <c r="CI1161"/>
      <c r="CJ1161"/>
      <c r="CK1161"/>
      <c r="CL1161"/>
      <c r="CM1161"/>
      <c r="CN1161"/>
      <c r="CO1161"/>
      <c r="CP1161"/>
      <c r="CQ1161"/>
      <c r="CR1161"/>
      <c r="CS1161"/>
      <c r="CT1161"/>
      <c r="CU1161"/>
      <c r="CV1161"/>
      <c r="CW1161"/>
      <c r="CX1161"/>
      <c r="CY1161"/>
      <c r="CZ1161"/>
      <c r="DA1161"/>
      <c r="DB1161"/>
      <c r="DC1161"/>
      <c r="DD1161"/>
      <c r="DE1161"/>
      <c r="DF1161"/>
      <c r="DG1161"/>
      <c r="DH1161"/>
      <c r="DI1161"/>
      <c r="DJ1161"/>
      <c r="DK1161"/>
      <c r="DL1161"/>
      <c r="DM1161"/>
      <c r="DN1161"/>
      <c r="DO1161"/>
      <c r="DP1161"/>
      <c r="DQ1161"/>
      <c r="DR1161"/>
      <c r="DS1161"/>
      <c r="DT1161"/>
      <c r="DU1161"/>
      <c r="DV1161"/>
      <c r="DW1161"/>
      <c r="DX1161"/>
      <c r="DY1161"/>
      <c r="DZ1161"/>
      <c r="EA1161"/>
      <c r="EB1161"/>
      <c r="EC1161"/>
      <c r="ED1161"/>
      <c r="EE1161"/>
      <c r="EF1161"/>
      <c r="EG1161"/>
      <c r="EH1161"/>
      <c r="EI1161"/>
      <c r="EJ1161"/>
      <c r="EK1161"/>
      <c r="EL1161"/>
      <c r="EM1161"/>
      <c r="EN1161"/>
      <c r="EO1161"/>
      <c r="EP1161"/>
      <c r="EQ1161"/>
      <c r="ER1161"/>
      <c r="ES1161"/>
      <c r="ET1161"/>
      <c r="EU1161"/>
      <c r="EV1161"/>
      <c r="EW1161"/>
      <c r="EX1161"/>
      <c r="EY1161"/>
      <c r="EZ1161"/>
      <c r="FA1161"/>
      <c r="FB1161"/>
      <c r="FC1161"/>
      <c r="FD1161"/>
      <c r="FE1161"/>
      <c r="FF1161"/>
      <c r="FG1161"/>
      <c r="FH1161"/>
      <c r="FI1161"/>
      <c r="FJ1161"/>
      <c r="FK1161"/>
      <c r="FL1161"/>
      <c r="FM1161"/>
      <c r="FN1161"/>
      <c r="FO1161"/>
      <c r="FP1161"/>
      <c r="FQ1161"/>
      <c r="FR1161"/>
      <c r="FS1161"/>
      <c r="FT1161"/>
      <c r="FU1161"/>
      <c r="FV1161"/>
      <c r="FW1161"/>
      <c r="FX1161"/>
      <c r="FY1161"/>
      <c r="FZ1161"/>
      <c r="GA1161"/>
      <c r="GB1161"/>
      <c r="GC1161"/>
      <c r="GD1161"/>
      <c r="GE1161"/>
      <c r="GF1161"/>
      <c r="GG1161"/>
      <c r="GH1161"/>
      <c r="GI1161"/>
      <c r="GJ1161"/>
      <c r="GK1161"/>
      <c r="GL1161"/>
      <c r="GM1161"/>
      <c r="GN1161"/>
      <c r="GO1161"/>
      <c r="GP1161"/>
      <c r="GQ1161"/>
      <c r="GR1161"/>
      <c r="GS1161"/>
      <c r="GT1161"/>
      <c r="GU1161"/>
      <c r="GV1161"/>
      <c r="GW1161"/>
      <c r="GX1161"/>
      <c r="GY1161"/>
      <c r="GZ1161"/>
      <c r="HA1161"/>
      <c r="HB1161"/>
      <c r="HC1161"/>
      <c r="HD1161"/>
      <c r="HE1161"/>
      <c r="HF1161"/>
      <c r="HG1161"/>
      <c r="HH1161"/>
      <c r="HI1161"/>
      <c r="HJ1161"/>
      <c r="HK1161"/>
      <c r="HL1161"/>
    </row>
    <row r="1162" spans="1:220" x14ac:dyDescent="0.25">
      <c r="A1162"/>
      <c r="B1162"/>
      <c r="C1162"/>
      <c r="D1162"/>
      <c r="E1162"/>
      <c r="F1162"/>
      <c r="G1162"/>
      <c r="H1162"/>
      <c r="I1162"/>
      <c r="J1162"/>
      <c r="K1162"/>
      <c r="L1162"/>
      <c r="M1162"/>
      <c r="N1162"/>
      <c r="O1162"/>
      <c r="P1162"/>
      <c r="Q1162"/>
      <c r="R1162"/>
      <c r="S1162"/>
      <c r="T1162"/>
      <c r="U1162"/>
      <c r="V1162"/>
      <c r="W1162"/>
      <c r="X1162"/>
      <c r="Y1162"/>
      <c r="Z1162"/>
      <c r="AA1162"/>
      <c r="AB1162"/>
      <c r="AC1162"/>
      <c r="AD1162"/>
      <c r="AE1162"/>
      <c r="AF1162"/>
      <c r="AG1162"/>
      <c r="AH1162"/>
      <c r="AI1162"/>
      <c r="AJ1162"/>
      <c r="AK1162"/>
      <c r="AL1162"/>
      <c r="AM1162"/>
      <c r="AN1162"/>
      <c r="AO1162"/>
      <c r="AP1162"/>
      <c r="AQ1162"/>
      <c r="AR1162"/>
      <c r="AS1162"/>
      <c r="AT1162"/>
      <c r="AU1162"/>
      <c r="AV1162"/>
      <c r="AW1162"/>
      <c r="AX1162"/>
      <c r="AY1162"/>
      <c r="AZ1162"/>
      <c r="BA1162"/>
      <c r="BB1162"/>
      <c r="BC1162"/>
      <c r="BD1162"/>
      <c r="BE1162"/>
      <c r="BF1162"/>
      <c r="BG1162"/>
      <c r="BH1162"/>
      <c r="BI1162"/>
      <c r="BJ1162"/>
      <c r="BK1162"/>
      <c r="BL1162"/>
      <c r="BM1162"/>
      <c r="BN1162"/>
      <c r="BO1162"/>
      <c r="BP1162"/>
      <c r="BQ1162"/>
      <c r="BR1162"/>
      <c r="BS1162"/>
      <c r="BT1162"/>
      <c r="BU1162"/>
      <c r="BV1162"/>
      <c r="BW1162"/>
      <c r="BX1162"/>
      <c r="BY1162"/>
      <c r="BZ1162"/>
      <c r="CA1162"/>
      <c r="CB1162"/>
      <c r="CC1162"/>
      <c r="CD1162"/>
      <c r="CE1162"/>
      <c r="CF1162"/>
      <c r="CG1162"/>
      <c r="CH1162"/>
      <c r="CI1162"/>
      <c r="CJ1162"/>
      <c r="CK1162"/>
      <c r="CL1162"/>
      <c r="CM1162"/>
      <c r="CN1162"/>
      <c r="CO1162"/>
      <c r="CP1162"/>
      <c r="CQ1162"/>
      <c r="CR1162"/>
      <c r="CS1162"/>
      <c r="CT1162"/>
      <c r="CU1162"/>
      <c r="CV1162"/>
      <c r="CW1162"/>
      <c r="CX1162"/>
      <c r="CY1162"/>
      <c r="CZ1162"/>
      <c r="DA1162"/>
      <c r="DB1162"/>
      <c r="DC1162"/>
      <c r="DD1162"/>
      <c r="DE1162"/>
      <c r="DF1162"/>
      <c r="DG1162"/>
      <c r="DH1162"/>
      <c r="DI1162"/>
      <c r="DJ1162"/>
      <c r="DK1162"/>
      <c r="DL1162"/>
      <c r="DM1162"/>
      <c r="DN1162"/>
      <c r="DO1162"/>
      <c r="DP1162"/>
      <c r="DQ1162"/>
      <c r="DR1162"/>
      <c r="DS1162"/>
      <c r="DT1162"/>
      <c r="DU1162"/>
      <c r="DV1162"/>
      <c r="DW1162"/>
      <c r="DX1162"/>
      <c r="DY1162"/>
      <c r="DZ1162"/>
      <c r="EA1162"/>
      <c r="EB1162"/>
      <c r="EC1162"/>
      <c r="ED1162"/>
      <c r="EE1162"/>
      <c r="EF1162"/>
      <c r="EG1162"/>
      <c r="EH1162"/>
      <c r="EI1162"/>
      <c r="EJ1162"/>
      <c r="EK1162"/>
      <c r="EL1162"/>
      <c r="EM1162"/>
      <c r="EN1162"/>
      <c r="EO1162"/>
      <c r="EP1162"/>
      <c r="EQ1162"/>
      <c r="ER1162"/>
      <c r="ES1162"/>
      <c r="ET1162"/>
      <c r="EU1162"/>
      <c r="EV1162"/>
      <c r="EW1162"/>
      <c r="EX1162"/>
      <c r="EY1162"/>
      <c r="EZ1162"/>
      <c r="FA1162"/>
      <c r="FB1162"/>
      <c r="FC1162"/>
      <c r="FD1162"/>
      <c r="FE1162"/>
      <c r="FF1162"/>
      <c r="FG1162"/>
      <c r="FH1162"/>
      <c r="FI1162"/>
      <c r="FJ1162"/>
      <c r="FK1162"/>
      <c r="FL1162"/>
      <c r="FM1162"/>
      <c r="FN1162"/>
      <c r="FO1162"/>
      <c r="FP1162"/>
      <c r="FQ1162"/>
      <c r="FR1162"/>
      <c r="FS1162"/>
      <c r="FT1162"/>
      <c r="FU1162"/>
      <c r="FV1162"/>
      <c r="FW1162"/>
      <c r="FX1162"/>
      <c r="FY1162"/>
      <c r="FZ1162"/>
      <c r="GA1162"/>
      <c r="GB1162"/>
      <c r="GC1162"/>
      <c r="GD1162"/>
      <c r="GE1162"/>
      <c r="GF1162"/>
      <c r="GG1162"/>
      <c r="GH1162"/>
      <c r="GI1162"/>
      <c r="GJ1162"/>
      <c r="GK1162"/>
      <c r="GL1162"/>
      <c r="GM1162"/>
      <c r="GN1162"/>
      <c r="GO1162"/>
      <c r="GP1162"/>
      <c r="GQ1162"/>
      <c r="GR1162"/>
      <c r="GS1162"/>
      <c r="GT1162"/>
      <c r="GU1162"/>
      <c r="GV1162"/>
      <c r="GW1162"/>
      <c r="GX1162"/>
      <c r="GY1162"/>
      <c r="GZ1162"/>
      <c r="HA1162"/>
      <c r="HB1162"/>
      <c r="HC1162"/>
      <c r="HD1162"/>
      <c r="HE1162"/>
      <c r="HF1162"/>
      <c r="HG1162"/>
      <c r="HH1162"/>
      <c r="HI1162"/>
      <c r="HJ1162"/>
      <c r="HK1162"/>
      <c r="HL1162"/>
    </row>
    <row r="1163" spans="1:220" x14ac:dyDescent="0.25">
      <c r="A1163"/>
      <c r="B1163"/>
      <c r="C1163"/>
      <c r="D1163"/>
      <c r="E1163"/>
      <c r="F1163"/>
      <c r="G1163"/>
      <c r="H1163"/>
      <c r="I1163"/>
      <c r="J1163"/>
      <c r="K1163"/>
      <c r="L1163"/>
      <c r="M1163"/>
      <c r="N1163"/>
      <c r="O1163"/>
      <c r="P1163"/>
      <c r="Q1163"/>
      <c r="R1163"/>
      <c r="S1163"/>
      <c r="T1163"/>
      <c r="U1163"/>
      <c r="V1163"/>
      <c r="W1163"/>
      <c r="X1163"/>
      <c r="Y1163"/>
      <c r="Z1163"/>
      <c r="AA1163"/>
      <c r="AB1163"/>
      <c r="AC1163"/>
      <c r="AD1163"/>
      <c r="AE1163"/>
      <c r="AF1163"/>
      <c r="AG1163"/>
      <c r="AH1163"/>
      <c r="AI1163"/>
      <c r="AJ1163"/>
      <c r="AK1163"/>
      <c r="AL1163"/>
      <c r="AM1163"/>
      <c r="AN1163"/>
      <c r="AO1163"/>
      <c r="AP1163"/>
      <c r="AQ1163"/>
      <c r="AR1163"/>
      <c r="AS1163"/>
      <c r="AT1163"/>
      <c r="AU1163"/>
      <c r="AV1163"/>
      <c r="AW1163"/>
      <c r="AX1163"/>
      <c r="AY1163"/>
      <c r="AZ1163"/>
      <c r="BA1163"/>
      <c r="BB1163"/>
      <c r="BC1163"/>
      <c r="BD1163"/>
      <c r="BE1163"/>
      <c r="BF1163"/>
      <c r="BG1163"/>
      <c r="BH1163"/>
      <c r="BI1163"/>
      <c r="BJ1163"/>
      <c r="BK1163"/>
      <c r="BL1163"/>
      <c r="BM1163"/>
      <c r="BN1163"/>
      <c r="BO1163"/>
      <c r="BP1163"/>
      <c r="BQ1163"/>
      <c r="BR1163"/>
      <c r="BS1163"/>
      <c r="BT1163"/>
      <c r="BU1163"/>
      <c r="BV1163"/>
      <c r="BW1163"/>
      <c r="BX1163"/>
      <c r="BY1163"/>
      <c r="BZ1163"/>
      <c r="CA1163"/>
      <c r="CB1163"/>
      <c r="CC1163"/>
      <c r="CD1163"/>
      <c r="CE1163"/>
      <c r="CF1163"/>
      <c r="CG1163"/>
      <c r="CH1163"/>
      <c r="CI1163"/>
      <c r="CJ1163"/>
      <c r="CK1163"/>
      <c r="CL1163"/>
      <c r="CM1163"/>
      <c r="CN1163"/>
      <c r="CO1163"/>
      <c r="CP1163"/>
      <c r="CQ1163"/>
      <c r="CR1163"/>
      <c r="CS1163"/>
      <c r="CT1163"/>
      <c r="CU1163"/>
      <c r="CV1163"/>
      <c r="CW1163"/>
      <c r="CX1163"/>
      <c r="CY1163"/>
      <c r="CZ1163"/>
      <c r="DA1163"/>
      <c r="DB1163"/>
      <c r="DC1163"/>
      <c r="DD1163"/>
      <c r="DE1163"/>
      <c r="DF1163"/>
      <c r="DG1163"/>
      <c r="DH1163"/>
      <c r="DI1163"/>
      <c r="DJ1163"/>
      <c r="DK1163"/>
      <c r="DL1163"/>
      <c r="DM1163"/>
      <c r="DN1163"/>
      <c r="DO1163"/>
      <c r="DP1163"/>
      <c r="DQ1163"/>
      <c r="DR1163"/>
      <c r="DS1163"/>
      <c r="DT1163"/>
      <c r="DU1163"/>
      <c r="DV1163"/>
      <c r="DW1163"/>
      <c r="DX1163"/>
      <c r="DY1163"/>
      <c r="DZ1163"/>
      <c r="EA1163"/>
      <c r="EB1163"/>
      <c r="EC1163"/>
      <c r="ED1163"/>
      <c r="EE1163"/>
      <c r="EF1163"/>
      <c r="EG1163"/>
      <c r="EH1163"/>
      <c r="EI1163"/>
      <c r="EJ1163"/>
      <c r="EK1163"/>
      <c r="EL1163"/>
      <c r="EM1163"/>
      <c r="EN1163"/>
      <c r="EO1163"/>
      <c r="EP1163"/>
      <c r="EQ1163"/>
      <c r="ER1163"/>
      <c r="ES1163"/>
      <c r="ET1163"/>
      <c r="EU1163"/>
      <c r="EV1163"/>
      <c r="EW1163"/>
      <c r="EX1163"/>
      <c r="EY1163"/>
      <c r="EZ1163"/>
      <c r="FA1163"/>
      <c r="FB1163"/>
      <c r="FC1163"/>
      <c r="FD1163"/>
      <c r="FE1163"/>
      <c r="FF1163"/>
      <c r="FG1163"/>
      <c r="FH1163"/>
      <c r="FI1163"/>
      <c r="FJ1163"/>
      <c r="FK1163"/>
      <c r="FL1163"/>
      <c r="FM1163"/>
      <c r="FN1163"/>
      <c r="FO1163"/>
      <c r="FP1163"/>
      <c r="FQ1163"/>
      <c r="FR1163"/>
      <c r="FS1163"/>
      <c r="FT1163"/>
      <c r="FU1163"/>
      <c r="FV1163"/>
      <c r="FW1163"/>
      <c r="FX1163"/>
      <c r="FY1163"/>
      <c r="FZ1163"/>
      <c r="GA1163"/>
      <c r="GB1163"/>
      <c r="GC1163"/>
      <c r="GD1163"/>
      <c r="GE1163"/>
      <c r="GF1163"/>
      <c r="GG1163"/>
      <c r="GH1163"/>
      <c r="GI1163"/>
      <c r="GJ1163"/>
      <c r="GK1163"/>
      <c r="GL1163"/>
      <c r="GM1163"/>
      <c r="GN1163"/>
      <c r="GO1163"/>
      <c r="GP1163"/>
      <c r="GQ1163"/>
      <c r="GR1163"/>
      <c r="GS1163"/>
      <c r="GT1163"/>
      <c r="GU1163"/>
      <c r="GV1163"/>
      <c r="GW1163"/>
      <c r="GX1163"/>
      <c r="GY1163"/>
      <c r="GZ1163"/>
      <c r="HA1163"/>
      <c r="HB1163"/>
      <c r="HC1163"/>
      <c r="HD1163"/>
      <c r="HE1163"/>
      <c r="HF1163"/>
      <c r="HG1163"/>
      <c r="HH1163"/>
      <c r="HI1163"/>
      <c r="HJ1163"/>
      <c r="HK1163"/>
      <c r="HL1163"/>
    </row>
    <row r="1164" spans="1:220" x14ac:dyDescent="0.25">
      <c r="A1164"/>
      <c r="B1164"/>
      <c r="C1164"/>
      <c r="D1164"/>
      <c r="E1164"/>
      <c r="F1164"/>
      <c r="G1164"/>
      <c r="H1164"/>
      <c r="I1164"/>
      <c r="J1164"/>
      <c r="K1164"/>
      <c r="L1164"/>
      <c r="M1164"/>
      <c r="N1164"/>
      <c r="O1164"/>
      <c r="P1164"/>
      <c r="Q1164"/>
      <c r="R1164"/>
      <c r="S1164"/>
      <c r="T1164"/>
      <c r="U1164"/>
      <c r="V1164"/>
      <c r="W1164"/>
      <c r="X1164"/>
      <c r="Y1164"/>
      <c r="Z1164"/>
      <c r="AA1164"/>
      <c r="AB1164"/>
      <c r="AC1164"/>
      <c r="AD1164"/>
      <c r="AE1164"/>
      <c r="AF1164"/>
      <c r="AG1164"/>
      <c r="AH1164"/>
      <c r="AI1164"/>
      <c r="AJ1164"/>
      <c r="AK1164"/>
      <c r="AL1164"/>
      <c r="AM1164"/>
      <c r="AN1164"/>
      <c r="AO1164"/>
      <c r="AP1164"/>
      <c r="AQ1164"/>
      <c r="AR1164"/>
      <c r="AS1164"/>
      <c r="AT1164"/>
      <c r="AU1164"/>
      <c r="AV1164"/>
      <c r="AW1164"/>
      <c r="AX1164"/>
      <c r="AY1164"/>
      <c r="AZ1164"/>
      <c r="BA1164"/>
      <c r="BB1164"/>
      <c r="BC1164"/>
      <c r="BD1164"/>
      <c r="BE1164"/>
      <c r="BF1164"/>
      <c r="BG1164"/>
      <c r="BH1164"/>
      <c r="BI1164"/>
      <c r="BJ1164"/>
      <c r="BK1164"/>
      <c r="BL1164"/>
      <c r="BM1164"/>
      <c r="BN1164"/>
      <c r="BO1164"/>
      <c r="BP1164"/>
      <c r="BQ1164"/>
      <c r="BR1164"/>
      <c r="BS1164"/>
      <c r="BT1164"/>
      <c r="BU1164"/>
      <c r="BV1164"/>
      <c r="BW1164"/>
      <c r="BX1164"/>
      <c r="BY1164"/>
      <c r="BZ1164"/>
      <c r="CA1164"/>
      <c r="CB1164"/>
      <c r="CC1164"/>
      <c r="CD1164"/>
      <c r="CE1164"/>
      <c r="CF1164"/>
      <c r="CG1164"/>
      <c r="CH1164"/>
      <c r="CI1164"/>
      <c r="CJ1164"/>
      <c r="CK1164"/>
      <c r="CL1164"/>
      <c r="CM1164"/>
      <c r="CN1164"/>
      <c r="CO1164"/>
      <c r="CP1164"/>
      <c r="CQ1164"/>
      <c r="CR1164"/>
      <c r="CS1164"/>
      <c r="CT1164"/>
      <c r="CU1164"/>
      <c r="CV1164"/>
      <c r="CW1164"/>
      <c r="CX1164"/>
      <c r="CY1164"/>
      <c r="CZ1164"/>
      <c r="DA1164"/>
      <c r="DB1164"/>
      <c r="DC1164"/>
      <c r="DD1164"/>
      <c r="DE1164"/>
      <c r="DF1164"/>
      <c r="DG1164"/>
      <c r="DH1164"/>
      <c r="DI1164"/>
      <c r="DJ1164"/>
      <c r="DK1164"/>
      <c r="DL1164"/>
      <c r="DM1164"/>
      <c r="DN1164"/>
      <c r="DO1164"/>
      <c r="DP1164"/>
      <c r="DQ1164"/>
      <c r="DR1164"/>
      <c r="DS1164"/>
      <c r="DT1164"/>
      <c r="DU1164"/>
      <c r="DV1164"/>
      <c r="DW1164"/>
      <c r="DX1164"/>
      <c r="DY1164"/>
      <c r="DZ1164"/>
      <c r="EA1164"/>
      <c r="EB1164"/>
      <c r="EC1164"/>
      <c r="ED1164"/>
      <c r="EE1164"/>
      <c r="EF1164"/>
      <c r="EG1164"/>
      <c r="EH1164"/>
      <c r="EI1164"/>
      <c r="EJ1164"/>
      <c r="EK1164"/>
      <c r="EL1164"/>
      <c r="EM1164"/>
      <c r="EN1164"/>
      <c r="EO1164"/>
      <c r="EP1164"/>
      <c r="EQ1164"/>
      <c r="ER1164"/>
      <c r="ES1164"/>
      <c r="ET1164"/>
      <c r="EU1164"/>
      <c r="EV1164"/>
      <c r="EW1164"/>
      <c r="EX1164"/>
      <c r="EY1164"/>
      <c r="EZ1164"/>
      <c r="FA1164"/>
      <c r="FB1164"/>
      <c r="FC1164"/>
      <c r="FD1164"/>
      <c r="FE1164"/>
      <c r="FF1164"/>
      <c r="FG1164"/>
      <c r="FH1164"/>
      <c r="FI1164"/>
      <c r="FJ1164"/>
      <c r="FK1164"/>
      <c r="FL1164"/>
      <c r="FM1164"/>
      <c r="FN1164"/>
      <c r="FO1164"/>
      <c r="FP1164"/>
      <c r="FQ1164"/>
      <c r="FR1164"/>
      <c r="FS1164"/>
      <c r="FT1164"/>
      <c r="FU1164"/>
      <c r="FV1164"/>
      <c r="FW1164"/>
      <c r="FX1164"/>
      <c r="FY1164"/>
      <c r="FZ1164"/>
      <c r="GA1164"/>
      <c r="GB1164"/>
      <c r="GC1164"/>
      <c r="GD1164"/>
      <c r="GE1164"/>
      <c r="GF1164"/>
      <c r="GG1164"/>
      <c r="GH1164"/>
      <c r="GI1164"/>
      <c r="GJ1164"/>
      <c r="GK1164"/>
      <c r="GL1164"/>
      <c r="GM1164"/>
      <c r="GN1164"/>
      <c r="GO1164"/>
      <c r="GP1164"/>
      <c r="GQ1164"/>
      <c r="GR1164"/>
      <c r="GS1164"/>
      <c r="GT1164"/>
      <c r="GU1164"/>
      <c r="GV1164"/>
      <c r="GW1164"/>
      <c r="GX1164"/>
      <c r="GY1164"/>
      <c r="GZ1164"/>
      <c r="HA1164"/>
      <c r="HB1164"/>
      <c r="HC1164"/>
      <c r="HD1164"/>
      <c r="HE1164"/>
      <c r="HF1164"/>
      <c r="HG1164"/>
      <c r="HH1164"/>
      <c r="HI1164"/>
      <c r="HJ1164"/>
      <c r="HK1164"/>
      <c r="HL1164"/>
    </row>
    <row r="1165" spans="1:220" x14ac:dyDescent="0.25">
      <c r="A1165"/>
      <c r="B1165"/>
      <c r="C1165"/>
      <c r="D1165"/>
      <c r="E1165"/>
      <c r="F1165"/>
      <c r="G1165"/>
      <c r="H1165"/>
      <c r="I1165"/>
      <c r="J1165"/>
      <c r="K1165"/>
      <c r="L1165"/>
      <c r="M1165"/>
      <c r="N1165"/>
      <c r="O1165"/>
      <c r="P1165"/>
      <c r="Q1165"/>
      <c r="R1165"/>
      <c r="S1165"/>
      <c r="T1165"/>
      <c r="U1165"/>
      <c r="V1165"/>
      <c r="W1165"/>
      <c r="X1165"/>
      <c r="Y1165"/>
      <c r="Z1165"/>
      <c r="AA1165"/>
      <c r="AB1165"/>
      <c r="AC1165"/>
      <c r="AD1165"/>
      <c r="AE1165"/>
      <c r="AF1165"/>
      <c r="AG1165"/>
      <c r="AH1165"/>
      <c r="AI1165"/>
      <c r="AJ1165"/>
      <c r="AK1165"/>
      <c r="AL1165"/>
      <c r="AM1165"/>
      <c r="AN1165"/>
      <c r="AO1165"/>
      <c r="AP1165"/>
      <c r="AQ1165"/>
      <c r="AR1165"/>
      <c r="AS1165"/>
      <c r="AT1165"/>
      <c r="AU1165"/>
      <c r="AV1165"/>
      <c r="AW1165"/>
      <c r="AX1165"/>
      <c r="AY1165"/>
      <c r="AZ1165"/>
      <c r="BA1165"/>
      <c r="BB1165"/>
      <c r="BC1165"/>
      <c r="BD1165"/>
      <c r="BE1165"/>
      <c r="BF1165"/>
      <c r="BG1165"/>
      <c r="BH1165"/>
      <c r="BI1165"/>
      <c r="BJ1165"/>
      <c r="BK1165"/>
      <c r="BL1165"/>
      <c r="BM1165"/>
      <c r="BN1165"/>
      <c r="BO1165"/>
      <c r="BP1165"/>
      <c r="BQ1165"/>
      <c r="BR1165"/>
      <c r="BS1165"/>
      <c r="BT1165"/>
      <c r="BU1165"/>
      <c r="BV1165"/>
      <c r="BW1165"/>
      <c r="BX1165"/>
      <c r="BY1165"/>
      <c r="BZ1165"/>
      <c r="CA1165"/>
      <c r="CB1165"/>
      <c r="CC1165"/>
      <c r="CD1165"/>
      <c r="CE1165"/>
      <c r="CF1165"/>
      <c r="CG1165"/>
      <c r="CH1165"/>
      <c r="CI1165"/>
      <c r="CJ1165"/>
      <c r="CK1165"/>
      <c r="CL1165"/>
      <c r="CM1165"/>
      <c r="CN1165"/>
      <c r="CO1165"/>
      <c r="CP1165"/>
      <c r="CQ1165"/>
      <c r="CR1165"/>
      <c r="CS1165"/>
      <c r="CT1165"/>
      <c r="CU1165"/>
      <c r="CV1165"/>
      <c r="CW1165"/>
      <c r="CX1165"/>
      <c r="CY1165"/>
      <c r="CZ1165"/>
      <c r="DA1165"/>
      <c r="DB1165"/>
      <c r="DC1165"/>
      <c r="DD1165"/>
      <c r="DE1165"/>
      <c r="DF1165"/>
      <c r="DG1165"/>
      <c r="DH1165"/>
      <c r="DI1165"/>
      <c r="DJ1165"/>
      <c r="DK1165"/>
      <c r="DL1165"/>
      <c r="DM1165"/>
      <c r="DN1165"/>
      <c r="DO1165"/>
      <c r="DP1165"/>
      <c r="DQ1165"/>
      <c r="DR1165"/>
      <c r="DS1165"/>
      <c r="DT1165"/>
      <c r="DU1165"/>
      <c r="DV1165"/>
      <c r="DW1165"/>
      <c r="DX1165"/>
      <c r="DY1165"/>
      <c r="DZ1165"/>
      <c r="EA1165"/>
      <c r="EB1165"/>
      <c r="EC1165"/>
      <c r="ED1165"/>
      <c r="EE1165"/>
      <c r="EF1165"/>
      <c r="EG1165"/>
      <c r="EH1165"/>
      <c r="EI1165"/>
      <c r="EJ1165"/>
      <c r="EK1165"/>
      <c r="EL1165"/>
      <c r="EM1165"/>
      <c r="EN1165"/>
      <c r="EO1165"/>
      <c r="EP1165"/>
      <c r="EQ1165"/>
      <c r="ER1165"/>
      <c r="ES1165"/>
      <c r="ET1165"/>
      <c r="EU1165"/>
      <c r="EV1165"/>
      <c r="EW1165"/>
      <c r="EX1165"/>
      <c r="EY1165"/>
      <c r="EZ1165"/>
      <c r="FA1165"/>
      <c r="FB1165"/>
      <c r="FC1165"/>
      <c r="FD1165"/>
      <c r="FE1165"/>
      <c r="FF1165"/>
      <c r="FG1165"/>
      <c r="FH1165"/>
      <c r="FI1165"/>
      <c r="FJ1165"/>
      <c r="FK1165"/>
      <c r="FL1165"/>
      <c r="FM1165"/>
      <c r="FN1165"/>
      <c r="FO1165"/>
      <c r="FP1165"/>
      <c r="FQ1165"/>
      <c r="FR1165"/>
      <c r="FS1165"/>
      <c r="FT1165"/>
      <c r="FU1165"/>
      <c r="FV1165"/>
      <c r="FW1165"/>
      <c r="FX1165"/>
      <c r="FY1165"/>
      <c r="FZ1165"/>
      <c r="GA1165"/>
      <c r="GB1165"/>
      <c r="GC1165"/>
      <c r="GD1165"/>
      <c r="GE1165"/>
      <c r="GF1165"/>
      <c r="GG1165"/>
      <c r="GH1165"/>
      <c r="GI1165"/>
      <c r="GJ1165"/>
      <c r="GK1165"/>
      <c r="GL1165"/>
      <c r="GM1165"/>
      <c r="GN1165"/>
      <c r="GO1165"/>
      <c r="GP1165"/>
      <c r="GQ1165"/>
      <c r="GR1165"/>
      <c r="GS1165"/>
      <c r="GT1165"/>
      <c r="GU1165"/>
      <c r="GV1165"/>
      <c r="GW1165"/>
      <c r="GX1165"/>
      <c r="GY1165"/>
      <c r="GZ1165"/>
      <c r="HA1165"/>
      <c r="HB1165"/>
      <c r="HC1165"/>
      <c r="HD1165"/>
      <c r="HE1165"/>
      <c r="HF1165"/>
      <c r="HG1165"/>
      <c r="HH1165"/>
      <c r="HI1165"/>
      <c r="HJ1165"/>
      <c r="HK1165"/>
      <c r="HL1165"/>
    </row>
    <row r="1166" spans="1:220" x14ac:dyDescent="0.25">
      <c r="A1166"/>
      <c r="B1166"/>
      <c r="C1166"/>
      <c r="D1166"/>
      <c r="E1166"/>
      <c r="F1166"/>
      <c r="G1166"/>
      <c r="H1166"/>
      <c r="I1166"/>
      <c r="J1166"/>
      <c r="K1166"/>
      <c r="L1166"/>
      <c r="M1166"/>
      <c r="N1166"/>
      <c r="O1166"/>
      <c r="P1166"/>
      <c r="Q1166"/>
      <c r="R1166"/>
      <c r="S1166"/>
      <c r="T1166"/>
      <c r="U1166"/>
      <c r="V1166"/>
      <c r="W1166"/>
      <c r="X1166"/>
      <c r="Y1166"/>
      <c r="Z1166"/>
      <c r="AA1166"/>
      <c r="AB1166"/>
      <c r="AC1166"/>
      <c r="AD1166"/>
      <c r="AE1166"/>
      <c r="AF1166"/>
      <c r="AG1166"/>
      <c r="AH1166"/>
      <c r="AI1166"/>
      <c r="AJ1166"/>
      <c r="AK1166"/>
      <c r="AL1166"/>
      <c r="AM1166"/>
      <c r="AN1166"/>
      <c r="AO1166"/>
      <c r="AP1166"/>
      <c r="AQ1166"/>
      <c r="AR1166"/>
      <c r="AS1166"/>
      <c r="AT1166"/>
      <c r="AU1166"/>
      <c r="AV1166"/>
      <c r="AW1166"/>
      <c r="AX1166"/>
      <c r="AY1166"/>
      <c r="AZ1166"/>
      <c r="BA1166"/>
      <c r="BB1166"/>
      <c r="BC1166"/>
      <c r="BD1166"/>
      <c r="BE1166"/>
      <c r="BF1166"/>
      <c r="BG1166"/>
      <c r="BH1166"/>
      <c r="BI1166"/>
      <c r="BJ1166"/>
      <c r="BK1166"/>
      <c r="BL1166"/>
      <c r="BM1166"/>
      <c r="BN1166"/>
      <c r="BO1166"/>
      <c r="BP1166"/>
      <c r="BQ1166"/>
      <c r="BR1166"/>
      <c r="BS1166"/>
      <c r="BT1166"/>
      <c r="BU1166"/>
      <c r="BV1166"/>
      <c r="BW1166"/>
      <c r="BX1166"/>
      <c r="BY1166"/>
      <c r="BZ1166"/>
      <c r="CA1166"/>
      <c r="CB1166"/>
      <c r="CC1166"/>
      <c r="CD1166"/>
      <c r="CE1166"/>
      <c r="CF1166"/>
      <c r="CG1166"/>
      <c r="CH1166"/>
      <c r="CI1166"/>
      <c r="CJ1166"/>
      <c r="CK1166"/>
      <c r="CL1166"/>
      <c r="CM1166"/>
      <c r="CN1166"/>
      <c r="CO1166"/>
      <c r="CP1166"/>
      <c r="CQ1166"/>
      <c r="CR1166"/>
      <c r="CS1166"/>
      <c r="CT1166"/>
      <c r="CU1166"/>
      <c r="CV1166"/>
      <c r="CW1166"/>
      <c r="CX1166"/>
      <c r="CY1166"/>
      <c r="CZ1166"/>
      <c r="DA1166"/>
      <c r="DB1166"/>
      <c r="DC1166"/>
      <c r="DD1166"/>
      <c r="DE1166"/>
      <c r="DF1166"/>
      <c r="DG1166"/>
      <c r="DH1166"/>
      <c r="DI1166"/>
      <c r="DJ1166"/>
      <c r="DK1166"/>
      <c r="DL1166"/>
      <c r="DM1166"/>
      <c r="DN1166"/>
      <c r="DO1166"/>
      <c r="DP1166"/>
      <c r="DQ1166"/>
      <c r="DR1166"/>
      <c r="DS1166"/>
      <c r="DT1166"/>
      <c r="DU1166"/>
      <c r="DV1166"/>
      <c r="DW1166"/>
      <c r="DX1166"/>
      <c r="DY1166"/>
      <c r="DZ1166"/>
      <c r="EA1166"/>
      <c r="EB1166"/>
      <c r="EC1166"/>
      <c r="ED1166"/>
      <c r="EE1166"/>
      <c r="EF1166"/>
      <c r="EG1166"/>
      <c r="EH1166"/>
      <c r="EI1166"/>
      <c r="EJ1166"/>
      <c r="EK1166"/>
      <c r="EL1166"/>
      <c r="EM1166"/>
      <c r="EN1166"/>
      <c r="EO1166"/>
      <c r="EP1166"/>
      <c r="EQ1166"/>
      <c r="ER1166"/>
      <c r="ES1166"/>
      <c r="ET1166"/>
      <c r="EU1166"/>
      <c r="EV1166"/>
      <c r="EW1166"/>
      <c r="EX1166"/>
      <c r="EY1166"/>
      <c r="EZ1166"/>
      <c r="FA1166"/>
      <c r="FB1166"/>
      <c r="FC1166"/>
      <c r="FD1166"/>
      <c r="FE1166"/>
      <c r="FF1166"/>
      <c r="FG1166"/>
      <c r="FH1166"/>
      <c r="FI1166"/>
      <c r="FJ1166"/>
      <c r="FK1166"/>
      <c r="FL1166"/>
      <c r="FM1166"/>
      <c r="FN1166"/>
      <c r="FO1166"/>
      <c r="FP1166"/>
      <c r="FQ1166"/>
      <c r="FR1166"/>
      <c r="FS1166"/>
      <c r="FT1166"/>
      <c r="FU1166"/>
      <c r="FV1166"/>
      <c r="FW1166"/>
      <c r="FX1166"/>
      <c r="FY1166"/>
      <c r="FZ1166"/>
      <c r="GA1166"/>
      <c r="GB1166"/>
      <c r="GC1166"/>
      <c r="GD1166"/>
      <c r="GE1166"/>
      <c r="GF1166"/>
      <c r="GG1166"/>
      <c r="GH1166"/>
      <c r="GI1166"/>
      <c r="GJ1166"/>
      <c r="GK1166"/>
      <c r="GL1166"/>
      <c r="GM1166"/>
      <c r="GN1166"/>
      <c r="GO1166"/>
      <c r="GP1166"/>
      <c r="GQ1166"/>
      <c r="GR1166"/>
      <c r="GS1166"/>
      <c r="GT1166"/>
      <c r="GU1166"/>
      <c r="GV1166"/>
      <c r="GW1166"/>
      <c r="GX1166"/>
      <c r="GY1166"/>
      <c r="GZ1166"/>
      <c r="HA1166"/>
      <c r="HB1166"/>
      <c r="HC1166"/>
      <c r="HD1166"/>
      <c r="HE1166"/>
      <c r="HF1166"/>
      <c r="HG1166"/>
      <c r="HH1166"/>
      <c r="HI1166"/>
      <c r="HJ1166"/>
      <c r="HK1166"/>
      <c r="HL1166"/>
    </row>
    <row r="1167" spans="1:220" x14ac:dyDescent="0.25">
      <c r="A1167"/>
      <c r="B1167"/>
      <c r="C1167"/>
      <c r="D1167"/>
      <c r="E1167"/>
      <c r="F1167"/>
      <c r="G1167"/>
      <c r="H1167"/>
      <c r="I1167"/>
      <c r="J1167"/>
      <c r="K1167"/>
      <c r="L1167"/>
      <c r="M1167"/>
      <c r="N1167"/>
      <c r="O1167"/>
      <c r="P1167"/>
      <c r="Q1167"/>
      <c r="R1167"/>
      <c r="S1167"/>
      <c r="T1167"/>
      <c r="U1167"/>
      <c r="V1167"/>
      <c r="W1167"/>
      <c r="X1167"/>
      <c r="Y1167"/>
      <c r="Z1167"/>
      <c r="AA1167"/>
      <c r="AB1167"/>
      <c r="AC1167"/>
      <c r="AD1167"/>
      <c r="AE1167"/>
      <c r="AF1167"/>
      <c r="AG1167"/>
      <c r="AH1167"/>
      <c r="AI1167"/>
      <c r="AJ1167"/>
      <c r="AK1167"/>
      <c r="AL1167"/>
      <c r="AM1167"/>
      <c r="AN1167"/>
      <c r="AO1167"/>
      <c r="AP1167"/>
      <c r="AQ1167"/>
      <c r="AR1167"/>
      <c r="AS1167"/>
      <c r="AT1167"/>
      <c r="AU1167"/>
      <c r="AV1167"/>
      <c r="AW1167"/>
      <c r="AX1167"/>
      <c r="AY1167"/>
      <c r="AZ1167"/>
      <c r="BA1167"/>
      <c r="BB1167"/>
      <c r="BC1167"/>
      <c r="BD1167"/>
      <c r="BE1167"/>
      <c r="BF1167"/>
      <c r="BG1167"/>
      <c r="BH1167"/>
      <c r="BI1167"/>
      <c r="BJ1167"/>
      <c r="BK1167"/>
      <c r="BL1167"/>
      <c r="BM1167"/>
      <c r="BN1167"/>
      <c r="BO1167"/>
      <c r="BP1167"/>
      <c r="BQ1167"/>
      <c r="BR1167"/>
      <c r="BS1167"/>
      <c r="BT1167"/>
      <c r="BU1167"/>
      <c r="BV1167"/>
      <c r="BW1167"/>
      <c r="BX1167"/>
      <c r="BY1167"/>
      <c r="BZ1167"/>
      <c r="CA1167"/>
      <c r="CB1167"/>
      <c r="CC1167"/>
      <c r="CD1167"/>
      <c r="CE1167"/>
      <c r="CF1167"/>
      <c r="CG1167"/>
      <c r="CH1167"/>
      <c r="CI1167"/>
      <c r="CJ1167"/>
      <c r="CK1167"/>
      <c r="CL1167"/>
      <c r="CM1167"/>
      <c r="CN1167"/>
      <c r="CO1167"/>
      <c r="CP1167"/>
      <c r="CQ1167"/>
      <c r="CR1167"/>
      <c r="CS1167"/>
      <c r="CT1167"/>
      <c r="CU1167"/>
      <c r="CV1167"/>
      <c r="CW1167"/>
      <c r="CX1167"/>
      <c r="CY1167"/>
      <c r="CZ1167"/>
      <c r="DA1167"/>
      <c r="DB1167"/>
      <c r="DC1167"/>
      <c r="DD1167"/>
      <c r="DE1167"/>
      <c r="DF1167"/>
      <c r="DG1167"/>
      <c r="DH1167"/>
      <c r="DI1167"/>
      <c r="DJ1167"/>
      <c r="DK1167"/>
      <c r="DL1167"/>
      <c r="DM1167"/>
      <c r="DN1167"/>
      <c r="DO1167"/>
      <c r="DP1167"/>
      <c r="DQ1167"/>
      <c r="DR1167"/>
      <c r="DS1167"/>
      <c r="DT1167"/>
      <c r="DU1167"/>
      <c r="DV1167"/>
      <c r="DW1167"/>
      <c r="DX1167"/>
      <c r="DY1167"/>
      <c r="DZ1167"/>
      <c r="EA1167"/>
      <c r="EB1167"/>
      <c r="EC1167"/>
      <c r="ED1167"/>
      <c r="EE1167"/>
      <c r="EF1167"/>
      <c r="EG1167"/>
      <c r="EH1167"/>
      <c r="EI1167"/>
      <c r="EJ1167"/>
      <c r="EK1167"/>
      <c r="EL1167"/>
      <c r="EM1167"/>
      <c r="EN1167"/>
      <c r="EO1167"/>
      <c r="EP1167"/>
      <c r="EQ1167"/>
      <c r="ER1167"/>
      <c r="ES1167"/>
      <c r="ET1167"/>
      <c r="EU1167"/>
      <c r="EV1167"/>
      <c r="EW1167"/>
      <c r="EX1167"/>
      <c r="EY1167"/>
      <c r="EZ1167"/>
      <c r="FA1167"/>
      <c r="FB1167"/>
      <c r="FC1167"/>
      <c r="FD1167"/>
      <c r="FE1167"/>
      <c r="FF1167"/>
      <c r="FG1167"/>
      <c r="FH1167"/>
      <c r="FI1167"/>
      <c r="FJ1167"/>
      <c r="FK1167"/>
      <c r="FL1167"/>
      <c r="FM1167"/>
      <c r="FN1167"/>
      <c r="FO1167"/>
      <c r="FP1167"/>
      <c r="FQ1167"/>
      <c r="FR1167"/>
      <c r="FS1167"/>
      <c r="FT1167"/>
      <c r="FU1167"/>
      <c r="FV1167"/>
      <c r="FW1167"/>
      <c r="FX1167"/>
      <c r="FY1167"/>
      <c r="FZ1167"/>
      <c r="GA1167"/>
      <c r="GB1167"/>
      <c r="GC1167"/>
      <c r="GD1167"/>
      <c r="GE1167"/>
      <c r="GF1167"/>
      <c r="GG1167"/>
      <c r="GH1167"/>
      <c r="GI1167"/>
      <c r="GJ1167"/>
      <c r="GK1167"/>
      <c r="GL1167"/>
      <c r="GM1167"/>
      <c r="GN1167"/>
      <c r="GO1167"/>
      <c r="GP1167"/>
      <c r="GQ1167"/>
      <c r="GR1167"/>
      <c r="GS1167"/>
      <c r="GT1167"/>
      <c r="GU1167"/>
      <c r="GV1167"/>
      <c r="GW1167"/>
      <c r="GX1167"/>
      <c r="GY1167"/>
      <c r="GZ1167"/>
      <c r="HA1167"/>
      <c r="HB1167"/>
      <c r="HC1167"/>
      <c r="HD1167"/>
      <c r="HE1167"/>
      <c r="HF1167"/>
      <c r="HG1167"/>
      <c r="HH1167"/>
      <c r="HI1167"/>
      <c r="HJ1167"/>
      <c r="HK1167"/>
      <c r="HL1167"/>
    </row>
    <row r="1168" spans="1:220" x14ac:dyDescent="0.25">
      <c r="A1168"/>
      <c r="B1168"/>
      <c r="C1168"/>
      <c r="D1168"/>
      <c r="E1168"/>
      <c r="F1168"/>
      <c r="G1168"/>
      <c r="H1168"/>
      <c r="I1168"/>
      <c r="J1168"/>
      <c r="K1168"/>
      <c r="L1168"/>
      <c r="M1168"/>
      <c r="N1168"/>
      <c r="O1168"/>
      <c r="P1168"/>
      <c r="Q1168"/>
      <c r="R1168"/>
      <c r="S1168"/>
      <c r="T1168"/>
      <c r="U1168"/>
      <c r="V1168"/>
      <c r="W1168"/>
      <c r="X1168"/>
      <c r="Y1168"/>
      <c r="Z1168"/>
      <c r="AA1168"/>
      <c r="AB1168"/>
      <c r="AC1168"/>
      <c r="AD1168"/>
      <c r="AE1168"/>
      <c r="AF1168"/>
      <c r="AG1168"/>
      <c r="AH1168"/>
      <c r="AI1168"/>
      <c r="AJ1168"/>
      <c r="AK1168"/>
      <c r="AL1168"/>
      <c r="AM1168"/>
      <c r="AN1168"/>
      <c r="AO1168"/>
      <c r="AP1168"/>
      <c r="AQ1168"/>
      <c r="AR1168"/>
      <c r="AS1168"/>
      <c r="AT1168"/>
      <c r="AU1168"/>
      <c r="AV1168"/>
      <c r="AW1168"/>
      <c r="AX1168"/>
      <c r="AY1168"/>
      <c r="AZ1168"/>
      <c r="BA1168"/>
      <c r="BB1168"/>
      <c r="BC1168"/>
      <c r="BD1168"/>
      <c r="BE1168"/>
      <c r="BF1168"/>
      <c r="BG1168"/>
      <c r="BH1168"/>
      <c r="BI1168"/>
      <c r="BJ1168"/>
      <c r="BK1168"/>
      <c r="BL1168"/>
      <c r="BM1168"/>
      <c r="BN1168"/>
      <c r="BO1168"/>
      <c r="BP1168"/>
      <c r="BQ1168"/>
      <c r="BR1168"/>
      <c r="BS1168"/>
      <c r="BT1168"/>
      <c r="BU1168"/>
      <c r="BV1168"/>
      <c r="BW1168"/>
      <c r="BX1168"/>
      <c r="BY1168"/>
      <c r="BZ1168"/>
      <c r="CA1168"/>
      <c r="CB1168"/>
      <c r="CC1168"/>
      <c r="CD1168"/>
      <c r="CE1168"/>
      <c r="CF1168"/>
      <c r="CG1168"/>
      <c r="CH1168"/>
      <c r="CI1168"/>
      <c r="CJ1168"/>
      <c r="CK1168"/>
      <c r="CL1168"/>
      <c r="CM1168"/>
      <c r="CN1168"/>
      <c r="CO1168"/>
      <c r="CP1168"/>
      <c r="CQ1168"/>
      <c r="CR1168"/>
      <c r="CS1168"/>
      <c r="CT1168"/>
      <c r="CU1168"/>
      <c r="CV1168"/>
      <c r="CW1168"/>
      <c r="CX1168"/>
      <c r="CY1168"/>
      <c r="CZ1168"/>
      <c r="DA1168"/>
      <c r="DB1168"/>
      <c r="DC1168"/>
      <c r="DD1168"/>
      <c r="DE1168"/>
      <c r="DF1168"/>
      <c r="DG1168"/>
      <c r="DH1168"/>
      <c r="DI1168"/>
      <c r="DJ1168"/>
      <c r="DK1168"/>
      <c r="DL1168"/>
      <c r="DM1168"/>
      <c r="DN1168"/>
      <c r="DO1168"/>
      <c r="DP1168"/>
      <c r="DQ1168"/>
      <c r="DR1168"/>
      <c r="DS1168"/>
      <c r="DT1168"/>
      <c r="DU1168"/>
      <c r="DV1168"/>
      <c r="DW1168"/>
      <c r="DX1168"/>
      <c r="DY1168"/>
      <c r="DZ1168"/>
      <c r="EA1168"/>
      <c r="EB1168"/>
      <c r="EC1168"/>
      <c r="ED1168"/>
      <c r="EE1168"/>
      <c r="EF1168"/>
      <c r="EG1168"/>
      <c r="EH1168"/>
      <c r="EI1168"/>
      <c r="EJ1168"/>
      <c r="EK1168"/>
      <c r="EL1168"/>
      <c r="EM1168"/>
      <c r="EN1168"/>
      <c r="EO1168"/>
      <c r="EP1168"/>
      <c r="EQ1168"/>
      <c r="ER1168"/>
      <c r="ES1168"/>
      <c r="ET1168"/>
      <c r="EU1168"/>
      <c r="EV1168"/>
      <c r="EW1168"/>
      <c r="EX1168"/>
      <c r="EY1168"/>
      <c r="EZ1168"/>
      <c r="FA1168"/>
      <c r="FB1168"/>
      <c r="FC1168"/>
      <c r="FD1168"/>
      <c r="FE1168"/>
      <c r="FF1168"/>
      <c r="FG1168"/>
      <c r="FH1168"/>
      <c r="FI1168"/>
      <c r="FJ1168"/>
      <c r="FK1168"/>
      <c r="FL1168"/>
      <c r="FM1168"/>
      <c r="FN1168"/>
      <c r="FO1168"/>
      <c r="FP1168"/>
      <c r="FQ1168"/>
      <c r="FR1168"/>
      <c r="FS1168"/>
      <c r="FT1168"/>
      <c r="FU1168"/>
      <c r="FV1168"/>
      <c r="FW1168"/>
      <c r="FX1168"/>
      <c r="FY1168"/>
      <c r="FZ1168"/>
      <c r="GA1168"/>
      <c r="GB1168"/>
      <c r="GC1168"/>
      <c r="GD1168"/>
      <c r="GE1168"/>
      <c r="GF1168"/>
      <c r="GG1168"/>
      <c r="GH1168"/>
      <c r="GI1168"/>
      <c r="GJ1168"/>
      <c r="GK1168"/>
      <c r="GL1168"/>
      <c r="GM1168"/>
      <c r="GN1168"/>
      <c r="GO1168"/>
      <c r="GP1168"/>
      <c r="GQ1168"/>
      <c r="GR1168"/>
      <c r="GS1168"/>
      <c r="GT1168"/>
      <c r="GU1168"/>
      <c r="GV1168"/>
      <c r="GW1168"/>
      <c r="GX1168"/>
      <c r="GY1168"/>
      <c r="GZ1168"/>
      <c r="HA1168"/>
      <c r="HB1168"/>
      <c r="HC1168"/>
      <c r="HD1168"/>
      <c r="HE1168"/>
      <c r="HF1168"/>
      <c r="HG1168"/>
      <c r="HH1168"/>
      <c r="HI1168"/>
      <c r="HJ1168"/>
      <c r="HK1168"/>
      <c r="HL1168"/>
    </row>
    <row r="1169" spans="1:220" x14ac:dyDescent="0.25">
      <c r="A1169"/>
      <c r="B1169"/>
      <c r="C1169"/>
      <c r="D1169"/>
      <c r="E1169"/>
      <c r="F1169"/>
      <c r="G1169"/>
      <c r="H1169"/>
      <c r="I1169"/>
      <c r="J1169"/>
      <c r="K1169"/>
      <c r="L1169"/>
      <c r="M1169"/>
      <c r="N1169"/>
      <c r="O1169"/>
      <c r="P1169"/>
      <c r="Q1169"/>
      <c r="R1169"/>
      <c r="S1169"/>
      <c r="T1169"/>
      <c r="U1169"/>
      <c r="V1169"/>
      <c r="W1169"/>
      <c r="X1169"/>
      <c r="Y1169"/>
      <c r="Z1169"/>
      <c r="AA1169"/>
      <c r="AB1169"/>
      <c r="AC1169"/>
      <c r="AD1169"/>
      <c r="AE1169"/>
      <c r="AF1169"/>
      <c r="AG1169"/>
      <c r="AH1169"/>
      <c r="AI1169"/>
      <c r="AJ1169"/>
      <c r="AK1169"/>
      <c r="AL1169"/>
      <c r="AM1169"/>
      <c r="AN1169"/>
      <c r="AO1169"/>
      <c r="AP1169"/>
      <c r="AQ1169"/>
      <c r="AR1169"/>
      <c r="AS1169"/>
      <c r="AT1169"/>
      <c r="AU1169"/>
      <c r="AV1169"/>
      <c r="AW1169"/>
      <c r="AX1169"/>
      <c r="AY1169"/>
      <c r="AZ1169"/>
      <c r="BA1169"/>
      <c r="BB1169"/>
      <c r="BC1169"/>
      <c r="BD1169"/>
      <c r="BE1169"/>
      <c r="BF1169"/>
      <c r="BG1169"/>
      <c r="BH1169"/>
      <c r="BI1169"/>
      <c r="BJ1169"/>
      <c r="BK1169"/>
      <c r="BL1169"/>
      <c r="BM1169"/>
      <c r="BN1169"/>
      <c r="BO1169"/>
      <c r="BP1169"/>
      <c r="BQ1169"/>
      <c r="BR1169"/>
      <c r="BS1169"/>
      <c r="BT1169"/>
      <c r="BU1169"/>
      <c r="BV1169"/>
      <c r="BW1169"/>
      <c r="BX1169"/>
      <c r="BY1169"/>
      <c r="BZ1169"/>
      <c r="CA1169"/>
      <c r="CB1169"/>
      <c r="CC1169"/>
      <c r="CD1169"/>
      <c r="CE1169"/>
      <c r="CF1169"/>
      <c r="CG1169"/>
      <c r="CH1169"/>
      <c r="CI1169"/>
      <c r="CJ1169"/>
      <c r="CK1169"/>
      <c r="CL1169"/>
      <c r="CM1169"/>
      <c r="CN1169"/>
      <c r="CO1169"/>
      <c r="CP1169"/>
      <c r="CQ1169"/>
      <c r="CR1169"/>
      <c r="CS1169"/>
      <c r="CT1169"/>
      <c r="CU1169"/>
      <c r="CV1169"/>
      <c r="CW1169"/>
      <c r="CX1169"/>
      <c r="CY1169"/>
      <c r="CZ1169"/>
      <c r="DA1169"/>
      <c r="DB1169"/>
      <c r="DC1169"/>
      <c r="DD1169"/>
      <c r="DE1169"/>
      <c r="DF1169"/>
      <c r="DG1169"/>
      <c r="DH1169"/>
      <c r="DI1169"/>
      <c r="DJ1169"/>
      <c r="DK1169"/>
      <c r="DL1169"/>
      <c r="DM1169"/>
      <c r="DN1169"/>
      <c r="DO1169"/>
      <c r="DP1169"/>
      <c r="DQ1169"/>
      <c r="DR1169"/>
      <c r="DS1169"/>
      <c r="DT1169"/>
      <c r="DU1169"/>
      <c r="DV1169"/>
      <c r="DW1169"/>
      <c r="DX1169"/>
      <c r="DY1169"/>
      <c r="DZ1169"/>
      <c r="EA1169"/>
      <c r="EB1169"/>
      <c r="EC1169"/>
      <c r="ED1169"/>
      <c r="EE1169"/>
      <c r="EF1169"/>
      <c r="EG1169"/>
      <c r="EH1169"/>
      <c r="EI1169"/>
      <c r="EJ1169"/>
      <c r="EK1169"/>
      <c r="EL1169"/>
      <c r="EM1169"/>
      <c r="EN1169"/>
      <c r="EO1169"/>
      <c r="EP1169"/>
      <c r="EQ1169"/>
      <c r="ER1169"/>
      <c r="ES1169"/>
      <c r="ET1169"/>
      <c r="EU1169"/>
      <c r="EV1169"/>
      <c r="EW1169"/>
      <c r="EX1169"/>
      <c r="EY1169"/>
      <c r="EZ1169"/>
      <c r="FA1169"/>
      <c r="FB1169"/>
      <c r="FC1169"/>
      <c r="FD1169"/>
      <c r="FE1169"/>
      <c r="FF1169"/>
      <c r="FG1169"/>
      <c r="FH1169"/>
      <c r="FI1169"/>
      <c r="FJ1169"/>
      <c r="FK1169"/>
      <c r="FL1169"/>
      <c r="FM1169"/>
      <c r="FN1169"/>
      <c r="FO1169"/>
      <c r="FP1169"/>
      <c r="FQ1169"/>
      <c r="FR1169"/>
      <c r="FS1169"/>
      <c r="FT1169"/>
      <c r="FU1169"/>
      <c r="FV1169"/>
      <c r="FW1169"/>
      <c r="FX1169"/>
      <c r="FY1169"/>
      <c r="FZ1169"/>
      <c r="GA1169"/>
      <c r="GB1169"/>
      <c r="GC1169"/>
      <c r="GD1169"/>
      <c r="GE1169"/>
      <c r="GF1169"/>
      <c r="GG1169"/>
      <c r="GH1169"/>
      <c r="GI1169"/>
      <c r="GJ1169"/>
      <c r="GK1169"/>
      <c r="GL1169"/>
      <c r="GM1169"/>
      <c r="GN1169"/>
      <c r="GO1169"/>
      <c r="GP1169"/>
      <c r="GQ1169"/>
      <c r="GR1169"/>
      <c r="GS1169"/>
      <c r="GT1169"/>
      <c r="GU1169"/>
      <c r="GV1169"/>
      <c r="GW1169"/>
      <c r="GX1169"/>
      <c r="GY1169"/>
      <c r="GZ1169"/>
      <c r="HA1169"/>
      <c r="HB1169"/>
      <c r="HC1169"/>
      <c r="HD1169"/>
      <c r="HE1169"/>
      <c r="HF1169"/>
      <c r="HG1169"/>
      <c r="HH1169"/>
      <c r="HI1169"/>
      <c r="HJ1169"/>
      <c r="HK1169"/>
      <c r="HL1169"/>
    </row>
    <row r="1170" spans="1:220" x14ac:dyDescent="0.25">
      <c r="A1170"/>
      <c r="B1170"/>
      <c r="C1170"/>
      <c r="D1170"/>
      <c r="E1170"/>
      <c r="F1170"/>
      <c r="G1170"/>
      <c r="H1170"/>
      <c r="I1170"/>
      <c r="J1170"/>
      <c r="K1170"/>
      <c r="L1170"/>
      <c r="M1170"/>
      <c r="N1170"/>
      <c r="O1170"/>
      <c r="P1170"/>
      <c r="Q1170"/>
      <c r="R1170"/>
      <c r="S1170"/>
      <c r="T1170"/>
      <c r="U1170"/>
      <c r="V1170"/>
      <c r="W1170"/>
      <c r="X1170"/>
      <c r="Y1170"/>
      <c r="Z1170"/>
      <c r="AA1170"/>
      <c r="AB1170"/>
      <c r="AC1170"/>
      <c r="AD1170"/>
      <c r="AE1170"/>
      <c r="AF1170"/>
      <c r="AG1170"/>
      <c r="AH1170"/>
      <c r="AI1170"/>
      <c r="AJ1170"/>
      <c r="AK1170"/>
      <c r="AL1170"/>
      <c r="AM1170"/>
      <c r="AN1170"/>
      <c r="AO1170"/>
      <c r="AP1170"/>
      <c r="AQ1170"/>
      <c r="AR1170"/>
      <c r="AS1170"/>
      <c r="AT1170"/>
      <c r="AU1170"/>
      <c r="AV1170"/>
      <c r="AW1170"/>
      <c r="AX1170"/>
      <c r="AY1170"/>
      <c r="AZ1170"/>
      <c r="BA1170"/>
      <c r="BB1170"/>
      <c r="BC1170"/>
      <c r="BD1170"/>
      <c r="BE1170"/>
      <c r="BF1170"/>
      <c r="BG1170"/>
      <c r="BH1170"/>
      <c r="BI1170"/>
      <c r="BJ1170"/>
      <c r="BK1170"/>
      <c r="BL1170"/>
      <c r="BM1170"/>
      <c r="BN1170"/>
      <c r="BO1170"/>
      <c r="BP1170"/>
      <c r="BQ1170"/>
      <c r="BR1170"/>
      <c r="BS1170"/>
      <c r="BT1170"/>
      <c r="BU1170"/>
      <c r="BV1170"/>
      <c r="BW1170"/>
      <c r="BX1170"/>
      <c r="BY1170"/>
      <c r="BZ1170"/>
      <c r="CA1170"/>
      <c r="CB1170"/>
      <c r="CC1170"/>
      <c r="CD1170"/>
      <c r="CE1170"/>
      <c r="CF1170"/>
      <c r="CG1170"/>
      <c r="CH1170"/>
      <c r="CI1170"/>
      <c r="CJ1170"/>
      <c r="CK1170"/>
      <c r="CL1170"/>
      <c r="CM1170"/>
      <c r="CN1170"/>
      <c r="CO1170"/>
      <c r="CP1170"/>
      <c r="CQ1170"/>
      <c r="CR1170"/>
      <c r="CS1170"/>
      <c r="CT1170"/>
      <c r="CU1170"/>
      <c r="CV1170"/>
      <c r="CW1170"/>
      <c r="CX1170"/>
      <c r="CY1170"/>
      <c r="CZ1170"/>
      <c r="DA1170"/>
      <c r="DB1170"/>
      <c r="DC1170"/>
      <c r="DD1170"/>
      <c r="DE1170"/>
      <c r="DF1170"/>
      <c r="DG1170"/>
      <c r="DH1170"/>
      <c r="DI1170"/>
      <c r="DJ1170"/>
      <c r="DK1170"/>
      <c r="DL1170"/>
      <c r="DM1170"/>
      <c r="DN1170"/>
      <c r="DO1170"/>
      <c r="DP1170"/>
      <c r="DQ1170"/>
      <c r="DR1170"/>
      <c r="DS1170"/>
      <c r="DT1170"/>
      <c r="DU1170"/>
      <c r="DV1170"/>
      <c r="DW1170"/>
      <c r="DX1170"/>
      <c r="DY1170"/>
      <c r="DZ1170"/>
      <c r="EA1170"/>
      <c r="EB1170"/>
      <c r="EC1170"/>
      <c r="ED1170"/>
      <c r="EE1170"/>
      <c r="EF1170"/>
      <c r="EG1170"/>
      <c r="EH1170"/>
      <c r="EI1170"/>
      <c r="EJ1170"/>
      <c r="EK1170"/>
      <c r="EL1170"/>
      <c r="EM1170"/>
      <c r="EN1170"/>
      <c r="EO1170"/>
      <c r="EP1170"/>
      <c r="EQ1170"/>
      <c r="ER1170"/>
      <c r="ES1170"/>
      <c r="ET1170"/>
      <c r="EU1170"/>
      <c r="EV1170"/>
      <c r="EW1170"/>
      <c r="EX1170"/>
      <c r="EY1170"/>
      <c r="EZ1170"/>
      <c r="FA1170"/>
      <c r="FB1170"/>
      <c r="FC1170"/>
      <c r="FD1170"/>
      <c r="FE1170"/>
      <c r="FF1170"/>
      <c r="FG1170"/>
      <c r="FH1170"/>
      <c r="FI1170"/>
      <c r="FJ1170"/>
      <c r="FK1170"/>
      <c r="FL1170"/>
      <c r="FM1170"/>
      <c r="FN1170"/>
      <c r="FO1170"/>
      <c r="FP1170"/>
      <c r="FQ1170"/>
      <c r="FR1170"/>
      <c r="FS1170"/>
      <c r="FT1170"/>
      <c r="FU1170"/>
      <c r="FV1170"/>
      <c r="FW1170"/>
      <c r="FX1170"/>
      <c r="FY1170"/>
      <c r="FZ1170"/>
      <c r="GA1170"/>
      <c r="GB1170"/>
      <c r="GC1170"/>
      <c r="GD1170"/>
      <c r="GE1170"/>
      <c r="GF1170"/>
      <c r="GG1170"/>
      <c r="GH1170"/>
      <c r="GI1170"/>
      <c r="GJ1170"/>
      <c r="GK1170"/>
      <c r="GL1170"/>
      <c r="GM1170"/>
      <c r="GN1170"/>
      <c r="GO1170"/>
      <c r="GP1170"/>
      <c r="GQ1170"/>
      <c r="GR1170"/>
      <c r="GS1170"/>
      <c r="GT1170"/>
      <c r="GU1170"/>
      <c r="GV1170"/>
      <c r="GW1170"/>
      <c r="GX1170"/>
      <c r="GY1170"/>
      <c r="GZ1170"/>
      <c r="HA1170"/>
      <c r="HB1170"/>
      <c r="HC1170"/>
      <c r="HD1170"/>
      <c r="HE1170"/>
      <c r="HF1170"/>
      <c r="HG1170"/>
      <c r="HH1170"/>
      <c r="HI1170"/>
      <c r="HJ1170"/>
      <c r="HK1170"/>
      <c r="HL1170"/>
    </row>
    <row r="1171" spans="1:220" x14ac:dyDescent="0.25">
      <c r="A1171"/>
      <c r="B1171"/>
      <c r="C1171"/>
      <c r="D1171"/>
      <c r="E1171"/>
      <c r="F1171"/>
      <c r="G1171"/>
      <c r="H1171"/>
      <c r="I1171"/>
      <c r="J1171"/>
      <c r="K1171"/>
      <c r="L1171"/>
      <c r="M1171"/>
      <c r="N1171"/>
      <c r="O1171"/>
      <c r="P1171"/>
      <c r="Q1171"/>
      <c r="R1171"/>
      <c r="S1171"/>
      <c r="T1171"/>
      <c r="U1171"/>
      <c r="V1171"/>
      <c r="W1171"/>
      <c r="X1171"/>
      <c r="Y1171"/>
      <c r="Z1171"/>
      <c r="AA1171"/>
      <c r="AB1171"/>
      <c r="AC1171"/>
      <c r="AD1171"/>
      <c r="AE1171"/>
      <c r="AF1171"/>
      <c r="AG1171"/>
      <c r="AH1171"/>
      <c r="AI1171"/>
      <c r="AJ1171"/>
      <c r="AK1171"/>
      <c r="AL1171"/>
      <c r="AM1171"/>
      <c r="AN1171"/>
      <c r="AO1171"/>
      <c r="AP1171"/>
      <c r="AQ1171"/>
      <c r="AR1171"/>
      <c r="AS1171"/>
      <c r="AT1171"/>
      <c r="AU1171"/>
      <c r="AV1171"/>
      <c r="AW1171"/>
      <c r="AX1171"/>
      <c r="AY1171"/>
      <c r="AZ1171"/>
      <c r="BA1171"/>
      <c r="BB1171"/>
      <c r="BC1171"/>
      <c r="BD1171"/>
      <c r="BE1171"/>
      <c r="BF1171"/>
      <c r="BG1171"/>
      <c r="BH1171"/>
      <c r="BI1171"/>
      <c r="BJ1171"/>
      <c r="BK1171"/>
      <c r="BL1171"/>
      <c r="BM1171"/>
      <c r="BN1171"/>
      <c r="BO1171"/>
      <c r="BP1171"/>
      <c r="BQ1171"/>
      <c r="BR1171"/>
      <c r="BS1171"/>
      <c r="BT1171"/>
      <c r="BU1171"/>
      <c r="BV1171"/>
      <c r="BW1171"/>
      <c r="BX1171"/>
      <c r="BY1171"/>
      <c r="BZ1171"/>
      <c r="CA1171"/>
      <c r="CB1171"/>
      <c r="CC1171"/>
      <c r="CD1171"/>
      <c r="CE1171"/>
      <c r="CF1171"/>
      <c r="CG1171"/>
      <c r="CH1171"/>
      <c r="CI1171"/>
      <c r="CJ1171"/>
      <c r="CK1171"/>
      <c r="CL1171"/>
      <c r="CM1171"/>
      <c r="CN1171"/>
      <c r="CO1171"/>
      <c r="CP1171"/>
      <c r="CQ1171"/>
      <c r="CR1171"/>
      <c r="CS1171"/>
      <c r="CT1171"/>
      <c r="CU1171"/>
      <c r="CV1171"/>
      <c r="CW1171"/>
      <c r="CX1171"/>
      <c r="CY1171"/>
      <c r="CZ1171"/>
      <c r="DA1171"/>
      <c r="DB1171"/>
      <c r="DC1171"/>
      <c r="DD1171"/>
      <c r="DE1171"/>
      <c r="DF1171"/>
      <c r="DG1171"/>
      <c r="DH1171"/>
      <c r="DI1171"/>
      <c r="DJ1171"/>
      <c r="DK1171"/>
      <c r="DL1171"/>
      <c r="DM1171"/>
      <c r="DN1171"/>
      <c r="DO1171"/>
      <c r="DP1171"/>
      <c r="DQ1171"/>
      <c r="DR1171"/>
      <c r="DS1171"/>
      <c r="DT1171"/>
      <c r="DU1171"/>
      <c r="DV1171"/>
      <c r="DW1171"/>
      <c r="DX1171"/>
      <c r="DY1171"/>
      <c r="DZ1171"/>
      <c r="EA1171"/>
      <c r="EB1171"/>
      <c r="EC1171"/>
      <c r="ED1171"/>
      <c r="EE1171"/>
      <c r="EF1171"/>
      <c r="EG1171"/>
      <c r="EH1171"/>
      <c r="EI1171"/>
      <c r="EJ1171"/>
      <c r="EK1171"/>
      <c r="EL1171"/>
      <c r="EM1171"/>
      <c r="EN1171"/>
      <c r="EO1171"/>
      <c r="EP1171"/>
      <c r="EQ1171"/>
      <c r="ER1171"/>
      <c r="ES1171"/>
      <c r="ET1171"/>
      <c r="EU1171"/>
      <c r="EV1171"/>
      <c r="EW1171"/>
      <c r="EX1171"/>
      <c r="EY1171"/>
      <c r="EZ1171"/>
      <c r="FA1171"/>
      <c r="FB1171"/>
      <c r="FC1171"/>
      <c r="FD1171"/>
      <c r="FE1171"/>
      <c r="FF1171"/>
      <c r="FG1171"/>
      <c r="FH1171"/>
      <c r="FI1171"/>
      <c r="FJ1171"/>
      <c r="FK1171"/>
      <c r="FL1171"/>
      <c r="FM1171"/>
      <c r="FN1171"/>
      <c r="FO1171"/>
      <c r="FP1171"/>
      <c r="FQ1171"/>
      <c r="FR1171"/>
      <c r="FS1171"/>
      <c r="FT1171"/>
      <c r="FU1171"/>
      <c r="FV1171"/>
      <c r="FW1171"/>
      <c r="FX1171"/>
      <c r="FY1171"/>
      <c r="FZ1171"/>
      <c r="GA1171"/>
      <c r="GB1171"/>
      <c r="GC1171"/>
      <c r="GD1171"/>
      <c r="GE1171"/>
      <c r="GF1171"/>
      <c r="GG1171"/>
      <c r="GH1171"/>
      <c r="GI1171"/>
      <c r="GJ1171"/>
      <c r="GK1171"/>
      <c r="GL1171"/>
      <c r="GM1171"/>
      <c r="GN1171"/>
      <c r="GO1171"/>
      <c r="GP1171"/>
      <c r="GQ1171"/>
      <c r="GR1171"/>
      <c r="GS1171"/>
      <c r="GT1171"/>
      <c r="GU1171"/>
      <c r="GV1171"/>
      <c r="GW1171"/>
      <c r="GX1171"/>
      <c r="GY1171"/>
      <c r="GZ1171"/>
      <c r="HA1171"/>
      <c r="HB1171"/>
      <c r="HC1171"/>
      <c r="HD1171"/>
      <c r="HE1171"/>
      <c r="HF1171"/>
      <c r="HG1171"/>
      <c r="HH1171"/>
      <c r="HI1171"/>
      <c r="HJ1171"/>
      <c r="HK1171"/>
      <c r="HL1171"/>
    </row>
    <row r="1172" spans="1:220" x14ac:dyDescent="0.25">
      <c r="A1172"/>
      <c r="B1172"/>
      <c r="C1172"/>
      <c r="D1172"/>
      <c r="E1172"/>
      <c r="F1172"/>
      <c r="G1172"/>
      <c r="H1172"/>
      <c r="I1172"/>
      <c r="J1172"/>
      <c r="K1172"/>
      <c r="L1172"/>
      <c r="M1172"/>
      <c r="N1172"/>
      <c r="O1172"/>
      <c r="P1172"/>
      <c r="Q1172"/>
      <c r="R1172"/>
      <c r="S1172"/>
      <c r="T1172"/>
      <c r="U1172"/>
      <c r="V1172"/>
      <c r="W1172"/>
      <c r="X1172"/>
      <c r="Y1172"/>
      <c r="Z1172"/>
      <c r="AA1172"/>
      <c r="AB1172"/>
      <c r="AC1172"/>
      <c r="AD1172"/>
      <c r="AE1172"/>
      <c r="AF1172"/>
      <c r="AG1172"/>
      <c r="AH1172"/>
      <c r="AI1172"/>
      <c r="AJ1172"/>
      <c r="AK1172"/>
      <c r="AL1172"/>
      <c r="AM1172"/>
      <c r="AN1172"/>
      <c r="AO1172"/>
      <c r="AP1172"/>
      <c r="AQ1172"/>
      <c r="AR1172"/>
      <c r="AS1172"/>
      <c r="AT1172"/>
      <c r="AU1172"/>
      <c r="AV1172"/>
      <c r="AW1172"/>
      <c r="AX1172"/>
      <c r="AY1172"/>
      <c r="AZ1172"/>
      <c r="BA1172"/>
      <c r="BB1172"/>
      <c r="BC1172"/>
      <c r="BD1172"/>
      <c r="BE1172"/>
      <c r="BF1172"/>
      <c r="BG1172"/>
      <c r="BH1172"/>
      <c r="BI1172"/>
      <c r="BJ1172"/>
      <c r="BK1172"/>
      <c r="BL1172"/>
      <c r="BM1172"/>
      <c r="BN1172"/>
      <c r="BO1172"/>
      <c r="BP1172"/>
      <c r="BQ1172"/>
      <c r="BR1172"/>
      <c r="BS1172"/>
      <c r="BT1172"/>
      <c r="BU1172"/>
      <c r="BV1172"/>
      <c r="BW1172"/>
      <c r="BX1172"/>
      <c r="BY1172"/>
      <c r="BZ1172"/>
      <c r="CA1172"/>
      <c r="CB1172"/>
      <c r="CC1172"/>
      <c r="CD1172"/>
      <c r="CE1172"/>
      <c r="CF1172"/>
      <c r="CG1172"/>
      <c r="CH1172"/>
      <c r="CI1172"/>
      <c r="CJ1172"/>
      <c r="CK1172"/>
      <c r="CL1172"/>
      <c r="CM1172"/>
      <c r="CN1172"/>
      <c r="CO1172"/>
      <c r="CP1172"/>
      <c r="CQ1172"/>
      <c r="CR1172"/>
      <c r="CS1172"/>
      <c r="CT1172"/>
      <c r="CU1172"/>
      <c r="CV1172"/>
      <c r="CW1172"/>
      <c r="CX1172"/>
      <c r="CY1172"/>
      <c r="CZ1172"/>
      <c r="DA1172"/>
      <c r="DB1172"/>
      <c r="DC1172"/>
      <c r="DD1172"/>
      <c r="DE1172"/>
      <c r="DF1172"/>
      <c r="DG1172"/>
      <c r="DH1172"/>
      <c r="DI1172"/>
      <c r="DJ1172"/>
      <c r="DK1172"/>
      <c r="DL1172"/>
      <c r="DM1172"/>
      <c r="DN1172"/>
      <c r="DO1172"/>
      <c r="DP1172"/>
      <c r="DQ1172"/>
      <c r="DR1172"/>
      <c r="DS1172"/>
      <c r="DT1172"/>
      <c r="DU1172"/>
      <c r="DV1172"/>
      <c r="DW1172"/>
      <c r="DX1172"/>
      <c r="DY1172"/>
      <c r="DZ1172"/>
      <c r="EA1172"/>
      <c r="EB1172"/>
      <c r="EC1172"/>
      <c r="ED1172"/>
      <c r="EE1172"/>
      <c r="EF1172"/>
      <c r="EG1172"/>
      <c r="EH1172"/>
      <c r="EI1172"/>
      <c r="EJ1172"/>
      <c r="EK1172"/>
      <c r="EL1172"/>
      <c r="EM1172"/>
      <c r="EN1172"/>
      <c r="EO1172"/>
      <c r="EP1172"/>
      <c r="EQ1172"/>
      <c r="ER1172"/>
      <c r="ES1172"/>
      <c r="ET1172"/>
      <c r="EU1172"/>
      <c r="EV1172"/>
      <c r="EW1172"/>
      <c r="EX1172"/>
      <c r="EY1172"/>
      <c r="EZ1172"/>
      <c r="FA1172"/>
      <c r="FB1172"/>
      <c r="FC1172"/>
      <c r="FD1172"/>
      <c r="FE1172"/>
      <c r="FF1172"/>
      <c r="FG1172"/>
      <c r="FH1172"/>
      <c r="FI1172"/>
      <c r="FJ1172"/>
      <c r="FK1172"/>
      <c r="FL1172"/>
      <c r="FM1172"/>
      <c r="FN1172"/>
      <c r="FO1172"/>
      <c r="FP1172"/>
      <c r="FQ1172"/>
      <c r="FR1172"/>
      <c r="FS1172"/>
      <c r="FT1172"/>
      <c r="FU1172"/>
      <c r="FV1172"/>
      <c r="FW1172"/>
      <c r="FX1172"/>
      <c r="FY1172"/>
      <c r="FZ1172"/>
      <c r="GA1172"/>
      <c r="GB1172"/>
      <c r="GC1172"/>
      <c r="GD1172"/>
      <c r="GE1172"/>
      <c r="GF1172"/>
      <c r="GG1172"/>
      <c r="GH1172"/>
      <c r="GI1172"/>
      <c r="GJ1172"/>
      <c r="GK1172"/>
      <c r="GL1172"/>
      <c r="GM1172"/>
      <c r="GN1172"/>
      <c r="GO1172"/>
      <c r="GP1172"/>
      <c r="GQ1172"/>
      <c r="GR1172"/>
      <c r="GS1172"/>
      <c r="GT1172"/>
      <c r="GU1172"/>
      <c r="GV1172"/>
      <c r="GW1172"/>
      <c r="GX1172"/>
      <c r="GY1172"/>
      <c r="GZ1172"/>
      <c r="HA1172"/>
      <c r="HB1172"/>
      <c r="HC1172"/>
      <c r="HD1172"/>
      <c r="HE1172"/>
      <c r="HF1172"/>
      <c r="HG1172"/>
      <c r="HH1172"/>
      <c r="HI1172"/>
      <c r="HJ1172"/>
      <c r="HK1172"/>
      <c r="HL1172"/>
    </row>
    <row r="1173" spans="1:220" x14ac:dyDescent="0.25">
      <c r="A1173"/>
      <c r="B1173"/>
      <c r="C1173"/>
      <c r="D1173"/>
      <c r="E1173"/>
      <c r="F1173"/>
      <c r="G1173"/>
      <c r="H1173"/>
      <c r="I1173"/>
      <c r="J1173"/>
      <c r="K1173"/>
      <c r="L1173"/>
      <c r="M1173"/>
      <c r="N1173"/>
      <c r="O1173"/>
      <c r="P1173"/>
      <c r="Q1173"/>
      <c r="R1173"/>
      <c r="S1173"/>
      <c r="T1173"/>
      <c r="U1173"/>
      <c r="V1173"/>
      <c r="W1173"/>
      <c r="X1173"/>
      <c r="Y1173"/>
      <c r="Z1173"/>
      <c r="AA1173"/>
      <c r="AB1173"/>
      <c r="AC1173"/>
      <c r="AD1173"/>
      <c r="AE1173"/>
      <c r="AF1173"/>
      <c r="AG1173"/>
      <c r="AH1173"/>
      <c r="AI1173"/>
      <c r="AJ1173"/>
      <c r="AK1173"/>
      <c r="AL1173"/>
      <c r="AM1173"/>
      <c r="AN1173"/>
      <c r="AO1173"/>
      <c r="AP1173"/>
      <c r="AQ1173"/>
      <c r="AR1173"/>
      <c r="AS1173"/>
      <c r="AT1173"/>
      <c r="AU1173"/>
      <c r="AV1173"/>
      <c r="AW1173"/>
      <c r="AX1173"/>
      <c r="AY1173"/>
      <c r="AZ1173"/>
      <c r="BA1173"/>
      <c r="BB1173"/>
      <c r="BC1173"/>
      <c r="BD1173"/>
      <c r="BE1173"/>
      <c r="BF1173"/>
      <c r="BG1173"/>
      <c r="BH1173"/>
      <c r="BI1173"/>
      <c r="BJ1173"/>
      <c r="BK1173"/>
      <c r="BL1173"/>
      <c r="BM1173"/>
      <c r="BN1173"/>
      <c r="BO1173"/>
      <c r="BP1173"/>
      <c r="BQ1173"/>
      <c r="BR1173"/>
      <c r="BS1173"/>
      <c r="BT1173"/>
      <c r="BU1173"/>
      <c r="BV1173"/>
      <c r="BW1173"/>
      <c r="BX1173"/>
      <c r="BY1173"/>
      <c r="BZ1173"/>
      <c r="CA1173"/>
      <c r="CB1173"/>
      <c r="CC1173"/>
      <c r="CD1173"/>
      <c r="CE1173"/>
      <c r="CF1173"/>
      <c r="CG1173"/>
      <c r="CH1173"/>
      <c r="CI1173"/>
      <c r="CJ1173"/>
      <c r="CK1173"/>
      <c r="CL1173"/>
      <c r="CM1173"/>
      <c r="CN1173"/>
      <c r="CO1173"/>
      <c r="CP1173"/>
      <c r="CQ1173"/>
      <c r="CR1173"/>
      <c r="CS1173"/>
      <c r="CT1173"/>
      <c r="CU1173"/>
      <c r="CV1173"/>
      <c r="CW1173"/>
      <c r="CX1173"/>
      <c r="CY1173"/>
      <c r="CZ1173"/>
      <c r="DA1173"/>
      <c r="DB1173"/>
      <c r="DC1173"/>
      <c r="DD1173"/>
      <c r="DE1173"/>
      <c r="DF1173"/>
      <c r="DG1173"/>
      <c r="DH1173"/>
      <c r="DI1173"/>
      <c r="DJ1173"/>
      <c r="DK1173"/>
      <c r="DL1173"/>
      <c r="DM1173"/>
      <c r="DN1173"/>
      <c r="DO1173"/>
      <c r="DP1173"/>
      <c r="DQ1173"/>
      <c r="DR1173"/>
      <c r="DS1173"/>
      <c r="DT1173"/>
      <c r="DU1173"/>
      <c r="DV1173"/>
      <c r="DW1173"/>
      <c r="DX1173"/>
      <c r="DY1173"/>
      <c r="DZ1173"/>
      <c r="EA1173"/>
      <c r="EB1173"/>
      <c r="EC1173"/>
      <c r="ED1173"/>
      <c r="EE1173"/>
      <c r="EF1173"/>
      <c r="EG1173"/>
      <c r="EH1173"/>
      <c r="EI1173"/>
      <c r="EJ1173"/>
      <c r="EK1173"/>
      <c r="EL1173"/>
      <c r="EM1173"/>
      <c r="EN1173"/>
      <c r="EO1173"/>
      <c r="EP1173"/>
      <c r="EQ1173"/>
      <c r="ER1173"/>
      <c r="ES1173"/>
      <c r="ET1173"/>
      <c r="EU1173"/>
      <c r="EV1173"/>
      <c r="EW1173"/>
      <c r="EX1173"/>
      <c r="EY1173"/>
      <c r="EZ1173"/>
      <c r="FA1173"/>
      <c r="FB1173"/>
      <c r="FC1173"/>
      <c r="FD1173"/>
      <c r="FE1173"/>
      <c r="FF1173"/>
      <c r="FG1173"/>
      <c r="FH1173"/>
      <c r="FI1173"/>
      <c r="FJ1173"/>
      <c r="FK1173"/>
      <c r="FL1173"/>
      <c r="FM1173"/>
      <c r="FN1173"/>
      <c r="FO1173"/>
      <c r="FP1173"/>
      <c r="FQ1173"/>
      <c r="FR1173"/>
      <c r="FS1173"/>
      <c r="FT1173"/>
      <c r="FU1173"/>
      <c r="FV1173"/>
      <c r="FW1173"/>
      <c r="FX1173"/>
      <c r="FY1173"/>
      <c r="FZ1173"/>
      <c r="GA1173"/>
      <c r="GB1173"/>
      <c r="GC1173"/>
      <c r="GD1173"/>
      <c r="GE1173"/>
      <c r="GF1173"/>
      <c r="GG1173"/>
      <c r="GH1173"/>
      <c r="GI1173"/>
      <c r="GJ1173"/>
      <c r="GK1173"/>
      <c r="GL1173"/>
      <c r="GM1173"/>
      <c r="GN1173"/>
      <c r="GO1173"/>
      <c r="GP1173"/>
      <c r="GQ1173"/>
      <c r="GR1173"/>
      <c r="GS1173"/>
      <c r="GT1173"/>
      <c r="GU1173"/>
      <c r="GV1173"/>
      <c r="GW1173"/>
      <c r="GX1173"/>
      <c r="GY1173"/>
      <c r="GZ1173"/>
      <c r="HA1173"/>
      <c r="HB1173"/>
      <c r="HC1173"/>
      <c r="HD1173"/>
      <c r="HE1173"/>
      <c r="HF1173"/>
      <c r="HG1173"/>
      <c r="HH1173"/>
      <c r="HI1173"/>
      <c r="HJ1173"/>
      <c r="HK1173"/>
      <c r="HL1173"/>
    </row>
    <row r="1174" spans="1:220" x14ac:dyDescent="0.25">
      <c r="A1174"/>
      <c r="B1174"/>
      <c r="C1174"/>
      <c r="D1174"/>
      <c r="E1174"/>
      <c r="F1174"/>
      <c r="G1174"/>
      <c r="H1174"/>
      <c r="I1174"/>
      <c r="J1174"/>
      <c r="K1174"/>
      <c r="L1174"/>
      <c r="M1174"/>
      <c r="N1174"/>
      <c r="O1174"/>
      <c r="P1174"/>
      <c r="Q1174"/>
      <c r="R1174"/>
      <c r="S1174"/>
      <c r="T1174"/>
      <c r="U1174"/>
      <c r="V1174"/>
      <c r="W1174"/>
      <c r="X1174"/>
      <c r="Y1174"/>
      <c r="Z1174"/>
      <c r="AA1174"/>
      <c r="AB1174"/>
      <c r="AC1174"/>
      <c r="AD1174"/>
      <c r="AE1174"/>
      <c r="AF1174"/>
      <c r="AG1174"/>
      <c r="AH1174"/>
      <c r="AI1174"/>
      <c r="AJ1174"/>
      <c r="AK1174"/>
      <c r="AL1174"/>
      <c r="AM1174"/>
      <c r="AN1174"/>
      <c r="AO1174"/>
      <c r="AP1174"/>
      <c r="AQ1174"/>
      <c r="AR1174"/>
      <c r="AS1174"/>
      <c r="AT1174"/>
      <c r="AU1174"/>
      <c r="AV1174"/>
      <c r="AW1174"/>
      <c r="AX1174"/>
      <c r="AY1174"/>
      <c r="AZ1174"/>
      <c r="BA1174"/>
      <c r="BB1174"/>
      <c r="BC1174"/>
      <c r="BD1174"/>
      <c r="BE1174"/>
      <c r="BF1174"/>
      <c r="BG1174"/>
      <c r="BH1174"/>
      <c r="BI1174"/>
      <c r="BJ1174"/>
      <c r="BK1174"/>
      <c r="BL1174"/>
      <c r="BM1174"/>
      <c r="BN1174"/>
      <c r="BO1174"/>
      <c r="BP1174"/>
      <c r="BQ1174"/>
      <c r="BR1174"/>
      <c r="BS1174"/>
      <c r="BT1174"/>
      <c r="BU1174"/>
      <c r="BV1174"/>
      <c r="BW1174"/>
      <c r="BX1174"/>
      <c r="BY1174"/>
      <c r="BZ1174"/>
      <c r="CA1174"/>
      <c r="CB1174"/>
      <c r="CC1174"/>
      <c r="CD1174"/>
      <c r="CE1174"/>
      <c r="CF1174"/>
      <c r="CG1174"/>
      <c r="CH1174"/>
      <c r="CI1174"/>
      <c r="CJ1174"/>
      <c r="CK1174"/>
      <c r="CL1174"/>
      <c r="CM1174"/>
      <c r="CN1174"/>
      <c r="CO1174"/>
      <c r="CP1174"/>
      <c r="CQ1174"/>
      <c r="CR1174"/>
      <c r="CS1174"/>
      <c r="CT1174"/>
      <c r="CU1174"/>
      <c r="CV1174"/>
      <c r="CW1174"/>
      <c r="CX1174"/>
      <c r="CY1174"/>
      <c r="CZ1174"/>
      <c r="DA1174"/>
      <c r="DB1174"/>
      <c r="DC1174"/>
      <c r="DD1174"/>
      <c r="DE1174"/>
      <c r="DF1174"/>
      <c r="DG1174"/>
      <c r="DH1174"/>
      <c r="DI1174"/>
      <c r="DJ1174"/>
      <c r="DK1174"/>
      <c r="DL1174"/>
      <c r="DM1174"/>
      <c r="DN1174"/>
      <c r="DO1174"/>
      <c r="DP1174"/>
      <c r="DQ1174"/>
      <c r="DR1174"/>
      <c r="DS1174"/>
      <c r="DT1174"/>
      <c r="DU1174"/>
      <c r="DV1174"/>
      <c r="DW1174"/>
      <c r="DX1174"/>
      <c r="DY1174"/>
      <c r="DZ1174"/>
      <c r="EA1174"/>
      <c r="EB1174"/>
      <c r="EC1174"/>
      <c r="ED1174"/>
      <c r="EE1174"/>
      <c r="EF1174"/>
      <c r="EG1174"/>
      <c r="EH1174"/>
      <c r="EI1174"/>
      <c r="EJ1174"/>
      <c r="EK1174"/>
      <c r="EL1174"/>
      <c r="EM1174"/>
      <c r="EN1174"/>
      <c r="EO1174"/>
      <c r="EP1174"/>
      <c r="EQ1174"/>
      <c r="ER1174"/>
      <c r="ES1174"/>
      <c r="ET1174"/>
      <c r="EU1174"/>
      <c r="EV1174"/>
      <c r="EW1174"/>
      <c r="EX1174"/>
      <c r="EY1174"/>
      <c r="EZ1174"/>
      <c r="FA1174"/>
      <c r="FB1174"/>
      <c r="FC1174"/>
      <c r="FD1174"/>
      <c r="FE1174"/>
      <c r="FF1174"/>
      <c r="FG1174"/>
      <c r="FH1174"/>
      <c r="FI1174"/>
      <c r="FJ1174"/>
      <c r="FK1174"/>
      <c r="FL1174"/>
      <c r="FM1174"/>
      <c r="FN1174"/>
      <c r="FO1174"/>
      <c r="FP1174"/>
      <c r="FQ1174"/>
      <c r="FR1174"/>
      <c r="FS1174"/>
      <c r="FT1174"/>
      <c r="FU1174"/>
      <c r="FV1174"/>
      <c r="FW1174"/>
      <c r="FX1174"/>
      <c r="FY1174"/>
      <c r="FZ1174"/>
      <c r="GA1174"/>
      <c r="GB1174"/>
      <c r="GC1174"/>
      <c r="GD1174"/>
      <c r="GE1174"/>
      <c r="GF1174"/>
      <c r="GG1174"/>
      <c r="GH1174"/>
      <c r="GI1174"/>
      <c r="GJ1174"/>
      <c r="GK1174"/>
      <c r="GL1174"/>
      <c r="GM1174"/>
      <c r="GN1174"/>
      <c r="GO1174"/>
      <c r="GP1174"/>
      <c r="GQ1174"/>
      <c r="GR1174"/>
      <c r="GS1174"/>
      <c r="GT1174"/>
      <c r="GU1174"/>
      <c r="GV1174"/>
      <c r="GW1174"/>
      <c r="GX1174"/>
      <c r="GY1174"/>
      <c r="GZ1174"/>
      <c r="HA1174"/>
      <c r="HB1174"/>
      <c r="HC1174"/>
      <c r="HD1174"/>
      <c r="HE1174"/>
      <c r="HF1174"/>
      <c r="HG1174"/>
      <c r="HH1174"/>
      <c r="HI1174"/>
      <c r="HJ1174"/>
      <c r="HK1174"/>
      <c r="HL1174"/>
    </row>
    <row r="1175" spans="1:220" x14ac:dyDescent="0.25">
      <c r="A1175"/>
      <c r="B1175"/>
      <c r="C1175"/>
      <c r="D1175"/>
      <c r="E1175"/>
      <c r="F1175"/>
      <c r="G1175"/>
      <c r="H1175"/>
      <c r="I1175"/>
      <c r="J1175"/>
      <c r="K1175"/>
      <c r="L1175"/>
      <c r="M1175"/>
      <c r="N1175"/>
      <c r="O1175"/>
      <c r="P1175"/>
      <c r="Q1175"/>
      <c r="R1175"/>
      <c r="S1175"/>
      <c r="T1175"/>
      <c r="U1175"/>
      <c r="V1175"/>
      <c r="W1175"/>
      <c r="X1175"/>
      <c r="Y1175"/>
      <c r="Z1175"/>
      <c r="AA1175"/>
      <c r="AB1175"/>
      <c r="AC1175"/>
      <c r="AD1175"/>
      <c r="AE1175"/>
      <c r="AF1175"/>
      <c r="AG1175"/>
      <c r="AH1175"/>
      <c r="AI1175"/>
      <c r="AJ1175"/>
      <c r="AK1175"/>
      <c r="AL1175"/>
      <c r="AM1175"/>
      <c r="AN1175"/>
      <c r="AO1175"/>
      <c r="AP1175"/>
      <c r="AQ1175"/>
      <c r="AR1175"/>
      <c r="AS1175"/>
      <c r="AT1175"/>
      <c r="AU1175"/>
      <c r="AV1175"/>
      <c r="AW1175"/>
      <c r="AX1175"/>
      <c r="AY1175"/>
      <c r="AZ1175"/>
      <c r="BA1175"/>
      <c r="BB1175"/>
      <c r="BC1175"/>
      <c r="BD1175"/>
      <c r="BE1175"/>
      <c r="BF1175"/>
      <c r="BG1175"/>
      <c r="BH1175"/>
      <c r="BI1175"/>
      <c r="BJ1175"/>
      <c r="BK1175"/>
      <c r="BL1175"/>
      <c r="BM1175"/>
      <c r="BN1175"/>
      <c r="BO1175"/>
      <c r="BP1175"/>
      <c r="BQ1175"/>
      <c r="BR1175"/>
      <c r="BS1175"/>
      <c r="BT1175"/>
      <c r="BU1175"/>
      <c r="BV1175"/>
      <c r="BW1175"/>
      <c r="BX1175"/>
      <c r="BY1175"/>
      <c r="BZ1175"/>
      <c r="CA1175"/>
      <c r="CB1175"/>
      <c r="CC1175"/>
      <c r="CD1175"/>
      <c r="CE1175"/>
      <c r="CF1175"/>
      <c r="CG1175"/>
      <c r="CH1175"/>
      <c r="CI1175"/>
      <c r="CJ1175"/>
      <c r="CK1175"/>
      <c r="CL1175"/>
      <c r="CM1175"/>
      <c r="CN1175"/>
      <c r="CO1175"/>
      <c r="CP1175"/>
      <c r="CQ1175"/>
      <c r="CR1175"/>
      <c r="CS1175"/>
      <c r="CT1175"/>
      <c r="CU1175"/>
      <c r="CV1175"/>
      <c r="CW1175"/>
      <c r="CX1175"/>
      <c r="CY1175"/>
      <c r="CZ1175"/>
      <c r="DA1175"/>
      <c r="DB1175"/>
      <c r="DC1175"/>
      <c r="DD1175"/>
      <c r="DE1175"/>
      <c r="DF1175"/>
      <c r="DG1175"/>
      <c r="DH1175"/>
      <c r="DI1175"/>
      <c r="DJ1175"/>
      <c r="DK1175"/>
      <c r="DL1175"/>
      <c r="DM1175"/>
      <c r="DN1175"/>
      <c r="DO1175"/>
      <c r="DP1175"/>
      <c r="DQ1175"/>
      <c r="DR1175"/>
      <c r="DS1175"/>
      <c r="DT1175"/>
      <c r="DU1175"/>
      <c r="DV1175"/>
      <c r="DW1175"/>
      <c r="DX1175"/>
      <c r="DY1175"/>
      <c r="DZ1175"/>
      <c r="EA1175"/>
      <c r="EB1175"/>
      <c r="EC1175"/>
      <c r="ED1175"/>
      <c r="EE1175"/>
      <c r="EF1175"/>
      <c r="EG1175"/>
      <c r="EH1175"/>
      <c r="EI1175"/>
      <c r="EJ1175"/>
      <c r="EK1175"/>
      <c r="EL1175"/>
      <c r="EM1175"/>
      <c r="EN1175"/>
      <c r="EO1175"/>
      <c r="EP1175"/>
      <c r="EQ1175"/>
      <c r="ER1175"/>
      <c r="ES1175"/>
      <c r="ET1175"/>
      <c r="EU1175"/>
      <c r="EV1175"/>
      <c r="EW1175"/>
      <c r="EX1175"/>
      <c r="EY1175"/>
      <c r="EZ1175"/>
      <c r="FA1175"/>
      <c r="FB1175"/>
      <c r="FC1175"/>
      <c r="FD1175"/>
      <c r="FE1175"/>
      <c r="FF1175"/>
      <c r="FG1175"/>
      <c r="FH1175"/>
      <c r="FI1175"/>
      <c r="FJ1175"/>
      <c r="FK1175"/>
      <c r="FL1175"/>
      <c r="FM1175"/>
      <c r="FN1175"/>
      <c r="FO1175"/>
      <c r="FP1175"/>
      <c r="FQ1175"/>
      <c r="FR1175"/>
      <c r="FS1175"/>
      <c r="FT1175"/>
      <c r="FU1175"/>
      <c r="FV1175"/>
      <c r="FW1175"/>
      <c r="FX1175"/>
      <c r="FY1175"/>
      <c r="FZ1175"/>
      <c r="GA1175"/>
      <c r="GB1175"/>
      <c r="GC1175"/>
      <c r="GD1175"/>
      <c r="GE1175"/>
      <c r="GF1175"/>
      <c r="GG1175"/>
      <c r="GH1175"/>
      <c r="GI1175"/>
      <c r="GJ1175"/>
      <c r="GK1175"/>
      <c r="GL1175"/>
      <c r="GM1175"/>
      <c r="GN1175"/>
      <c r="GO1175"/>
      <c r="GP1175"/>
      <c r="GQ1175"/>
      <c r="GR1175"/>
      <c r="GS1175"/>
      <c r="GT1175"/>
      <c r="GU1175"/>
      <c r="GV1175"/>
      <c r="GW1175"/>
      <c r="GX1175"/>
      <c r="GY1175"/>
      <c r="GZ1175"/>
      <c r="HA1175"/>
      <c r="HB1175"/>
      <c r="HC1175"/>
      <c r="HD1175"/>
      <c r="HE1175"/>
      <c r="HF1175"/>
      <c r="HG1175"/>
      <c r="HH1175"/>
      <c r="HI1175"/>
      <c r="HJ1175"/>
      <c r="HK1175"/>
      <c r="HL1175"/>
    </row>
    <row r="1176" spans="1:220" x14ac:dyDescent="0.25">
      <c r="A1176"/>
      <c r="B1176"/>
      <c r="C1176"/>
      <c r="D1176"/>
      <c r="E1176"/>
      <c r="F1176"/>
      <c r="G1176"/>
      <c r="H1176"/>
      <c r="I1176"/>
      <c r="J1176"/>
      <c r="K1176"/>
      <c r="L1176"/>
      <c r="M1176"/>
      <c r="N1176"/>
      <c r="O1176"/>
      <c r="P1176"/>
      <c r="Q1176"/>
      <c r="R1176"/>
      <c r="S1176"/>
      <c r="T1176"/>
      <c r="U1176"/>
      <c r="V1176"/>
      <c r="W1176"/>
      <c r="X1176"/>
      <c r="Y1176"/>
      <c r="Z1176"/>
      <c r="AA1176"/>
      <c r="AB1176"/>
      <c r="AC1176"/>
      <c r="AD1176"/>
      <c r="AE1176"/>
      <c r="AF1176"/>
      <c r="AG1176"/>
      <c r="AH1176"/>
      <c r="AI1176"/>
      <c r="AJ1176"/>
      <c r="AK1176"/>
      <c r="AL1176"/>
      <c r="AM1176"/>
      <c r="AN1176"/>
      <c r="AO1176"/>
      <c r="AP1176"/>
      <c r="AQ1176"/>
      <c r="AR1176"/>
      <c r="AS1176"/>
      <c r="AT1176"/>
      <c r="AU1176"/>
      <c r="AV1176"/>
      <c r="AW1176"/>
      <c r="AX1176"/>
      <c r="AY1176"/>
      <c r="AZ1176"/>
      <c r="BA1176"/>
      <c r="BB1176"/>
      <c r="BC1176"/>
      <c r="BD1176"/>
      <c r="BE1176"/>
      <c r="BF1176"/>
      <c r="BG1176"/>
      <c r="BH1176"/>
      <c r="BI1176"/>
      <c r="BJ1176"/>
      <c r="BK1176"/>
      <c r="BL1176"/>
      <c r="BM1176"/>
      <c r="BN1176"/>
      <c r="BO1176"/>
      <c r="BP1176"/>
      <c r="BQ1176"/>
      <c r="BR1176"/>
      <c r="BS1176"/>
      <c r="BT1176"/>
      <c r="BU1176"/>
      <c r="BV1176"/>
      <c r="BW1176"/>
      <c r="BX1176"/>
      <c r="BY1176"/>
      <c r="BZ1176"/>
      <c r="CA1176"/>
      <c r="CB1176"/>
      <c r="CC1176"/>
      <c r="CD1176"/>
      <c r="CE1176"/>
      <c r="CF1176"/>
      <c r="CG1176"/>
      <c r="CH1176"/>
      <c r="CI1176"/>
      <c r="CJ1176"/>
      <c r="CK1176"/>
      <c r="CL1176"/>
      <c r="CM1176"/>
      <c r="CN1176"/>
      <c r="CO1176"/>
      <c r="CP1176"/>
      <c r="CQ1176"/>
      <c r="CR1176"/>
      <c r="CS1176"/>
      <c r="CT1176"/>
      <c r="CU1176"/>
      <c r="CV1176"/>
      <c r="CW1176"/>
      <c r="CX1176"/>
      <c r="CY1176"/>
      <c r="CZ1176"/>
      <c r="DA1176"/>
      <c r="DB1176"/>
      <c r="DC1176"/>
      <c r="DD1176"/>
      <c r="DE1176"/>
      <c r="DF1176"/>
      <c r="DG1176"/>
      <c r="DH1176"/>
      <c r="DI1176"/>
      <c r="DJ1176"/>
      <c r="DK1176"/>
      <c r="DL1176"/>
      <c r="DM1176"/>
      <c r="DN1176"/>
      <c r="DO1176"/>
      <c r="DP1176"/>
      <c r="DQ1176"/>
      <c r="DR1176"/>
      <c r="DS1176"/>
      <c r="DT1176"/>
      <c r="DU1176"/>
      <c r="DV1176"/>
      <c r="DW1176"/>
      <c r="DX1176"/>
      <c r="DY1176"/>
      <c r="DZ1176"/>
      <c r="EA1176"/>
      <c r="EB1176"/>
      <c r="EC1176"/>
      <c r="ED1176"/>
      <c r="EE1176"/>
      <c r="EF1176"/>
      <c r="EG1176"/>
      <c r="EH1176"/>
      <c r="EI1176"/>
      <c r="EJ1176"/>
      <c r="EK1176"/>
      <c r="EL1176"/>
      <c r="EM1176"/>
      <c r="EN1176"/>
      <c r="EO1176"/>
      <c r="EP1176"/>
      <c r="EQ1176"/>
      <c r="ER1176"/>
      <c r="ES1176"/>
      <c r="ET1176"/>
      <c r="EU1176"/>
      <c r="EV1176"/>
      <c r="EW1176"/>
      <c r="EX1176"/>
      <c r="EY1176"/>
      <c r="EZ1176"/>
      <c r="FA1176"/>
      <c r="FB1176"/>
      <c r="FC1176"/>
      <c r="FD1176"/>
      <c r="FE1176"/>
      <c r="FF1176"/>
      <c r="FG1176"/>
      <c r="FH1176"/>
      <c r="FI1176"/>
      <c r="FJ1176"/>
      <c r="FK1176"/>
      <c r="FL1176"/>
      <c r="FM1176"/>
      <c r="FN1176"/>
      <c r="FO1176"/>
      <c r="FP1176"/>
      <c r="FQ1176"/>
      <c r="FR1176"/>
      <c r="FS1176"/>
      <c r="FT1176"/>
      <c r="FU1176"/>
      <c r="FV1176"/>
      <c r="FW1176"/>
      <c r="FX1176"/>
      <c r="FY1176"/>
      <c r="FZ1176"/>
      <c r="GA1176"/>
      <c r="GB1176"/>
      <c r="GC1176"/>
      <c r="GD1176"/>
      <c r="GE1176"/>
      <c r="GF1176"/>
      <c r="GG1176"/>
      <c r="GH1176"/>
      <c r="GI1176"/>
      <c r="GJ1176"/>
      <c r="GK1176"/>
      <c r="GL1176"/>
      <c r="GM1176"/>
      <c r="GN1176"/>
      <c r="GO1176"/>
      <c r="GP1176"/>
      <c r="GQ1176"/>
      <c r="GR1176"/>
      <c r="GS1176"/>
      <c r="GT1176"/>
      <c r="GU1176"/>
      <c r="GV1176"/>
      <c r="GW1176"/>
      <c r="GX1176"/>
      <c r="GY1176"/>
      <c r="GZ1176"/>
      <c r="HA1176"/>
      <c r="HB1176"/>
      <c r="HC1176"/>
      <c r="HD1176"/>
      <c r="HE1176"/>
      <c r="HF1176"/>
      <c r="HG1176"/>
      <c r="HH1176"/>
      <c r="HI1176"/>
      <c r="HJ1176"/>
      <c r="HK1176"/>
      <c r="HL1176"/>
    </row>
    <row r="1177" spans="1:220" x14ac:dyDescent="0.25">
      <c r="A1177"/>
      <c r="B1177"/>
      <c r="C1177"/>
      <c r="D1177"/>
      <c r="E1177"/>
      <c r="F1177"/>
      <c r="G1177"/>
      <c r="H1177"/>
      <c r="I1177"/>
      <c r="J1177"/>
      <c r="K1177"/>
      <c r="L1177"/>
      <c r="M1177"/>
      <c r="N1177"/>
      <c r="O1177"/>
      <c r="P1177"/>
      <c r="Q1177"/>
      <c r="R1177"/>
      <c r="S1177"/>
      <c r="T1177"/>
      <c r="U1177"/>
      <c r="V1177"/>
      <c r="W1177"/>
      <c r="X1177"/>
      <c r="Y1177"/>
      <c r="Z1177"/>
      <c r="AA1177"/>
      <c r="AB1177"/>
      <c r="AC1177"/>
      <c r="AD1177"/>
      <c r="AE1177"/>
      <c r="AF1177"/>
      <c r="AG1177"/>
      <c r="AH1177"/>
      <c r="AI1177"/>
      <c r="AJ1177"/>
      <c r="AK1177"/>
      <c r="AL1177"/>
      <c r="AM1177"/>
      <c r="AN1177"/>
      <c r="AO1177"/>
      <c r="AP1177"/>
      <c r="AQ1177"/>
      <c r="AR1177"/>
      <c r="AS1177"/>
      <c r="AT1177"/>
      <c r="AU1177"/>
      <c r="AV1177"/>
      <c r="AW1177"/>
      <c r="AX1177"/>
      <c r="AY1177"/>
      <c r="AZ1177"/>
      <c r="BA1177"/>
      <c r="BB1177"/>
      <c r="BC1177"/>
      <c r="BD1177"/>
      <c r="BE1177"/>
      <c r="BF1177"/>
      <c r="BG1177"/>
      <c r="BH1177"/>
      <c r="BI1177"/>
      <c r="BJ1177"/>
      <c r="BK1177"/>
      <c r="BL1177"/>
      <c r="BM1177"/>
      <c r="BN1177"/>
      <c r="BO1177"/>
      <c r="BP1177"/>
      <c r="BQ1177"/>
      <c r="BR1177"/>
      <c r="BS1177"/>
      <c r="BT1177"/>
      <c r="BU1177"/>
      <c r="BV1177"/>
      <c r="BW1177"/>
      <c r="BX1177"/>
      <c r="BY1177"/>
      <c r="BZ1177"/>
      <c r="CA1177"/>
      <c r="CB1177"/>
      <c r="CC1177"/>
      <c r="CD1177"/>
      <c r="CE1177"/>
      <c r="CF1177"/>
      <c r="CG1177"/>
      <c r="CH1177"/>
      <c r="CI1177"/>
      <c r="CJ1177"/>
      <c r="CK1177"/>
      <c r="CL1177"/>
      <c r="CM1177"/>
      <c r="CN1177"/>
      <c r="CO1177"/>
      <c r="CP1177"/>
      <c r="CQ1177"/>
      <c r="CR1177"/>
      <c r="CS1177"/>
      <c r="CT1177"/>
      <c r="CU1177"/>
      <c r="CV1177"/>
      <c r="CW1177"/>
      <c r="CX1177"/>
      <c r="CY1177"/>
      <c r="CZ1177"/>
      <c r="DA1177"/>
      <c r="DB1177"/>
      <c r="DC1177"/>
      <c r="DD1177"/>
      <c r="DE1177"/>
      <c r="DF1177"/>
      <c r="DG1177"/>
      <c r="DH1177"/>
      <c r="DI1177"/>
      <c r="DJ1177"/>
      <c r="DK1177"/>
      <c r="DL1177"/>
      <c r="DM1177"/>
      <c r="DN1177"/>
      <c r="DO1177"/>
      <c r="DP1177"/>
      <c r="DQ1177"/>
      <c r="DR1177"/>
      <c r="DS1177"/>
      <c r="DT1177"/>
      <c r="DU1177"/>
      <c r="DV1177"/>
      <c r="DW1177"/>
      <c r="DX1177"/>
      <c r="DY1177"/>
      <c r="DZ1177"/>
      <c r="EA1177"/>
      <c r="EB1177"/>
      <c r="EC1177"/>
      <c r="ED1177"/>
      <c r="EE1177"/>
      <c r="EF1177"/>
      <c r="EG1177"/>
      <c r="EH1177"/>
      <c r="EI1177"/>
      <c r="EJ1177"/>
      <c r="EK1177"/>
      <c r="EL1177"/>
      <c r="EM1177"/>
      <c r="EN1177"/>
      <c r="EO1177"/>
      <c r="EP1177"/>
      <c r="EQ1177"/>
      <c r="ER1177"/>
      <c r="ES1177"/>
      <c r="ET1177"/>
      <c r="EU1177"/>
      <c r="EV1177"/>
      <c r="EW1177"/>
      <c r="EX1177"/>
      <c r="EY1177"/>
      <c r="EZ1177"/>
      <c r="FA1177"/>
      <c r="FB1177"/>
      <c r="FC1177"/>
      <c r="FD1177"/>
      <c r="FE1177"/>
      <c r="FF1177"/>
      <c r="FG1177"/>
      <c r="FH1177"/>
      <c r="FI1177"/>
      <c r="FJ1177"/>
      <c r="FK1177"/>
      <c r="FL1177"/>
      <c r="FM1177"/>
      <c r="FN1177"/>
      <c r="FO1177"/>
      <c r="FP1177"/>
      <c r="FQ1177"/>
      <c r="FR1177"/>
      <c r="FS1177"/>
      <c r="FT1177"/>
      <c r="FU1177"/>
      <c r="FV1177"/>
      <c r="FW1177"/>
      <c r="FX1177"/>
      <c r="FY1177"/>
      <c r="FZ1177"/>
      <c r="GA1177"/>
      <c r="GB1177"/>
      <c r="GC1177"/>
      <c r="GD1177"/>
      <c r="GE1177"/>
      <c r="GF1177"/>
      <c r="GG1177"/>
      <c r="GH1177"/>
      <c r="GI1177"/>
      <c r="GJ1177"/>
      <c r="GK1177"/>
      <c r="GL1177"/>
      <c r="GM1177"/>
      <c r="GN1177"/>
      <c r="GO1177"/>
      <c r="GP1177"/>
      <c r="GQ1177"/>
      <c r="GR1177"/>
      <c r="GS1177"/>
      <c r="GT1177"/>
      <c r="GU1177"/>
      <c r="GV1177"/>
      <c r="GW1177"/>
      <c r="GX1177"/>
      <c r="GY1177"/>
      <c r="GZ1177"/>
      <c r="HA1177"/>
      <c r="HB1177"/>
      <c r="HC1177"/>
      <c r="HD1177"/>
      <c r="HE1177"/>
      <c r="HF1177"/>
      <c r="HG1177"/>
      <c r="HH1177"/>
      <c r="HI1177"/>
      <c r="HJ1177"/>
      <c r="HK1177"/>
      <c r="HL1177"/>
    </row>
    <row r="1178" spans="1:220" x14ac:dyDescent="0.25">
      <c r="A1178"/>
      <c r="B1178"/>
      <c r="C1178"/>
      <c r="D1178"/>
      <c r="E1178"/>
      <c r="F1178"/>
      <c r="G1178"/>
      <c r="H1178"/>
      <c r="I1178"/>
      <c r="J1178"/>
      <c r="K1178"/>
      <c r="L1178"/>
      <c r="M1178"/>
      <c r="N1178"/>
      <c r="O1178"/>
      <c r="P1178"/>
      <c r="Q1178"/>
      <c r="R1178"/>
      <c r="S1178"/>
      <c r="T1178"/>
      <c r="U1178"/>
      <c r="V1178"/>
      <c r="W1178"/>
      <c r="X1178"/>
      <c r="Y1178"/>
      <c r="Z1178"/>
      <c r="AA1178"/>
      <c r="AB1178"/>
      <c r="AC1178"/>
      <c r="AD1178"/>
      <c r="AE1178"/>
      <c r="AF1178"/>
      <c r="AG1178"/>
      <c r="AH1178"/>
      <c r="AI1178"/>
      <c r="AJ1178"/>
      <c r="AK1178"/>
      <c r="AL1178"/>
      <c r="AM1178"/>
      <c r="AN1178"/>
      <c r="AO1178"/>
      <c r="AP1178"/>
      <c r="AQ1178"/>
      <c r="AR1178"/>
      <c r="AS1178"/>
      <c r="AT1178"/>
      <c r="AU1178"/>
      <c r="AV1178"/>
      <c r="AW1178"/>
      <c r="AX1178"/>
      <c r="AY1178"/>
      <c r="AZ1178"/>
      <c r="BA1178"/>
      <c r="BB1178"/>
      <c r="BC1178"/>
      <c r="BD1178"/>
      <c r="BE1178"/>
      <c r="BF1178"/>
      <c r="BG1178"/>
      <c r="BH1178"/>
      <c r="BI1178"/>
      <c r="BJ1178"/>
      <c r="BK1178"/>
      <c r="BL1178"/>
      <c r="BM1178"/>
      <c r="BN1178"/>
      <c r="BO1178"/>
      <c r="BP1178"/>
      <c r="BQ1178"/>
      <c r="BR1178"/>
      <c r="BS1178"/>
      <c r="BT1178"/>
      <c r="BU1178"/>
      <c r="BV1178"/>
      <c r="BW1178"/>
      <c r="BX1178"/>
      <c r="BY1178"/>
      <c r="BZ1178"/>
      <c r="CA1178"/>
      <c r="CB1178"/>
      <c r="CC1178"/>
      <c r="CD1178"/>
      <c r="CE1178"/>
      <c r="CF1178"/>
      <c r="CG1178"/>
      <c r="CH1178"/>
      <c r="CI1178"/>
      <c r="CJ1178"/>
      <c r="CK1178"/>
      <c r="CL1178"/>
      <c r="CM1178"/>
      <c r="CN1178"/>
      <c r="CO1178"/>
      <c r="CP1178"/>
      <c r="CQ1178"/>
      <c r="CR1178"/>
      <c r="CS1178"/>
      <c r="CT1178"/>
      <c r="CU1178"/>
      <c r="CV1178"/>
      <c r="CW1178"/>
      <c r="CX1178"/>
      <c r="CY1178"/>
      <c r="CZ1178"/>
      <c r="DA1178"/>
      <c r="DB1178"/>
      <c r="DC1178"/>
      <c r="DD1178"/>
      <c r="DE1178"/>
      <c r="DF1178"/>
      <c r="DG1178"/>
      <c r="DH1178"/>
      <c r="DI1178"/>
      <c r="DJ1178"/>
      <c r="DK1178"/>
      <c r="DL1178"/>
      <c r="DM1178"/>
      <c r="DN1178"/>
      <c r="DO1178"/>
      <c r="DP1178"/>
      <c r="DQ1178"/>
      <c r="DR1178"/>
      <c r="DS1178"/>
      <c r="DT1178"/>
      <c r="DU1178"/>
      <c r="DV1178"/>
      <c r="DW1178"/>
      <c r="DX1178"/>
      <c r="DY1178"/>
      <c r="DZ1178"/>
      <c r="EA1178"/>
      <c r="EB1178"/>
      <c r="EC1178"/>
      <c r="ED1178"/>
      <c r="EE1178"/>
      <c r="EF1178"/>
      <c r="EG1178"/>
      <c r="EH1178"/>
      <c r="EI1178"/>
      <c r="EJ1178"/>
      <c r="EK1178"/>
      <c r="EL1178"/>
      <c r="EM1178"/>
      <c r="EN1178"/>
      <c r="EO1178"/>
      <c r="EP1178"/>
      <c r="EQ1178"/>
      <c r="ER1178"/>
      <c r="ES1178"/>
      <c r="ET1178"/>
      <c r="EU1178"/>
      <c r="EV1178"/>
      <c r="EW1178"/>
      <c r="EX1178"/>
      <c r="EY1178"/>
      <c r="EZ1178"/>
      <c r="FA1178"/>
      <c r="FB1178"/>
      <c r="FC1178"/>
      <c r="FD1178"/>
      <c r="FE1178"/>
      <c r="FF1178"/>
      <c r="FG1178"/>
      <c r="FH1178"/>
      <c r="FI1178"/>
      <c r="FJ1178"/>
      <c r="FK1178"/>
      <c r="FL1178"/>
      <c r="FM1178"/>
      <c r="FN1178"/>
      <c r="FO1178"/>
      <c r="FP1178"/>
      <c r="FQ1178"/>
      <c r="FR1178"/>
      <c r="FS1178"/>
      <c r="FT1178"/>
      <c r="FU1178"/>
      <c r="FV1178"/>
      <c r="FW1178"/>
      <c r="FX1178"/>
      <c r="FY1178"/>
      <c r="FZ1178"/>
      <c r="GA1178"/>
      <c r="GB1178"/>
      <c r="GC1178"/>
      <c r="GD1178"/>
      <c r="GE1178"/>
      <c r="GF1178"/>
      <c r="GG1178"/>
      <c r="GH1178"/>
      <c r="GI1178"/>
      <c r="GJ1178"/>
      <c r="GK1178"/>
      <c r="GL1178"/>
      <c r="GM1178"/>
      <c r="GN1178"/>
      <c r="GO1178"/>
      <c r="GP1178"/>
      <c r="GQ1178"/>
      <c r="GR1178"/>
      <c r="GS1178"/>
      <c r="GT1178"/>
      <c r="GU1178"/>
      <c r="GV1178"/>
      <c r="GW1178"/>
      <c r="GX1178"/>
      <c r="GY1178"/>
      <c r="GZ1178"/>
      <c r="HA1178"/>
      <c r="HB1178"/>
      <c r="HC1178"/>
      <c r="HD1178"/>
      <c r="HE1178"/>
      <c r="HF1178"/>
      <c r="HG1178"/>
      <c r="HH1178"/>
      <c r="HI1178"/>
      <c r="HJ1178"/>
      <c r="HK1178"/>
      <c r="HL1178"/>
    </row>
    <row r="1179" spans="1:220" x14ac:dyDescent="0.25">
      <c r="A1179"/>
      <c r="B1179"/>
      <c r="C1179"/>
      <c r="D1179"/>
      <c r="E1179"/>
      <c r="F1179"/>
      <c r="G1179"/>
      <c r="H1179"/>
      <c r="I1179"/>
      <c r="J1179"/>
      <c r="K1179"/>
      <c r="L1179"/>
      <c r="M1179"/>
      <c r="N1179"/>
      <c r="O1179"/>
      <c r="P1179"/>
      <c r="Q1179"/>
      <c r="R1179"/>
      <c r="S1179"/>
      <c r="T1179"/>
      <c r="U1179"/>
      <c r="V1179"/>
      <c r="W1179"/>
      <c r="X1179"/>
      <c r="Y1179"/>
      <c r="Z1179"/>
      <c r="AA1179"/>
      <c r="AB1179"/>
      <c r="AC1179"/>
      <c r="AD1179"/>
      <c r="AE1179"/>
      <c r="AF1179"/>
      <c r="AG1179"/>
      <c r="AH1179"/>
      <c r="AI1179"/>
      <c r="AJ1179"/>
      <c r="AK1179"/>
      <c r="AL1179"/>
      <c r="AM1179"/>
      <c r="AN1179"/>
      <c r="AO1179"/>
      <c r="AP1179"/>
      <c r="AQ1179"/>
      <c r="AR1179"/>
      <c r="AS1179"/>
      <c r="AT1179"/>
      <c r="AU1179"/>
      <c r="AV1179"/>
      <c r="AW1179"/>
      <c r="AX1179"/>
      <c r="AY1179"/>
      <c r="AZ1179"/>
      <c r="BA1179"/>
      <c r="BB1179"/>
      <c r="BC1179"/>
      <c r="BD1179"/>
      <c r="BE1179"/>
      <c r="BF1179"/>
      <c r="BG1179"/>
      <c r="BH1179"/>
      <c r="BI1179"/>
      <c r="BJ1179"/>
      <c r="BK1179"/>
      <c r="BL1179"/>
      <c r="BM1179"/>
      <c r="BN1179"/>
      <c r="BO1179"/>
      <c r="BP1179"/>
      <c r="BQ1179"/>
      <c r="BR1179"/>
      <c r="BS1179"/>
      <c r="BT1179"/>
      <c r="BU1179"/>
      <c r="BV1179"/>
      <c r="BW1179"/>
      <c r="BX1179"/>
      <c r="BY1179"/>
      <c r="BZ1179"/>
      <c r="CA1179"/>
      <c r="CB1179"/>
      <c r="CC1179"/>
      <c r="CD1179"/>
      <c r="CE1179"/>
      <c r="CF1179"/>
      <c r="CG1179"/>
      <c r="CH1179"/>
      <c r="CI1179"/>
      <c r="CJ1179"/>
      <c r="CK1179"/>
      <c r="CL1179"/>
      <c r="CM1179"/>
      <c r="CN1179"/>
      <c r="CO1179"/>
      <c r="CP1179"/>
      <c r="CQ1179"/>
      <c r="CR1179"/>
      <c r="CS1179"/>
      <c r="CT1179"/>
      <c r="CU1179"/>
      <c r="CV1179"/>
      <c r="CW1179"/>
      <c r="CX1179"/>
      <c r="CY1179"/>
      <c r="CZ1179"/>
      <c r="DA1179"/>
      <c r="DB1179"/>
      <c r="DC1179"/>
      <c r="DD1179"/>
      <c r="DE1179"/>
      <c r="DF1179"/>
      <c r="DG1179"/>
      <c r="DH1179"/>
      <c r="DI1179"/>
      <c r="DJ1179"/>
      <c r="DK1179"/>
      <c r="DL1179"/>
      <c r="DM1179"/>
      <c r="DN1179"/>
      <c r="DO1179"/>
      <c r="DP1179"/>
      <c r="DQ1179"/>
      <c r="DR1179"/>
      <c r="DS1179"/>
      <c r="DT1179"/>
      <c r="DU1179"/>
      <c r="DV1179"/>
      <c r="DW1179"/>
      <c r="DX1179"/>
      <c r="DY1179"/>
      <c r="DZ1179"/>
      <c r="EA1179"/>
      <c r="EB1179"/>
      <c r="EC1179"/>
      <c r="ED1179"/>
      <c r="EE1179"/>
      <c r="EF1179"/>
      <c r="EG1179"/>
      <c r="EH1179"/>
      <c r="EI1179"/>
      <c r="EJ1179"/>
      <c r="EK1179"/>
      <c r="EL1179"/>
      <c r="EM1179"/>
      <c r="EN1179"/>
      <c r="EO1179"/>
      <c r="EP1179"/>
      <c r="EQ1179"/>
      <c r="ER1179"/>
      <c r="ES1179"/>
      <c r="ET1179"/>
      <c r="EU1179"/>
      <c r="EV1179"/>
      <c r="EW1179"/>
      <c r="EX1179"/>
      <c r="EY1179"/>
      <c r="EZ1179"/>
      <c r="FA1179"/>
      <c r="FB1179"/>
      <c r="FC1179"/>
      <c r="FD1179"/>
      <c r="FE1179"/>
      <c r="FF1179"/>
      <c r="FG1179"/>
      <c r="FH1179"/>
      <c r="FI1179"/>
      <c r="FJ1179"/>
      <c r="FK1179"/>
      <c r="FL1179"/>
      <c r="FM1179"/>
      <c r="FN1179"/>
      <c r="FO1179"/>
      <c r="FP1179"/>
      <c r="FQ1179"/>
      <c r="FR1179"/>
      <c r="FS1179"/>
      <c r="FT1179"/>
      <c r="FU1179"/>
      <c r="FV1179"/>
      <c r="FW1179"/>
      <c r="FX1179"/>
      <c r="FY1179"/>
      <c r="FZ1179"/>
      <c r="GA1179"/>
      <c r="GB1179"/>
      <c r="GC1179"/>
      <c r="GD1179"/>
      <c r="GE1179"/>
      <c r="GF1179"/>
      <c r="GG1179"/>
      <c r="GH1179"/>
      <c r="GI1179"/>
      <c r="GJ1179"/>
      <c r="GK1179"/>
      <c r="GL1179"/>
      <c r="GM1179"/>
      <c r="GN1179"/>
      <c r="GO1179"/>
      <c r="GP1179"/>
      <c r="GQ1179"/>
      <c r="GR1179"/>
      <c r="GS1179"/>
      <c r="GT1179"/>
      <c r="GU1179"/>
      <c r="GV1179"/>
      <c r="GW1179"/>
      <c r="GX1179"/>
      <c r="GY1179"/>
      <c r="GZ1179"/>
      <c r="HA1179"/>
      <c r="HB1179"/>
      <c r="HC1179"/>
      <c r="HD1179"/>
      <c r="HE1179"/>
      <c r="HF1179"/>
      <c r="HG1179"/>
      <c r="HH1179"/>
      <c r="HI1179"/>
      <c r="HJ1179"/>
      <c r="HK1179"/>
      <c r="HL1179"/>
    </row>
    <row r="1180" spans="1:220" x14ac:dyDescent="0.25">
      <c r="A1180"/>
      <c r="B1180"/>
      <c r="C1180"/>
      <c r="D1180"/>
      <c r="E1180"/>
      <c r="F1180"/>
      <c r="G1180"/>
      <c r="H1180"/>
      <c r="I1180"/>
      <c r="J1180"/>
      <c r="K1180"/>
      <c r="L1180"/>
      <c r="M1180"/>
      <c r="N1180"/>
      <c r="O1180"/>
      <c r="P1180"/>
      <c r="Q1180"/>
      <c r="R1180"/>
      <c r="S1180"/>
      <c r="T1180"/>
      <c r="U1180"/>
      <c r="V1180"/>
      <c r="W1180"/>
      <c r="X1180"/>
      <c r="Y1180"/>
      <c r="Z1180"/>
      <c r="AA1180"/>
      <c r="AB1180"/>
      <c r="AC1180"/>
      <c r="AD1180"/>
      <c r="AE1180"/>
      <c r="AF1180"/>
      <c r="AG1180"/>
      <c r="AH1180"/>
      <c r="AI1180"/>
      <c r="AJ1180"/>
      <c r="AK1180"/>
      <c r="AL1180"/>
      <c r="AM1180"/>
      <c r="AN1180"/>
      <c r="AO1180"/>
      <c r="AP1180"/>
      <c r="AQ1180"/>
      <c r="AR1180"/>
      <c r="AS1180"/>
      <c r="AT1180"/>
      <c r="AU1180"/>
      <c r="AV1180"/>
      <c r="AW1180"/>
      <c r="AX1180"/>
      <c r="AY1180"/>
      <c r="AZ1180"/>
      <c r="BA1180"/>
      <c r="BB1180"/>
      <c r="BC1180"/>
      <c r="BD1180"/>
      <c r="BE1180"/>
      <c r="BF1180"/>
      <c r="BG1180"/>
      <c r="BH1180"/>
      <c r="BI1180"/>
      <c r="BJ1180"/>
      <c r="BK1180"/>
      <c r="BL1180"/>
      <c r="BM1180"/>
      <c r="BN1180"/>
      <c r="BO1180"/>
      <c r="BP1180"/>
      <c r="BQ1180"/>
      <c r="BR1180"/>
      <c r="BS1180"/>
      <c r="BT1180"/>
      <c r="BU1180"/>
      <c r="BV1180"/>
      <c r="BW1180"/>
      <c r="BX1180"/>
      <c r="BY1180"/>
      <c r="BZ1180"/>
      <c r="CA1180"/>
      <c r="CB1180"/>
      <c r="CC1180"/>
      <c r="CD1180"/>
      <c r="CE1180"/>
      <c r="CF1180"/>
      <c r="CG1180"/>
      <c r="CH1180"/>
      <c r="CI1180"/>
      <c r="CJ1180"/>
      <c r="CK1180"/>
      <c r="CL1180"/>
      <c r="CM1180"/>
      <c r="CN1180"/>
      <c r="CO1180"/>
      <c r="CP1180"/>
      <c r="CQ1180"/>
      <c r="CR1180"/>
      <c r="CS1180"/>
      <c r="CT1180"/>
      <c r="CU1180"/>
      <c r="CV1180"/>
      <c r="CW1180"/>
      <c r="CX1180"/>
      <c r="CY1180"/>
      <c r="CZ1180"/>
      <c r="DA1180"/>
      <c r="DB1180"/>
      <c r="DC1180"/>
      <c r="DD1180"/>
      <c r="DE1180"/>
      <c r="DF1180"/>
      <c r="DG1180"/>
      <c r="DH1180"/>
      <c r="DI1180"/>
      <c r="DJ1180"/>
      <c r="DK1180"/>
      <c r="DL1180"/>
      <c r="DM1180"/>
      <c r="DN1180"/>
      <c r="DO1180"/>
      <c r="DP1180"/>
      <c r="DQ1180"/>
      <c r="DR1180"/>
      <c r="DS1180"/>
      <c r="DT1180"/>
      <c r="DU1180"/>
      <c r="DV1180"/>
      <c r="DW1180"/>
      <c r="DX1180"/>
      <c r="DY1180"/>
      <c r="DZ1180"/>
      <c r="EA1180"/>
      <c r="EB1180"/>
      <c r="EC1180"/>
      <c r="ED1180"/>
      <c r="EE1180"/>
      <c r="EF1180"/>
      <c r="EG1180"/>
      <c r="EH1180"/>
      <c r="EI1180"/>
      <c r="EJ1180"/>
      <c r="EK1180"/>
      <c r="EL1180"/>
      <c r="EM1180"/>
      <c r="EN1180"/>
      <c r="EO1180"/>
      <c r="EP1180"/>
      <c r="EQ1180"/>
      <c r="ER1180"/>
      <c r="ES1180"/>
      <c r="ET1180"/>
      <c r="EU1180"/>
      <c r="EV1180"/>
      <c r="EW1180"/>
      <c r="EX1180"/>
      <c r="EY1180"/>
      <c r="EZ1180"/>
      <c r="FA1180"/>
      <c r="FB1180"/>
      <c r="FC1180"/>
      <c r="FD1180"/>
      <c r="FE1180"/>
      <c r="FF1180"/>
      <c r="FG1180"/>
      <c r="FH1180"/>
      <c r="FI1180"/>
      <c r="FJ1180"/>
      <c r="FK1180"/>
      <c r="FL1180"/>
      <c r="FM1180"/>
      <c r="FN1180"/>
      <c r="FO1180"/>
      <c r="FP1180"/>
      <c r="FQ1180"/>
      <c r="FR1180"/>
      <c r="FS1180"/>
      <c r="FT1180"/>
      <c r="FU1180"/>
      <c r="FV1180"/>
      <c r="FW1180"/>
      <c r="FX1180"/>
      <c r="FY1180"/>
      <c r="FZ1180"/>
      <c r="GA1180"/>
      <c r="GB1180"/>
      <c r="GC1180"/>
      <c r="GD1180"/>
      <c r="GE1180"/>
      <c r="GF1180"/>
      <c r="GG1180"/>
      <c r="GH1180"/>
      <c r="GI1180"/>
      <c r="GJ1180"/>
      <c r="GK1180"/>
      <c r="GL1180"/>
      <c r="GM1180"/>
      <c r="GN1180"/>
      <c r="GO1180"/>
      <c r="GP1180"/>
      <c r="GQ1180"/>
      <c r="GR1180"/>
      <c r="GS1180"/>
      <c r="GT1180"/>
      <c r="GU1180"/>
      <c r="GV1180"/>
      <c r="GW1180"/>
      <c r="GX1180"/>
      <c r="GY1180"/>
      <c r="GZ1180"/>
      <c r="HA1180"/>
      <c r="HB1180"/>
      <c r="HC1180"/>
      <c r="HD1180"/>
      <c r="HE1180"/>
      <c r="HF1180"/>
      <c r="HG1180"/>
      <c r="HH1180"/>
      <c r="HI1180"/>
      <c r="HJ1180"/>
      <c r="HK1180"/>
      <c r="HL1180"/>
    </row>
    <row r="1181" spans="1:220" x14ac:dyDescent="0.25">
      <c r="A1181"/>
      <c r="B1181"/>
      <c r="C1181"/>
      <c r="D1181"/>
      <c r="E1181"/>
      <c r="F1181"/>
      <c r="G1181"/>
      <c r="H1181"/>
      <c r="I1181"/>
      <c r="J1181"/>
      <c r="K1181"/>
      <c r="L1181"/>
      <c r="M1181"/>
      <c r="N1181"/>
      <c r="O1181"/>
      <c r="P1181"/>
      <c r="Q1181"/>
      <c r="R1181"/>
      <c r="S1181"/>
      <c r="T1181"/>
      <c r="U1181"/>
      <c r="V1181"/>
      <c r="W1181"/>
      <c r="X1181"/>
      <c r="Y1181"/>
      <c r="Z1181"/>
      <c r="AA1181"/>
      <c r="AB1181"/>
      <c r="AC1181"/>
      <c r="AD1181"/>
      <c r="AE1181"/>
      <c r="AF1181"/>
      <c r="AG1181"/>
      <c r="AH1181"/>
      <c r="AI1181"/>
      <c r="AJ1181"/>
      <c r="AK1181"/>
      <c r="AL1181"/>
      <c r="AM1181"/>
      <c r="AN1181"/>
      <c r="AO1181"/>
      <c r="AP1181"/>
      <c r="AQ1181"/>
      <c r="AR1181"/>
      <c r="AS1181"/>
      <c r="AT1181"/>
      <c r="AU1181"/>
      <c r="AV1181"/>
      <c r="AW1181"/>
      <c r="AX1181"/>
      <c r="AY1181"/>
      <c r="AZ1181"/>
      <c r="BA1181"/>
      <c r="BB1181"/>
      <c r="BC1181"/>
      <c r="BD1181"/>
      <c r="BE1181"/>
      <c r="BF1181"/>
      <c r="BG1181"/>
      <c r="BH1181"/>
      <c r="BI1181"/>
      <c r="BJ1181"/>
      <c r="BK1181"/>
      <c r="BL1181"/>
      <c r="BM1181"/>
      <c r="BN1181"/>
      <c r="BO1181"/>
      <c r="BP1181"/>
      <c r="BQ1181"/>
      <c r="BR1181"/>
      <c r="BS1181"/>
      <c r="BT1181"/>
      <c r="BU1181"/>
      <c r="BV1181"/>
      <c r="BW1181"/>
      <c r="BX1181"/>
      <c r="BY1181"/>
      <c r="BZ1181"/>
      <c r="CA1181"/>
      <c r="CB1181"/>
      <c r="CC1181"/>
      <c r="CD1181"/>
      <c r="CE1181"/>
      <c r="CF1181"/>
      <c r="CG1181"/>
      <c r="CH1181"/>
      <c r="CI1181"/>
      <c r="CJ1181"/>
      <c r="CK1181"/>
      <c r="CL1181"/>
      <c r="CM1181"/>
      <c r="CN1181"/>
      <c r="CO1181"/>
      <c r="CP1181"/>
      <c r="CQ1181"/>
      <c r="CR1181"/>
      <c r="CS1181"/>
      <c r="CT1181"/>
      <c r="CU1181"/>
      <c r="CV1181"/>
      <c r="CW1181"/>
      <c r="CX1181"/>
      <c r="CY1181"/>
      <c r="CZ1181"/>
      <c r="DA1181"/>
      <c r="DB1181"/>
      <c r="DC1181"/>
      <c r="DD1181"/>
      <c r="DE1181"/>
      <c r="DF1181"/>
      <c r="DG1181"/>
      <c r="DH1181"/>
      <c r="DI1181"/>
      <c r="DJ1181"/>
      <c r="DK1181"/>
      <c r="DL1181"/>
      <c r="DM1181"/>
      <c r="DN1181"/>
      <c r="DO1181"/>
      <c r="DP1181"/>
      <c r="DQ1181"/>
      <c r="DR1181"/>
      <c r="DS1181"/>
      <c r="DT1181"/>
      <c r="DU1181"/>
      <c r="DV1181"/>
      <c r="DW1181"/>
      <c r="DX1181"/>
      <c r="DY1181"/>
      <c r="DZ1181"/>
      <c r="EA1181"/>
      <c r="EB1181"/>
      <c r="EC1181"/>
      <c r="ED1181"/>
      <c r="EE1181"/>
      <c r="EF1181"/>
      <c r="EG1181"/>
      <c r="EH1181"/>
      <c r="EI1181"/>
      <c r="EJ1181"/>
      <c r="EK1181"/>
      <c r="EL1181"/>
      <c r="EM1181"/>
      <c r="EN1181"/>
      <c r="EO1181"/>
      <c r="EP1181"/>
      <c r="EQ1181"/>
      <c r="ER1181"/>
      <c r="ES1181"/>
      <c r="ET1181"/>
      <c r="EU1181"/>
      <c r="EV1181"/>
      <c r="EW1181"/>
      <c r="EX1181"/>
      <c r="EY1181"/>
      <c r="EZ1181"/>
      <c r="FA1181"/>
      <c r="FB1181"/>
      <c r="FC1181"/>
      <c r="FD1181"/>
      <c r="FE1181"/>
      <c r="FF1181"/>
      <c r="FG1181"/>
      <c r="FH1181"/>
      <c r="FI1181"/>
      <c r="FJ1181"/>
      <c r="FK1181"/>
      <c r="FL1181"/>
      <c r="FM1181"/>
      <c r="FN1181"/>
      <c r="FO1181"/>
      <c r="FP1181"/>
      <c r="FQ1181"/>
      <c r="FR1181"/>
      <c r="FS1181"/>
      <c r="FT1181"/>
      <c r="FU1181"/>
      <c r="FV1181"/>
      <c r="FW1181"/>
      <c r="FX1181"/>
      <c r="FY1181"/>
      <c r="FZ1181"/>
      <c r="GA1181"/>
      <c r="GB1181"/>
      <c r="GC1181"/>
      <c r="GD1181"/>
      <c r="GE1181"/>
      <c r="GF1181"/>
      <c r="GG1181"/>
      <c r="GH1181"/>
      <c r="GI1181"/>
      <c r="GJ1181"/>
      <c r="GK1181"/>
      <c r="GL1181"/>
      <c r="GM1181"/>
      <c r="GN1181"/>
      <c r="GO1181"/>
      <c r="GP1181"/>
      <c r="GQ1181"/>
      <c r="GR1181"/>
      <c r="GS1181"/>
      <c r="GT1181"/>
      <c r="GU1181"/>
      <c r="GV1181"/>
      <c r="GW1181"/>
      <c r="GX1181"/>
      <c r="GY1181"/>
      <c r="GZ1181"/>
      <c r="HA1181"/>
      <c r="HB1181"/>
      <c r="HC1181"/>
      <c r="HD1181"/>
      <c r="HE1181"/>
      <c r="HF1181"/>
      <c r="HG1181"/>
      <c r="HH1181"/>
      <c r="HI1181"/>
      <c r="HJ1181"/>
      <c r="HK1181"/>
      <c r="HL1181"/>
    </row>
    <row r="1182" spans="1:220" x14ac:dyDescent="0.25">
      <c r="A1182"/>
      <c r="B1182"/>
      <c r="C1182"/>
      <c r="D1182"/>
      <c r="E1182"/>
      <c r="F1182"/>
      <c r="G1182"/>
      <c r="H1182"/>
      <c r="I1182"/>
      <c r="J1182"/>
      <c r="K1182"/>
      <c r="L1182"/>
      <c r="M1182"/>
      <c r="N1182"/>
      <c r="O1182"/>
      <c r="P1182"/>
      <c r="Q1182"/>
      <c r="R1182"/>
      <c r="S1182"/>
      <c r="T1182"/>
      <c r="U1182"/>
      <c r="V1182"/>
      <c r="W1182"/>
      <c r="X1182"/>
      <c r="Y1182"/>
      <c r="Z1182"/>
      <c r="AA1182"/>
      <c r="AB1182"/>
      <c r="AC1182"/>
      <c r="AD1182"/>
      <c r="AE1182"/>
      <c r="AF1182"/>
      <c r="AG1182"/>
      <c r="AH1182"/>
      <c r="AI1182"/>
      <c r="AJ1182"/>
      <c r="AK1182"/>
      <c r="AL1182"/>
      <c r="AM1182"/>
      <c r="AN1182"/>
      <c r="AO1182"/>
      <c r="AP1182"/>
      <c r="AQ1182"/>
      <c r="AR1182"/>
      <c r="AS1182"/>
      <c r="AT1182"/>
      <c r="AU1182"/>
      <c r="AV1182"/>
      <c r="AW1182"/>
      <c r="AX1182"/>
      <c r="AY1182"/>
      <c r="AZ1182"/>
      <c r="BA1182"/>
      <c r="BB1182"/>
      <c r="BC1182"/>
      <c r="BD1182"/>
      <c r="BE1182"/>
      <c r="BF1182"/>
      <c r="BG1182"/>
      <c r="BH1182"/>
      <c r="BI1182"/>
      <c r="BJ1182"/>
      <c r="BK1182"/>
      <c r="BL1182"/>
      <c r="BM1182"/>
      <c r="BN1182"/>
      <c r="BO1182"/>
      <c r="BP1182"/>
      <c r="BQ1182"/>
      <c r="BR1182"/>
      <c r="BS1182"/>
      <c r="BT1182"/>
      <c r="BU1182"/>
      <c r="BV1182"/>
      <c r="BW1182"/>
      <c r="BX1182"/>
      <c r="BY1182"/>
      <c r="BZ1182"/>
      <c r="CA1182"/>
      <c r="CB1182"/>
      <c r="CC1182"/>
      <c r="CD1182"/>
      <c r="CE1182"/>
      <c r="CF1182"/>
      <c r="CG1182"/>
      <c r="CH1182"/>
      <c r="CI1182"/>
      <c r="CJ1182"/>
      <c r="CK1182"/>
      <c r="CL1182"/>
      <c r="CM1182"/>
      <c r="CN1182"/>
      <c r="CO1182"/>
      <c r="CP1182"/>
      <c r="CQ1182"/>
      <c r="CR1182"/>
      <c r="CS1182"/>
      <c r="CT1182"/>
      <c r="CU1182"/>
      <c r="CV1182"/>
      <c r="CW1182"/>
      <c r="CX1182"/>
      <c r="CY1182"/>
      <c r="CZ1182"/>
      <c r="DA1182"/>
      <c r="DB1182"/>
      <c r="DC1182"/>
      <c r="DD1182"/>
      <c r="DE1182"/>
      <c r="DF1182"/>
      <c r="DG1182"/>
      <c r="DH1182"/>
      <c r="DI1182"/>
      <c r="DJ1182"/>
      <c r="DK1182"/>
      <c r="DL1182"/>
      <c r="DM1182"/>
      <c r="DN1182"/>
      <c r="DO1182"/>
      <c r="DP1182"/>
      <c r="DQ1182"/>
      <c r="DR1182"/>
      <c r="DS1182"/>
      <c r="DT1182"/>
      <c r="DU1182"/>
      <c r="DV1182"/>
      <c r="DW1182"/>
      <c r="DX1182"/>
      <c r="DY1182"/>
      <c r="DZ1182"/>
      <c r="EA1182"/>
      <c r="EB1182"/>
      <c r="EC1182"/>
      <c r="ED1182"/>
      <c r="EE1182"/>
      <c r="EF1182"/>
      <c r="EG1182"/>
      <c r="EH1182"/>
      <c r="EI1182"/>
      <c r="EJ1182"/>
      <c r="EK1182"/>
      <c r="EL1182"/>
      <c r="EM1182"/>
      <c r="EN1182"/>
      <c r="EO1182"/>
      <c r="EP1182"/>
      <c r="EQ1182"/>
      <c r="ER1182"/>
      <c r="ES1182"/>
      <c r="ET1182"/>
      <c r="EU1182"/>
      <c r="EV1182"/>
      <c r="EW1182"/>
      <c r="EX1182"/>
      <c r="EY1182"/>
      <c r="EZ1182"/>
      <c r="FA1182"/>
      <c r="FB1182"/>
      <c r="FC1182"/>
      <c r="FD1182"/>
      <c r="FE1182"/>
      <c r="FF1182"/>
      <c r="FG1182"/>
      <c r="FH1182"/>
      <c r="FI1182"/>
      <c r="FJ1182"/>
      <c r="FK1182"/>
      <c r="FL1182"/>
      <c r="FM1182"/>
      <c r="FN1182"/>
      <c r="FO1182"/>
      <c r="FP1182"/>
      <c r="FQ1182"/>
      <c r="FR1182"/>
      <c r="FS1182"/>
      <c r="FT1182"/>
      <c r="FU1182"/>
      <c r="FV1182"/>
      <c r="FW1182"/>
      <c r="FX1182"/>
      <c r="FY1182"/>
      <c r="FZ1182"/>
      <c r="GA1182"/>
      <c r="GB1182"/>
      <c r="GC1182"/>
      <c r="GD1182"/>
      <c r="GE1182"/>
      <c r="GF1182"/>
      <c r="GG1182"/>
      <c r="GH1182"/>
      <c r="GI1182"/>
      <c r="GJ1182"/>
      <c r="GK1182"/>
      <c r="GL1182"/>
      <c r="GM1182"/>
      <c r="GN1182"/>
      <c r="GO1182"/>
      <c r="GP1182"/>
      <c r="GQ1182"/>
      <c r="GR1182"/>
      <c r="GS1182"/>
      <c r="GT1182"/>
      <c r="GU1182"/>
      <c r="GV1182"/>
      <c r="GW1182"/>
      <c r="GX1182"/>
      <c r="GY1182"/>
      <c r="GZ1182"/>
      <c r="HA1182"/>
      <c r="HB1182"/>
      <c r="HC1182"/>
      <c r="HD1182"/>
      <c r="HE1182"/>
      <c r="HF1182"/>
      <c r="HG1182"/>
      <c r="HH1182"/>
      <c r="HI1182"/>
      <c r="HJ1182"/>
      <c r="HK1182"/>
      <c r="HL1182"/>
    </row>
    <row r="1183" spans="1:220" x14ac:dyDescent="0.25">
      <c r="A1183"/>
      <c r="B1183"/>
      <c r="C1183"/>
      <c r="D1183"/>
      <c r="E1183"/>
      <c r="F1183"/>
      <c r="G1183"/>
      <c r="H1183"/>
      <c r="I1183"/>
      <c r="J1183"/>
      <c r="K1183"/>
      <c r="L1183"/>
      <c r="M1183"/>
      <c r="N1183"/>
      <c r="O1183"/>
      <c r="P1183"/>
      <c r="Q1183"/>
      <c r="R1183"/>
      <c r="S1183"/>
      <c r="T1183"/>
      <c r="U1183"/>
      <c r="V1183"/>
      <c r="W1183"/>
      <c r="X1183"/>
      <c r="Y1183"/>
      <c r="Z1183"/>
      <c r="AA1183"/>
      <c r="AB1183"/>
      <c r="AC1183"/>
      <c r="AD1183"/>
      <c r="AE1183"/>
      <c r="AF1183"/>
      <c r="AG1183"/>
      <c r="AH1183"/>
      <c r="AI1183"/>
      <c r="AJ1183"/>
      <c r="AK1183"/>
      <c r="AL1183"/>
      <c r="AM1183"/>
      <c r="AN1183"/>
      <c r="AO1183"/>
      <c r="AP1183"/>
      <c r="AQ1183"/>
      <c r="AR1183"/>
      <c r="AS1183"/>
      <c r="AT1183"/>
      <c r="AU1183"/>
      <c r="AV1183"/>
      <c r="AW1183"/>
      <c r="AX1183"/>
      <c r="AY1183"/>
      <c r="AZ1183"/>
      <c r="BA1183"/>
      <c r="BB1183"/>
      <c r="BC1183"/>
      <c r="BD1183"/>
      <c r="BE1183"/>
      <c r="BF1183"/>
      <c r="BG1183"/>
      <c r="BH1183"/>
      <c r="BI1183"/>
      <c r="BJ1183"/>
      <c r="BK1183"/>
      <c r="BL1183"/>
      <c r="BM1183"/>
      <c r="BN1183"/>
      <c r="BO1183"/>
      <c r="BP1183"/>
      <c r="BQ1183"/>
      <c r="BR1183"/>
      <c r="BS1183"/>
      <c r="BT1183"/>
      <c r="BU1183"/>
      <c r="BV1183"/>
      <c r="BW1183"/>
      <c r="BX1183"/>
      <c r="BY1183"/>
      <c r="BZ1183"/>
      <c r="CA1183"/>
      <c r="CB1183"/>
      <c r="CC1183"/>
      <c r="CD1183"/>
      <c r="CE1183"/>
      <c r="CF1183"/>
      <c r="CG1183"/>
      <c r="CH1183"/>
      <c r="CI1183"/>
      <c r="CJ1183"/>
      <c r="CK1183"/>
      <c r="CL1183"/>
      <c r="CM1183"/>
      <c r="CN1183"/>
      <c r="CO1183"/>
      <c r="CP1183"/>
      <c r="CQ1183"/>
      <c r="CR1183"/>
      <c r="CS1183"/>
      <c r="CT1183"/>
      <c r="CU1183"/>
      <c r="CV1183"/>
      <c r="CW1183"/>
      <c r="CX1183"/>
      <c r="CY1183"/>
      <c r="CZ1183"/>
      <c r="DA1183"/>
      <c r="DB1183"/>
      <c r="DC1183"/>
      <c r="DD1183"/>
      <c r="DE1183"/>
      <c r="DF1183"/>
      <c r="DG1183"/>
      <c r="DH1183"/>
      <c r="DI1183"/>
      <c r="DJ1183"/>
      <c r="DK1183"/>
      <c r="DL1183"/>
      <c r="DM1183"/>
      <c r="DN1183"/>
      <c r="DO1183"/>
      <c r="DP1183"/>
      <c r="DQ1183"/>
      <c r="DR1183"/>
      <c r="DS1183"/>
      <c r="DT1183"/>
      <c r="DU1183"/>
      <c r="DV1183"/>
      <c r="DW1183"/>
      <c r="DX1183"/>
      <c r="DY1183"/>
      <c r="DZ1183"/>
      <c r="EA1183"/>
      <c r="EB1183"/>
      <c r="EC1183"/>
      <c r="ED1183"/>
      <c r="EE1183"/>
      <c r="EF1183"/>
      <c r="EG1183"/>
      <c r="EH1183"/>
      <c r="EI1183"/>
      <c r="EJ1183"/>
      <c r="EK1183"/>
      <c r="EL1183"/>
      <c r="EM1183"/>
      <c r="EN1183"/>
      <c r="EO1183"/>
      <c r="EP1183"/>
      <c r="EQ1183"/>
      <c r="ER1183"/>
      <c r="ES1183"/>
      <c r="ET1183"/>
      <c r="EU1183"/>
      <c r="EV1183"/>
      <c r="EW1183"/>
      <c r="EX1183"/>
      <c r="EY1183"/>
      <c r="EZ1183"/>
      <c r="FA1183"/>
      <c r="FB1183"/>
      <c r="FC1183"/>
      <c r="FD1183"/>
      <c r="FE1183"/>
      <c r="FF1183"/>
      <c r="FG1183"/>
      <c r="FH1183"/>
      <c r="FI1183"/>
      <c r="FJ1183"/>
      <c r="FK1183"/>
      <c r="FL1183"/>
      <c r="FM1183"/>
      <c r="FN1183"/>
      <c r="FO1183"/>
      <c r="FP1183"/>
      <c r="FQ1183"/>
      <c r="FR1183"/>
      <c r="FS1183"/>
      <c r="FT1183"/>
      <c r="FU1183"/>
      <c r="FV1183"/>
      <c r="FW1183"/>
      <c r="FX1183"/>
      <c r="FY1183"/>
      <c r="FZ1183"/>
      <c r="GA1183"/>
      <c r="GB1183"/>
      <c r="GC1183"/>
      <c r="GD1183"/>
      <c r="GE1183"/>
      <c r="GF1183"/>
      <c r="GG1183"/>
      <c r="GH1183"/>
      <c r="GI1183"/>
      <c r="GJ1183"/>
      <c r="GK1183"/>
      <c r="GL1183"/>
      <c r="GM1183"/>
      <c r="GN1183"/>
      <c r="GO1183"/>
      <c r="GP1183"/>
      <c r="GQ1183"/>
      <c r="GR1183"/>
      <c r="GS1183"/>
      <c r="GT1183"/>
      <c r="GU1183"/>
      <c r="GV1183"/>
      <c r="GW1183"/>
      <c r="GX1183"/>
      <c r="GY1183"/>
      <c r="GZ1183"/>
      <c r="HA1183"/>
      <c r="HB1183"/>
      <c r="HC1183"/>
      <c r="HD1183"/>
      <c r="HE1183"/>
      <c r="HF1183"/>
      <c r="HG1183"/>
      <c r="HH1183"/>
      <c r="HI1183"/>
      <c r="HJ1183"/>
      <c r="HK1183"/>
      <c r="HL1183"/>
    </row>
    <row r="1184" spans="1:220" x14ac:dyDescent="0.25">
      <c r="A1184"/>
      <c r="B1184"/>
      <c r="C1184"/>
      <c r="D1184"/>
      <c r="E1184"/>
      <c r="F1184"/>
      <c r="G1184"/>
      <c r="H1184"/>
      <c r="I1184"/>
      <c r="J1184"/>
      <c r="K1184"/>
      <c r="L1184"/>
      <c r="M1184"/>
      <c r="N1184"/>
      <c r="O1184"/>
      <c r="P1184"/>
      <c r="Q1184"/>
      <c r="R1184"/>
      <c r="S1184"/>
      <c r="T1184"/>
      <c r="U1184"/>
      <c r="V1184"/>
      <c r="W1184"/>
      <c r="X1184"/>
      <c r="Y1184"/>
      <c r="Z1184"/>
      <c r="AA1184"/>
      <c r="AB1184"/>
      <c r="AC1184"/>
      <c r="AD1184"/>
      <c r="AE1184"/>
      <c r="AF1184"/>
      <c r="AG1184"/>
      <c r="AH1184"/>
      <c r="AI1184"/>
      <c r="AJ1184"/>
      <c r="AK1184"/>
      <c r="AL1184"/>
      <c r="AM1184"/>
      <c r="AN1184"/>
      <c r="AO1184"/>
      <c r="AP1184"/>
      <c r="AQ1184"/>
      <c r="AR1184"/>
      <c r="AS1184"/>
      <c r="AT1184"/>
      <c r="AU1184"/>
      <c r="AV1184"/>
      <c r="AW1184"/>
      <c r="AX1184"/>
      <c r="AY1184"/>
      <c r="AZ1184"/>
      <c r="BA1184"/>
      <c r="BB1184"/>
      <c r="BC1184"/>
      <c r="BD1184"/>
      <c r="BE1184"/>
      <c r="BF1184"/>
      <c r="BG1184"/>
      <c r="BH1184"/>
      <c r="BI1184"/>
      <c r="BJ1184"/>
      <c r="BK1184"/>
      <c r="BL1184"/>
      <c r="BM1184"/>
      <c r="BN1184"/>
      <c r="BO1184"/>
      <c r="BP1184"/>
      <c r="BQ1184"/>
      <c r="BR1184"/>
      <c r="BS1184"/>
      <c r="BT1184"/>
      <c r="BU1184"/>
      <c r="BV1184"/>
      <c r="BW1184"/>
      <c r="BX1184"/>
      <c r="BY1184"/>
      <c r="BZ1184"/>
      <c r="CA1184"/>
      <c r="CB1184"/>
      <c r="CC1184"/>
      <c r="CD1184"/>
      <c r="CE1184"/>
      <c r="CF1184"/>
      <c r="CG1184"/>
      <c r="CH1184"/>
      <c r="CI1184"/>
      <c r="CJ1184"/>
      <c r="CK1184"/>
      <c r="CL1184"/>
      <c r="CM1184"/>
      <c r="CN1184"/>
      <c r="CO1184"/>
      <c r="CP1184"/>
      <c r="CQ1184"/>
      <c r="CR1184"/>
      <c r="CS1184"/>
      <c r="CT1184"/>
      <c r="CU1184"/>
      <c r="CV1184"/>
      <c r="CW1184"/>
      <c r="CX1184"/>
      <c r="CY1184"/>
      <c r="CZ1184"/>
      <c r="DA1184"/>
      <c r="DB1184"/>
      <c r="DC1184"/>
      <c r="DD1184"/>
      <c r="DE1184"/>
      <c r="DF1184"/>
      <c r="DG1184"/>
      <c r="DH1184"/>
      <c r="DI1184"/>
      <c r="DJ1184"/>
      <c r="DK1184"/>
      <c r="DL1184"/>
      <c r="DM1184"/>
      <c r="DN1184"/>
      <c r="DO1184"/>
      <c r="DP1184"/>
      <c r="DQ1184"/>
      <c r="DR1184"/>
      <c r="DS1184"/>
      <c r="DT1184"/>
      <c r="DU1184"/>
      <c r="DV1184"/>
      <c r="DW1184"/>
      <c r="DX1184"/>
      <c r="DY1184"/>
      <c r="DZ1184"/>
      <c r="EA1184"/>
      <c r="EB1184"/>
      <c r="EC1184"/>
      <c r="ED1184"/>
      <c r="EE1184"/>
      <c r="EF1184"/>
      <c r="EG1184"/>
      <c r="EH1184"/>
      <c r="EI1184"/>
      <c r="EJ1184"/>
      <c r="EK1184"/>
      <c r="EL1184"/>
      <c r="EM1184"/>
      <c r="EN1184"/>
      <c r="EO1184"/>
      <c r="EP1184"/>
      <c r="EQ1184"/>
      <c r="ER1184"/>
      <c r="ES1184"/>
      <c r="ET1184"/>
      <c r="EU1184"/>
      <c r="EV1184"/>
      <c r="EW1184"/>
      <c r="EX1184"/>
      <c r="EY1184"/>
      <c r="EZ1184"/>
      <c r="FA1184"/>
      <c r="FB1184"/>
      <c r="FC1184"/>
      <c r="FD1184"/>
      <c r="FE1184"/>
      <c r="FF1184"/>
      <c r="FG1184"/>
      <c r="FH1184"/>
      <c r="FI1184"/>
      <c r="FJ1184"/>
      <c r="FK1184"/>
      <c r="FL1184"/>
      <c r="FM1184"/>
      <c r="FN1184"/>
      <c r="FO1184"/>
      <c r="FP1184"/>
      <c r="FQ1184"/>
      <c r="FR1184"/>
      <c r="FS1184"/>
      <c r="FT1184"/>
      <c r="FU1184"/>
      <c r="FV1184"/>
      <c r="FW1184"/>
      <c r="FX1184"/>
      <c r="FY1184"/>
      <c r="FZ1184"/>
      <c r="GA1184"/>
      <c r="GB1184"/>
      <c r="GC1184"/>
      <c r="GD1184"/>
      <c r="GE1184"/>
      <c r="GF1184"/>
      <c r="GG1184"/>
      <c r="GH1184"/>
      <c r="GI1184"/>
      <c r="GJ1184"/>
      <c r="GK1184"/>
      <c r="GL1184"/>
      <c r="GM1184"/>
      <c r="GN1184"/>
      <c r="GO1184"/>
      <c r="GP1184"/>
      <c r="GQ1184"/>
      <c r="GR1184"/>
      <c r="GS1184"/>
      <c r="GT1184"/>
      <c r="GU1184"/>
      <c r="GV1184"/>
      <c r="GW1184"/>
      <c r="GX1184"/>
      <c r="GY1184"/>
      <c r="GZ1184"/>
      <c r="HA1184"/>
      <c r="HB1184"/>
      <c r="HC1184"/>
      <c r="HD1184"/>
      <c r="HE1184"/>
      <c r="HF1184"/>
      <c r="HG1184"/>
      <c r="HH1184"/>
      <c r="HI1184"/>
      <c r="HJ1184"/>
      <c r="HK1184"/>
      <c r="HL1184"/>
    </row>
    <row r="1185" spans="1:220" x14ac:dyDescent="0.25">
      <c r="A1185"/>
      <c r="B1185"/>
      <c r="C1185"/>
      <c r="D1185"/>
      <c r="E1185"/>
      <c r="F1185"/>
      <c r="G1185"/>
      <c r="H1185"/>
      <c r="I1185"/>
      <c r="J1185"/>
      <c r="K1185"/>
      <c r="L1185"/>
      <c r="M1185"/>
      <c r="N1185"/>
      <c r="O1185"/>
      <c r="P1185"/>
      <c r="Q1185"/>
      <c r="R1185"/>
      <c r="S1185"/>
      <c r="T1185"/>
      <c r="U1185"/>
      <c r="V1185"/>
      <c r="W1185"/>
      <c r="X1185"/>
      <c r="Y1185"/>
      <c r="Z1185"/>
      <c r="AA1185"/>
      <c r="AB1185"/>
      <c r="AC1185"/>
      <c r="AD1185"/>
      <c r="AE1185"/>
      <c r="AF1185"/>
      <c r="AG1185"/>
      <c r="AH1185"/>
      <c r="AI1185"/>
      <c r="AJ1185"/>
      <c r="AK1185"/>
      <c r="AL1185"/>
      <c r="AM1185"/>
      <c r="AN1185"/>
      <c r="AO1185"/>
      <c r="AP1185"/>
      <c r="AQ1185"/>
      <c r="AR1185"/>
      <c r="AS1185"/>
      <c r="AT1185"/>
      <c r="AU1185"/>
      <c r="AV1185"/>
      <c r="AW1185"/>
      <c r="AX1185"/>
      <c r="AY1185"/>
      <c r="AZ1185"/>
      <c r="BA1185"/>
      <c r="BB1185"/>
      <c r="BC1185"/>
      <c r="BD1185"/>
      <c r="BE1185"/>
      <c r="BF1185"/>
      <c r="BG1185"/>
      <c r="BH1185"/>
      <c r="BI1185"/>
      <c r="BJ1185"/>
      <c r="BK1185"/>
      <c r="BL1185"/>
      <c r="BM1185"/>
      <c r="BN1185"/>
      <c r="BO1185"/>
      <c r="BP1185"/>
      <c r="BQ1185"/>
      <c r="BR1185"/>
      <c r="BS1185"/>
      <c r="BT1185"/>
      <c r="BU1185"/>
      <c r="BV1185"/>
      <c r="BW1185"/>
      <c r="BX1185"/>
      <c r="BY1185"/>
      <c r="BZ1185"/>
      <c r="CA1185"/>
      <c r="CB1185"/>
      <c r="CC1185"/>
      <c r="CD1185"/>
      <c r="CE1185"/>
      <c r="CF1185"/>
      <c r="CG1185"/>
      <c r="CH1185"/>
      <c r="CI1185"/>
      <c r="CJ1185"/>
      <c r="CK1185"/>
      <c r="CL1185"/>
      <c r="CM1185"/>
      <c r="CN1185"/>
      <c r="CO1185"/>
      <c r="CP1185"/>
      <c r="CQ1185"/>
      <c r="CR1185"/>
      <c r="CS1185"/>
      <c r="CT1185"/>
      <c r="CU1185"/>
      <c r="CV1185"/>
      <c r="CW1185"/>
      <c r="CX1185"/>
      <c r="CY1185"/>
      <c r="CZ1185"/>
      <c r="DA1185"/>
      <c r="DB1185"/>
      <c r="DC1185"/>
      <c r="DD1185"/>
      <c r="DE1185"/>
      <c r="DF1185"/>
      <c r="DG1185"/>
      <c r="DH1185"/>
      <c r="DI1185"/>
      <c r="DJ1185"/>
      <c r="DK1185"/>
      <c r="DL1185"/>
      <c r="DM1185"/>
      <c r="DN1185"/>
      <c r="DO1185"/>
      <c r="DP1185"/>
      <c r="DQ1185"/>
      <c r="DR1185"/>
      <c r="DS1185"/>
      <c r="DT1185"/>
      <c r="DU1185"/>
      <c r="DV1185"/>
      <c r="DW1185"/>
      <c r="DX1185"/>
      <c r="DY1185"/>
      <c r="DZ1185"/>
      <c r="EA1185"/>
      <c r="EB1185"/>
      <c r="EC1185"/>
      <c r="ED1185"/>
      <c r="EE1185"/>
      <c r="EF1185"/>
      <c r="EG1185"/>
      <c r="EH1185"/>
      <c r="EI1185"/>
      <c r="EJ1185"/>
      <c r="EK1185"/>
      <c r="EL1185"/>
      <c r="EM1185"/>
      <c r="EN1185"/>
      <c r="EO1185"/>
      <c r="EP1185"/>
      <c r="EQ1185"/>
      <c r="ER1185"/>
      <c r="ES1185"/>
      <c r="ET1185"/>
      <c r="EU1185"/>
      <c r="EV1185"/>
      <c r="EW1185"/>
      <c r="EX1185"/>
      <c r="EY1185"/>
      <c r="EZ1185"/>
      <c r="FA1185"/>
      <c r="FB1185"/>
      <c r="FC1185"/>
      <c r="FD1185"/>
      <c r="FE1185"/>
      <c r="FF1185"/>
      <c r="FG1185"/>
      <c r="FH1185"/>
      <c r="FI1185"/>
      <c r="FJ1185"/>
      <c r="FK1185"/>
      <c r="FL1185"/>
      <c r="FM1185"/>
      <c r="FN1185"/>
      <c r="FO1185"/>
      <c r="FP1185"/>
      <c r="FQ1185"/>
      <c r="FR1185"/>
      <c r="FS1185"/>
      <c r="FT1185"/>
      <c r="FU1185"/>
      <c r="FV1185"/>
      <c r="FW1185"/>
      <c r="FX1185"/>
      <c r="FY1185"/>
      <c r="FZ1185"/>
      <c r="GA1185"/>
      <c r="GB1185"/>
      <c r="GC1185"/>
      <c r="GD1185"/>
      <c r="GE1185"/>
      <c r="GF1185"/>
      <c r="GG1185"/>
      <c r="GH1185"/>
      <c r="GI1185"/>
      <c r="GJ1185"/>
      <c r="GK1185"/>
      <c r="GL1185"/>
      <c r="GM1185"/>
      <c r="GN1185"/>
      <c r="GO1185"/>
      <c r="GP1185"/>
      <c r="GQ1185"/>
      <c r="GR1185"/>
      <c r="GS1185"/>
      <c r="GT1185"/>
      <c r="GU1185"/>
      <c r="GV1185"/>
      <c r="GW1185"/>
      <c r="GX1185"/>
      <c r="GY1185"/>
      <c r="GZ1185"/>
      <c r="HA1185"/>
      <c r="HB1185"/>
      <c r="HC1185"/>
      <c r="HD1185"/>
      <c r="HE1185"/>
      <c r="HF1185"/>
      <c r="HG1185"/>
      <c r="HH1185"/>
      <c r="HI1185"/>
      <c r="HJ1185"/>
      <c r="HK1185"/>
      <c r="HL1185"/>
    </row>
    <row r="1186" spans="1:220" x14ac:dyDescent="0.25">
      <c r="A1186"/>
      <c r="B1186"/>
      <c r="C1186"/>
      <c r="D1186"/>
      <c r="E1186"/>
      <c r="F1186"/>
      <c r="G1186"/>
      <c r="H1186"/>
      <c r="I1186"/>
      <c r="J1186"/>
      <c r="K1186"/>
      <c r="L1186"/>
      <c r="M1186"/>
      <c r="N1186"/>
      <c r="O1186"/>
      <c r="P1186"/>
      <c r="Q1186"/>
      <c r="R1186"/>
      <c r="S1186"/>
      <c r="T1186"/>
      <c r="U1186"/>
      <c r="V1186"/>
      <c r="W1186"/>
      <c r="X1186"/>
      <c r="Y1186"/>
      <c r="Z1186"/>
      <c r="AA1186"/>
      <c r="AB1186"/>
      <c r="AC1186"/>
      <c r="AD1186"/>
      <c r="AE1186"/>
      <c r="AF1186"/>
      <c r="AG1186"/>
      <c r="AH1186"/>
      <c r="AI1186"/>
      <c r="AJ1186"/>
      <c r="AK1186"/>
      <c r="AL1186"/>
      <c r="AM1186"/>
      <c r="AN1186"/>
      <c r="AO1186"/>
      <c r="AP1186"/>
      <c r="AQ1186"/>
      <c r="AR1186"/>
      <c r="AS1186"/>
      <c r="AT1186"/>
      <c r="AU1186"/>
      <c r="AV1186"/>
      <c r="AW1186"/>
      <c r="AX1186"/>
      <c r="AY1186"/>
      <c r="AZ1186"/>
      <c r="BA1186"/>
      <c r="BB1186"/>
      <c r="BC1186"/>
      <c r="BD1186"/>
      <c r="BE1186"/>
      <c r="BF1186"/>
      <c r="BG1186"/>
      <c r="BH1186"/>
      <c r="BI1186"/>
      <c r="BJ1186"/>
      <c r="BK1186"/>
      <c r="BL1186"/>
      <c r="BM1186"/>
      <c r="BN1186"/>
      <c r="BO1186"/>
      <c r="BP1186"/>
      <c r="BQ1186"/>
      <c r="BR1186"/>
      <c r="BS1186"/>
      <c r="BT1186"/>
      <c r="BU1186"/>
      <c r="BV1186"/>
      <c r="BW1186"/>
      <c r="BX1186"/>
      <c r="BY1186"/>
      <c r="BZ1186"/>
      <c r="CA1186"/>
      <c r="CB1186"/>
      <c r="CC1186"/>
      <c r="CD1186"/>
      <c r="CE1186"/>
      <c r="CF1186"/>
      <c r="CG1186"/>
      <c r="CH1186"/>
      <c r="CI1186"/>
      <c r="CJ1186"/>
      <c r="CK1186"/>
      <c r="CL1186"/>
      <c r="CM1186"/>
      <c r="CN1186"/>
      <c r="CO1186"/>
      <c r="CP1186"/>
      <c r="CQ1186"/>
      <c r="CR1186"/>
      <c r="CS1186"/>
      <c r="CT1186"/>
      <c r="CU1186"/>
      <c r="CV1186"/>
      <c r="CW1186"/>
      <c r="CX1186"/>
      <c r="CY1186"/>
      <c r="CZ1186"/>
      <c r="DA1186"/>
      <c r="DB1186"/>
      <c r="DC1186"/>
      <c r="DD1186"/>
      <c r="DE1186"/>
      <c r="DF1186"/>
      <c r="DG1186"/>
      <c r="DH1186"/>
      <c r="DI1186"/>
      <c r="DJ1186"/>
      <c r="DK1186"/>
      <c r="DL1186"/>
      <c r="DM1186"/>
      <c r="DN1186"/>
      <c r="DO1186"/>
      <c r="DP1186"/>
      <c r="DQ1186"/>
      <c r="DR1186"/>
      <c r="DS1186"/>
      <c r="DT1186"/>
      <c r="DU1186"/>
      <c r="DV1186"/>
      <c r="DW1186"/>
      <c r="DX1186"/>
      <c r="DY1186"/>
      <c r="DZ1186"/>
      <c r="EA1186"/>
      <c r="EB1186"/>
      <c r="EC1186"/>
      <c r="ED1186"/>
      <c r="EE1186"/>
      <c r="EF1186"/>
      <c r="EG1186"/>
      <c r="EH1186"/>
      <c r="EI1186"/>
      <c r="EJ1186"/>
      <c r="EK1186"/>
      <c r="EL1186"/>
      <c r="EM1186"/>
      <c r="EN1186"/>
      <c r="EO1186"/>
      <c r="EP1186"/>
      <c r="EQ1186"/>
      <c r="ER1186"/>
      <c r="ES1186"/>
      <c r="ET1186"/>
      <c r="EU1186"/>
      <c r="EV1186"/>
      <c r="EW1186"/>
      <c r="EX1186"/>
      <c r="EY1186"/>
      <c r="EZ1186"/>
      <c r="FA1186"/>
      <c r="FB1186"/>
      <c r="FC1186"/>
      <c r="FD1186"/>
      <c r="FE1186"/>
      <c r="FF1186"/>
      <c r="FG1186"/>
      <c r="FH1186"/>
      <c r="FI1186"/>
      <c r="FJ1186"/>
      <c r="FK1186"/>
      <c r="FL1186"/>
      <c r="FM1186"/>
      <c r="FN1186"/>
      <c r="FO1186"/>
      <c r="FP1186"/>
      <c r="FQ1186"/>
      <c r="FR1186"/>
      <c r="FS1186"/>
      <c r="FT1186"/>
      <c r="FU1186"/>
      <c r="FV1186"/>
      <c r="FW1186"/>
      <c r="FX1186"/>
      <c r="FY1186"/>
      <c r="FZ1186"/>
      <c r="GA1186"/>
      <c r="GB1186"/>
      <c r="GC1186"/>
      <c r="GD1186"/>
      <c r="GE1186"/>
      <c r="GF1186"/>
      <c r="GG1186"/>
      <c r="GH1186"/>
      <c r="GI1186"/>
      <c r="GJ1186"/>
      <c r="GK1186"/>
      <c r="GL1186"/>
      <c r="GM1186"/>
      <c r="GN1186"/>
      <c r="GO1186"/>
      <c r="GP1186"/>
      <c r="GQ1186"/>
      <c r="GR1186"/>
      <c r="GS1186"/>
      <c r="GT1186"/>
      <c r="GU1186"/>
      <c r="GV1186"/>
      <c r="GW1186"/>
      <c r="GX1186"/>
      <c r="GY1186"/>
      <c r="GZ1186"/>
      <c r="HA1186"/>
      <c r="HB1186"/>
      <c r="HC1186"/>
      <c r="HD1186"/>
      <c r="HE1186"/>
      <c r="HF1186"/>
      <c r="HG1186"/>
      <c r="HH1186"/>
      <c r="HI1186"/>
      <c r="HJ1186"/>
      <c r="HK1186"/>
      <c r="HL1186"/>
    </row>
    <row r="1187" spans="1:220" x14ac:dyDescent="0.25">
      <c r="A1187"/>
      <c r="B1187"/>
      <c r="C1187"/>
      <c r="D1187"/>
      <c r="E1187"/>
      <c r="F1187"/>
      <c r="G1187"/>
      <c r="H1187"/>
      <c r="I1187"/>
      <c r="J1187"/>
      <c r="K1187"/>
      <c r="L1187"/>
      <c r="M1187"/>
      <c r="N1187"/>
      <c r="O1187"/>
      <c r="P1187"/>
      <c r="Q1187"/>
      <c r="R1187"/>
      <c r="S1187"/>
      <c r="T1187"/>
      <c r="U1187"/>
      <c r="V1187"/>
      <c r="W1187"/>
      <c r="X1187"/>
      <c r="Y1187"/>
      <c r="Z1187"/>
      <c r="AA1187"/>
      <c r="AB1187"/>
      <c r="AC1187"/>
      <c r="AD1187"/>
      <c r="AE1187"/>
      <c r="AF1187"/>
      <c r="AG1187"/>
      <c r="AH1187"/>
      <c r="AI1187"/>
      <c r="AJ1187"/>
      <c r="AK1187"/>
      <c r="AL1187"/>
      <c r="AM1187"/>
      <c r="AN1187"/>
      <c r="AO1187"/>
      <c r="AP1187"/>
      <c r="AQ1187"/>
      <c r="AR1187"/>
      <c r="AS1187"/>
      <c r="AT1187"/>
      <c r="AU1187"/>
      <c r="AV1187"/>
      <c r="AW1187"/>
      <c r="AX1187"/>
      <c r="AY1187"/>
      <c r="AZ1187"/>
      <c r="BA1187"/>
      <c r="BB1187"/>
      <c r="BC1187"/>
      <c r="BD1187"/>
      <c r="BE1187"/>
      <c r="BF1187"/>
      <c r="BG1187"/>
      <c r="BH1187"/>
      <c r="BI1187"/>
      <c r="BJ1187"/>
      <c r="BK1187"/>
      <c r="BL1187"/>
      <c r="BM1187"/>
      <c r="BN1187"/>
      <c r="BO1187"/>
      <c r="BP1187"/>
      <c r="BQ1187"/>
      <c r="BR1187"/>
      <c r="BS1187"/>
      <c r="BT1187"/>
      <c r="BU1187"/>
      <c r="BV1187"/>
      <c r="BW1187"/>
      <c r="BX1187"/>
      <c r="BY1187"/>
      <c r="BZ1187"/>
      <c r="CA1187"/>
      <c r="CB1187"/>
      <c r="CC1187"/>
      <c r="CD1187"/>
      <c r="CE1187"/>
      <c r="CF1187"/>
      <c r="CG1187"/>
      <c r="CH1187"/>
      <c r="CI1187"/>
      <c r="CJ1187"/>
      <c r="CK1187"/>
      <c r="CL1187"/>
      <c r="CM1187"/>
      <c r="CN1187"/>
      <c r="CO1187"/>
      <c r="CP1187"/>
      <c r="CQ1187"/>
      <c r="CR1187"/>
      <c r="CS1187"/>
      <c r="CT1187"/>
      <c r="CU1187"/>
      <c r="CV1187"/>
      <c r="CW1187"/>
      <c r="CX1187"/>
      <c r="CY1187"/>
      <c r="CZ1187"/>
      <c r="DA1187"/>
      <c r="DB1187"/>
      <c r="DC1187"/>
      <c r="DD1187"/>
      <c r="DE1187"/>
      <c r="DF1187"/>
      <c r="DG1187"/>
      <c r="DH1187"/>
      <c r="DI1187"/>
      <c r="DJ1187"/>
      <c r="DK1187"/>
      <c r="DL1187"/>
      <c r="DM1187"/>
      <c r="DN1187"/>
      <c r="DO1187"/>
      <c r="DP1187"/>
      <c r="DQ1187"/>
      <c r="DR1187"/>
      <c r="DS1187"/>
      <c r="DT1187"/>
      <c r="DU1187"/>
      <c r="DV1187"/>
      <c r="DW1187"/>
      <c r="DX1187"/>
      <c r="DY1187"/>
      <c r="DZ1187"/>
      <c r="EA1187"/>
      <c r="EB1187"/>
      <c r="EC1187"/>
      <c r="ED1187"/>
      <c r="EE1187"/>
      <c r="EF1187"/>
      <c r="EG1187"/>
      <c r="EH1187"/>
      <c r="EI1187"/>
      <c r="EJ1187"/>
      <c r="EK1187"/>
      <c r="EL1187"/>
      <c r="EM1187"/>
      <c r="EN1187"/>
      <c r="EO1187"/>
      <c r="EP1187"/>
      <c r="EQ1187"/>
      <c r="ER1187"/>
      <c r="ES1187"/>
      <c r="ET1187"/>
      <c r="EU1187"/>
      <c r="EV1187"/>
      <c r="EW1187"/>
      <c r="EX1187"/>
      <c r="EY1187"/>
      <c r="EZ1187"/>
      <c r="FA1187"/>
      <c r="FB1187"/>
      <c r="FC1187"/>
      <c r="FD1187"/>
      <c r="FE1187"/>
      <c r="FF1187"/>
      <c r="FG1187"/>
      <c r="FH1187"/>
      <c r="FI1187"/>
      <c r="FJ1187"/>
      <c r="FK1187"/>
      <c r="FL1187"/>
      <c r="FM1187"/>
      <c r="FN1187"/>
      <c r="FO1187"/>
      <c r="FP1187"/>
      <c r="FQ1187"/>
      <c r="FR1187"/>
      <c r="FS1187"/>
      <c r="FT1187"/>
      <c r="FU1187"/>
      <c r="FV1187"/>
      <c r="FW1187"/>
      <c r="FX1187"/>
      <c r="FY1187"/>
      <c r="FZ1187"/>
      <c r="GA1187"/>
      <c r="GB1187"/>
      <c r="GC1187"/>
      <c r="GD1187"/>
      <c r="GE1187"/>
      <c r="GF1187"/>
      <c r="GG1187"/>
      <c r="GH1187"/>
      <c r="GI1187"/>
      <c r="GJ1187"/>
      <c r="GK1187"/>
      <c r="GL1187"/>
      <c r="GM1187"/>
      <c r="GN1187"/>
      <c r="GO1187"/>
      <c r="GP1187"/>
      <c r="GQ1187"/>
      <c r="GR1187"/>
      <c r="GS1187"/>
      <c r="GT1187"/>
      <c r="GU1187"/>
      <c r="GV1187"/>
      <c r="GW1187"/>
      <c r="GX1187"/>
      <c r="GY1187"/>
      <c r="GZ1187"/>
      <c r="HA1187"/>
      <c r="HB1187"/>
      <c r="HC1187"/>
      <c r="HD1187"/>
      <c r="HE1187"/>
      <c r="HF1187"/>
      <c r="HG1187"/>
      <c r="HH1187"/>
      <c r="HI1187"/>
      <c r="HJ1187"/>
      <c r="HK1187"/>
      <c r="HL1187"/>
    </row>
    <row r="1188" spans="1:220" x14ac:dyDescent="0.25">
      <c r="A1188"/>
      <c r="B1188"/>
      <c r="C1188"/>
      <c r="D1188"/>
      <c r="E1188"/>
      <c r="F1188"/>
      <c r="G1188"/>
      <c r="H1188"/>
      <c r="I1188"/>
      <c r="J1188"/>
      <c r="K1188"/>
      <c r="L1188"/>
      <c r="M1188"/>
      <c r="N1188"/>
      <c r="O1188"/>
      <c r="P1188"/>
      <c r="Q1188"/>
      <c r="R1188"/>
      <c r="S1188"/>
      <c r="T1188"/>
      <c r="U1188"/>
      <c r="V1188"/>
      <c r="W1188"/>
      <c r="X1188"/>
      <c r="Y1188"/>
      <c r="Z1188"/>
      <c r="AA1188"/>
      <c r="AB1188"/>
      <c r="AC1188"/>
      <c r="AD1188"/>
      <c r="AE1188"/>
      <c r="AF1188"/>
      <c r="AG1188"/>
      <c r="AH1188"/>
      <c r="AI1188"/>
      <c r="AJ1188"/>
      <c r="AK1188"/>
      <c r="AL1188"/>
      <c r="AM1188"/>
      <c r="AN1188"/>
      <c r="AO1188"/>
      <c r="AP1188"/>
      <c r="AQ1188"/>
      <c r="AR1188"/>
      <c r="AS1188"/>
      <c r="AT1188"/>
      <c r="AU1188"/>
      <c r="AV1188"/>
      <c r="AW1188"/>
      <c r="AX1188"/>
      <c r="AY1188"/>
      <c r="AZ1188"/>
      <c r="BA1188"/>
      <c r="BB1188"/>
      <c r="BC1188"/>
      <c r="BD1188"/>
      <c r="BE1188"/>
      <c r="BF1188"/>
      <c r="BG1188"/>
      <c r="BH1188"/>
      <c r="BI1188"/>
      <c r="BJ1188"/>
      <c r="BK1188"/>
      <c r="BL1188"/>
      <c r="BM1188"/>
      <c r="BN1188"/>
      <c r="BO1188"/>
      <c r="BP1188"/>
      <c r="BQ1188"/>
      <c r="BR1188"/>
      <c r="BS1188"/>
      <c r="BT1188"/>
      <c r="BU1188"/>
      <c r="BV1188"/>
      <c r="BW1188"/>
      <c r="BX1188"/>
      <c r="BY1188"/>
      <c r="BZ1188"/>
      <c r="CA1188"/>
      <c r="CB1188"/>
      <c r="CC1188"/>
      <c r="CD1188"/>
      <c r="CE1188"/>
      <c r="CF1188"/>
      <c r="CG1188"/>
      <c r="CH1188"/>
      <c r="CI1188"/>
      <c r="CJ1188"/>
      <c r="CK1188"/>
      <c r="CL1188"/>
      <c r="CM1188"/>
      <c r="CN1188"/>
      <c r="CO1188"/>
      <c r="CP1188"/>
      <c r="CQ1188"/>
      <c r="CR1188"/>
      <c r="CS1188"/>
      <c r="CT1188"/>
      <c r="CU1188"/>
      <c r="CV1188"/>
      <c r="CW1188"/>
      <c r="CX1188"/>
      <c r="CY1188"/>
      <c r="CZ1188"/>
      <c r="DA1188"/>
      <c r="DB1188"/>
      <c r="DC1188"/>
      <c r="DD1188"/>
      <c r="DE1188"/>
      <c r="DF1188"/>
      <c r="DG1188"/>
      <c r="DH1188"/>
      <c r="DI1188"/>
      <c r="DJ1188"/>
      <c r="DK1188"/>
      <c r="DL1188"/>
      <c r="DM1188"/>
      <c r="DN1188"/>
      <c r="DO1188"/>
      <c r="DP1188"/>
      <c r="DQ1188"/>
      <c r="DR1188"/>
      <c r="DS1188"/>
      <c r="DT1188"/>
      <c r="DU1188"/>
      <c r="DV1188"/>
      <c r="DW1188"/>
      <c r="DX1188"/>
      <c r="DY1188"/>
      <c r="DZ1188"/>
      <c r="EA1188"/>
      <c r="EB1188"/>
      <c r="EC1188"/>
      <c r="ED1188"/>
      <c r="EE1188"/>
      <c r="EF1188"/>
      <c r="EG1188"/>
      <c r="EH1188"/>
      <c r="EI1188"/>
      <c r="EJ1188"/>
      <c r="EK1188"/>
      <c r="EL1188"/>
      <c r="EM1188"/>
      <c r="EN1188"/>
      <c r="EO1188"/>
      <c r="EP1188"/>
      <c r="EQ1188"/>
      <c r="ER1188"/>
      <c r="ES1188"/>
      <c r="ET1188"/>
      <c r="EU1188"/>
      <c r="EV1188"/>
      <c r="EW1188"/>
      <c r="EX1188"/>
      <c r="EY1188"/>
      <c r="EZ1188"/>
      <c r="FA1188"/>
      <c r="FB1188"/>
      <c r="FC1188"/>
      <c r="FD1188"/>
      <c r="FE1188"/>
      <c r="FF1188"/>
      <c r="FG1188"/>
      <c r="FH1188"/>
      <c r="FI1188"/>
      <c r="FJ1188"/>
      <c r="FK1188"/>
      <c r="FL1188"/>
      <c r="FM1188"/>
      <c r="FN1188"/>
      <c r="FO1188"/>
      <c r="FP1188"/>
      <c r="FQ1188"/>
      <c r="FR1188"/>
      <c r="FS1188"/>
      <c r="FT1188"/>
      <c r="FU1188"/>
      <c r="FV1188"/>
      <c r="FW1188"/>
      <c r="FX1188"/>
      <c r="FY1188"/>
      <c r="FZ1188"/>
      <c r="GA1188"/>
      <c r="GB1188"/>
      <c r="GC1188"/>
      <c r="GD1188"/>
      <c r="GE1188"/>
      <c r="GF1188"/>
      <c r="GG1188"/>
      <c r="GH1188"/>
      <c r="GI1188"/>
      <c r="GJ1188"/>
      <c r="GK1188"/>
      <c r="GL1188"/>
      <c r="GM1188"/>
      <c r="GN1188"/>
      <c r="GO1188"/>
      <c r="GP1188"/>
      <c r="GQ1188"/>
      <c r="GR1188"/>
      <c r="GS1188"/>
      <c r="GT1188"/>
      <c r="GU1188"/>
      <c r="GV1188"/>
      <c r="GW1188"/>
      <c r="GX1188"/>
      <c r="GY1188"/>
      <c r="GZ1188"/>
      <c r="HA1188"/>
      <c r="HB1188"/>
      <c r="HC1188"/>
      <c r="HD1188"/>
      <c r="HE1188"/>
      <c r="HF1188"/>
      <c r="HG1188"/>
      <c r="HH1188"/>
      <c r="HI1188"/>
      <c r="HJ1188"/>
      <c r="HK1188"/>
      <c r="HL1188"/>
    </row>
    <row r="1189" spans="1:220" x14ac:dyDescent="0.25">
      <c r="A1189"/>
      <c r="B1189"/>
      <c r="C1189"/>
      <c r="D1189"/>
      <c r="E1189"/>
      <c r="F1189"/>
      <c r="G1189"/>
      <c r="H1189"/>
      <c r="I1189"/>
      <c r="J1189"/>
      <c r="K1189"/>
      <c r="L1189"/>
      <c r="M1189"/>
      <c r="N1189"/>
      <c r="O1189"/>
      <c r="P1189"/>
      <c r="Q1189"/>
      <c r="R1189"/>
      <c r="S1189"/>
      <c r="T1189"/>
      <c r="U1189"/>
      <c r="V1189"/>
      <c r="W1189"/>
      <c r="X1189"/>
      <c r="Y1189"/>
      <c r="Z1189"/>
      <c r="AA1189"/>
      <c r="AB1189"/>
      <c r="AC1189"/>
      <c r="AD1189"/>
      <c r="AE1189"/>
      <c r="AF1189"/>
      <c r="AG1189"/>
      <c r="AH1189"/>
      <c r="AI1189"/>
      <c r="AJ1189"/>
      <c r="AK1189"/>
      <c r="AL1189"/>
      <c r="AM1189"/>
      <c r="AN1189"/>
      <c r="AO1189"/>
      <c r="AP1189"/>
      <c r="AQ1189"/>
      <c r="AR1189"/>
      <c r="AS1189"/>
      <c r="AT1189"/>
      <c r="AU1189"/>
      <c r="AV1189"/>
      <c r="AW1189"/>
      <c r="AX1189"/>
      <c r="AY1189"/>
      <c r="AZ1189"/>
      <c r="BA1189"/>
      <c r="BB1189"/>
      <c r="BC1189"/>
      <c r="BD1189"/>
      <c r="BE1189"/>
      <c r="BF1189"/>
      <c r="BG1189"/>
      <c r="BH1189"/>
      <c r="BI1189"/>
      <c r="BJ1189"/>
      <c r="BK1189"/>
      <c r="BL1189"/>
      <c r="BM1189"/>
      <c r="BN1189"/>
      <c r="BO1189"/>
      <c r="BP1189"/>
      <c r="BQ1189"/>
      <c r="BR1189"/>
      <c r="BS1189"/>
      <c r="BT1189"/>
      <c r="BU1189"/>
      <c r="BV1189"/>
      <c r="BW1189"/>
      <c r="BX1189"/>
      <c r="BY1189"/>
      <c r="BZ1189"/>
      <c r="CA1189"/>
      <c r="CB1189"/>
      <c r="CC1189"/>
      <c r="CD1189"/>
      <c r="CE1189"/>
      <c r="CF1189"/>
      <c r="CG1189"/>
      <c r="CH1189"/>
      <c r="CI1189"/>
      <c r="CJ1189"/>
      <c r="CK1189"/>
      <c r="CL1189"/>
      <c r="CM1189"/>
      <c r="CN1189"/>
      <c r="CO1189"/>
      <c r="CP1189"/>
      <c r="CQ1189"/>
      <c r="CR1189"/>
      <c r="CS1189"/>
      <c r="CT1189"/>
      <c r="CU1189"/>
      <c r="CV1189"/>
      <c r="CW1189"/>
      <c r="CX1189"/>
      <c r="CY1189"/>
      <c r="CZ1189"/>
      <c r="DA1189"/>
      <c r="DB1189"/>
      <c r="DC1189"/>
      <c r="DD1189"/>
      <c r="DE1189"/>
      <c r="DF1189"/>
      <c r="DG1189"/>
      <c r="DH1189"/>
      <c r="DI1189"/>
      <c r="DJ1189"/>
      <c r="DK1189"/>
      <c r="DL1189"/>
      <c r="DM1189"/>
      <c r="DN1189"/>
      <c r="DO1189"/>
      <c r="DP1189"/>
      <c r="DQ1189"/>
      <c r="DR1189"/>
      <c r="DS1189"/>
      <c r="DT1189"/>
      <c r="DU1189"/>
      <c r="DV1189"/>
      <c r="DW1189"/>
      <c r="DX1189"/>
      <c r="DY1189"/>
      <c r="DZ1189"/>
      <c r="EA1189"/>
      <c r="EB1189"/>
      <c r="EC1189"/>
      <c r="ED1189"/>
      <c r="EE1189"/>
      <c r="EF1189"/>
      <c r="EG1189"/>
      <c r="EH1189"/>
      <c r="EI1189"/>
      <c r="EJ1189"/>
      <c r="EK1189"/>
      <c r="EL1189"/>
      <c r="EM1189"/>
      <c r="EN1189"/>
      <c r="EO1189"/>
      <c r="EP1189"/>
      <c r="EQ1189"/>
      <c r="ER1189"/>
      <c r="ES1189"/>
      <c r="ET1189"/>
      <c r="EU1189"/>
      <c r="EV1189"/>
      <c r="EW1189"/>
      <c r="EX1189"/>
      <c r="EY1189"/>
      <c r="EZ1189"/>
      <c r="FA1189"/>
      <c r="FB1189"/>
      <c r="FC1189"/>
      <c r="FD1189"/>
      <c r="FE1189"/>
      <c r="FF1189"/>
      <c r="FG1189"/>
      <c r="FH1189"/>
      <c r="FI1189"/>
      <c r="FJ1189"/>
      <c r="FK1189"/>
      <c r="FL1189"/>
      <c r="FM1189"/>
      <c r="FN1189"/>
      <c r="FO1189"/>
      <c r="FP1189"/>
      <c r="FQ1189"/>
      <c r="FR1189"/>
      <c r="FS1189"/>
      <c r="FT1189"/>
      <c r="FU1189"/>
      <c r="FV1189"/>
      <c r="FW1189"/>
      <c r="FX1189"/>
      <c r="FY1189"/>
      <c r="FZ1189"/>
      <c r="GA1189"/>
      <c r="GB1189"/>
      <c r="GC1189"/>
      <c r="GD1189"/>
      <c r="GE1189"/>
      <c r="GF1189"/>
      <c r="GG1189"/>
      <c r="GH1189"/>
      <c r="GI1189"/>
      <c r="GJ1189"/>
      <c r="GK1189"/>
      <c r="GL1189"/>
      <c r="GM1189"/>
      <c r="GN1189"/>
      <c r="GO1189"/>
      <c r="GP1189"/>
      <c r="GQ1189"/>
      <c r="GR1189"/>
      <c r="GS1189"/>
      <c r="GT1189"/>
      <c r="GU1189"/>
      <c r="GV1189"/>
      <c r="GW1189"/>
      <c r="GX1189"/>
      <c r="GY1189"/>
      <c r="GZ1189"/>
      <c r="HA1189"/>
      <c r="HB1189"/>
      <c r="HC1189"/>
      <c r="HD1189"/>
      <c r="HE1189"/>
      <c r="HF1189"/>
      <c r="HG1189"/>
      <c r="HH1189"/>
      <c r="HI1189"/>
      <c r="HJ1189"/>
      <c r="HK1189"/>
      <c r="HL1189"/>
    </row>
    <row r="1190" spans="1:220" x14ac:dyDescent="0.25">
      <c r="A1190"/>
      <c r="B1190"/>
      <c r="C1190"/>
      <c r="D1190"/>
      <c r="E1190"/>
      <c r="F1190"/>
      <c r="G1190"/>
      <c r="H1190"/>
      <c r="I1190"/>
      <c r="J1190"/>
      <c r="K1190"/>
      <c r="L1190"/>
      <c r="M1190"/>
      <c r="N1190"/>
      <c r="O1190"/>
      <c r="P1190"/>
      <c r="Q1190"/>
      <c r="R1190"/>
      <c r="S1190"/>
      <c r="T1190"/>
      <c r="U1190"/>
      <c r="V1190"/>
      <c r="W1190"/>
      <c r="X1190"/>
      <c r="Y1190"/>
      <c r="Z1190"/>
      <c r="AA1190"/>
      <c r="AB1190"/>
      <c r="AC1190"/>
      <c r="AD1190"/>
      <c r="AE1190"/>
      <c r="AF1190"/>
      <c r="AG1190"/>
      <c r="AH1190"/>
      <c r="AI1190"/>
      <c r="AJ1190"/>
      <c r="AK1190"/>
      <c r="AL1190"/>
      <c r="AM1190"/>
      <c r="AN1190"/>
      <c r="AO1190"/>
      <c r="AP1190"/>
      <c r="AQ1190"/>
      <c r="AR1190"/>
      <c r="AS1190"/>
      <c r="AT1190"/>
      <c r="AU1190"/>
      <c r="AV1190"/>
      <c r="AW1190"/>
      <c r="AX1190"/>
      <c r="AY1190"/>
      <c r="AZ1190"/>
      <c r="BA1190"/>
      <c r="BB1190"/>
      <c r="BC1190"/>
      <c r="BD1190"/>
      <c r="BE1190"/>
      <c r="BF1190"/>
      <c r="BG1190"/>
      <c r="BH1190"/>
      <c r="BI1190"/>
      <c r="BJ1190"/>
      <c r="BK1190"/>
      <c r="BL1190"/>
      <c r="BM1190"/>
      <c r="BN1190"/>
      <c r="BO1190"/>
      <c r="BP1190"/>
      <c r="BQ1190"/>
      <c r="BR1190"/>
      <c r="BS1190"/>
      <c r="BT1190"/>
      <c r="BU1190"/>
      <c r="BV1190"/>
      <c r="BW1190"/>
      <c r="BX1190"/>
      <c r="BY1190"/>
      <c r="BZ1190"/>
      <c r="CA1190"/>
      <c r="CB1190"/>
      <c r="CC1190"/>
      <c r="CD1190"/>
      <c r="CE1190"/>
      <c r="CF1190"/>
      <c r="CG1190"/>
      <c r="CH1190"/>
      <c r="CI1190"/>
      <c r="CJ1190"/>
      <c r="CK1190"/>
      <c r="CL1190"/>
      <c r="CM1190"/>
      <c r="CN1190"/>
      <c r="CO1190"/>
      <c r="CP1190"/>
      <c r="CQ1190"/>
      <c r="CR1190"/>
      <c r="CS1190"/>
      <c r="CT1190"/>
      <c r="CU1190"/>
      <c r="CV1190"/>
      <c r="CW1190"/>
      <c r="CX1190"/>
      <c r="CY1190"/>
      <c r="CZ1190"/>
      <c r="DA1190"/>
      <c r="DB1190"/>
      <c r="DC1190"/>
      <c r="DD1190"/>
      <c r="DE1190"/>
      <c r="DF1190"/>
      <c r="DG1190"/>
      <c r="DH1190"/>
      <c r="DI1190"/>
      <c r="DJ1190"/>
      <c r="DK1190"/>
      <c r="DL1190"/>
      <c r="DM1190"/>
      <c r="DN1190"/>
      <c r="DO1190"/>
      <c r="DP1190"/>
      <c r="DQ1190"/>
      <c r="DR1190"/>
      <c r="DS1190"/>
      <c r="DT1190"/>
      <c r="DU1190"/>
      <c r="DV1190"/>
      <c r="DW1190"/>
      <c r="DX1190"/>
      <c r="DY1190"/>
      <c r="DZ1190"/>
      <c r="EA1190"/>
      <c r="EB1190"/>
      <c r="EC1190"/>
      <c r="ED1190"/>
      <c r="EE1190"/>
      <c r="EF1190"/>
      <c r="EG1190"/>
      <c r="EH1190"/>
      <c r="EI1190"/>
      <c r="EJ1190"/>
      <c r="EK1190"/>
      <c r="EL1190"/>
      <c r="EM1190"/>
      <c r="EN1190"/>
      <c r="EO1190"/>
      <c r="EP1190"/>
      <c r="EQ1190"/>
      <c r="ER1190"/>
      <c r="ES1190"/>
      <c r="ET1190"/>
      <c r="EU1190"/>
      <c r="EV1190"/>
      <c r="EW1190"/>
      <c r="EX1190"/>
      <c r="EY1190"/>
      <c r="EZ1190"/>
      <c r="FA1190"/>
      <c r="FB1190"/>
      <c r="FC1190"/>
      <c r="FD1190"/>
      <c r="FE1190"/>
      <c r="FF1190"/>
      <c r="FG1190"/>
      <c r="FH1190"/>
      <c r="FI1190"/>
      <c r="FJ1190"/>
      <c r="FK1190"/>
      <c r="FL1190"/>
      <c r="FM1190"/>
      <c r="FN1190"/>
      <c r="FO1190"/>
      <c r="FP1190"/>
      <c r="FQ1190"/>
      <c r="FR1190"/>
      <c r="FS1190"/>
      <c r="FT1190"/>
      <c r="FU1190"/>
      <c r="FV1190"/>
      <c r="FW1190"/>
      <c r="FX1190"/>
      <c r="FY1190"/>
      <c r="FZ1190"/>
      <c r="GA1190"/>
      <c r="GB1190"/>
      <c r="GC1190"/>
      <c r="GD1190"/>
      <c r="GE1190"/>
      <c r="GF1190"/>
      <c r="GG1190"/>
      <c r="GH1190"/>
      <c r="GI1190"/>
      <c r="GJ1190"/>
      <c r="GK1190"/>
      <c r="GL1190"/>
      <c r="GM1190"/>
      <c r="GN1190"/>
      <c r="GO1190"/>
      <c r="GP1190"/>
      <c r="GQ1190"/>
      <c r="GR1190"/>
      <c r="GS1190"/>
      <c r="GT1190"/>
      <c r="GU1190"/>
      <c r="GV1190"/>
      <c r="GW1190"/>
      <c r="GX1190"/>
      <c r="GY1190"/>
      <c r="GZ1190"/>
      <c r="HA1190"/>
      <c r="HB1190"/>
      <c r="HC1190"/>
      <c r="HD1190"/>
      <c r="HE1190"/>
      <c r="HF1190"/>
      <c r="HG1190"/>
      <c r="HH1190"/>
      <c r="HI1190"/>
      <c r="HJ1190"/>
      <c r="HK1190"/>
      <c r="HL1190"/>
    </row>
    <row r="1191" spans="1:220" x14ac:dyDescent="0.25">
      <c r="A1191"/>
      <c r="B1191"/>
      <c r="C1191"/>
      <c r="D1191"/>
      <c r="E1191"/>
      <c r="F1191"/>
      <c r="G1191"/>
      <c r="H1191"/>
      <c r="I1191"/>
      <c r="J1191"/>
      <c r="K1191"/>
      <c r="L1191"/>
      <c r="M1191"/>
      <c r="N1191"/>
      <c r="O1191"/>
      <c r="P1191"/>
      <c r="Q1191"/>
      <c r="R1191"/>
      <c r="S1191"/>
      <c r="T1191"/>
      <c r="U1191"/>
      <c r="V1191"/>
      <c r="W1191"/>
      <c r="X1191"/>
      <c r="Y1191"/>
      <c r="Z1191"/>
      <c r="AA1191"/>
      <c r="AB1191"/>
      <c r="AC1191"/>
      <c r="AD1191"/>
      <c r="AE1191"/>
      <c r="AF1191"/>
      <c r="AG1191"/>
      <c r="AH1191"/>
      <c r="AI1191"/>
      <c r="AJ1191"/>
      <c r="AK1191"/>
      <c r="AL1191"/>
      <c r="AM1191"/>
      <c r="AN1191"/>
      <c r="AO1191"/>
      <c r="AP1191"/>
      <c r="AQ1191"/>
      <c r="AR1191"/>
      <c r="AS1191"/>
      <c r="AT1191"/>
      <c r="AU1191"/>
      <c r="AV1191"/>
      <c r="AW1191"/>
      <c r="AX1191"/>
      <c r="AY1191"/>
      <c r="AZ1191"/>
      <c r="BA1191"/>
      <c r="BB1191"/>
      <c r="BC1191"/>
      <c r="BD1191"/>
      <c r="BE1191"/>
      <c r="BF1191"/>
      <c r="BG1191"/>
      <c r="BH1191"/>
      <c r="BI1191"/>
      <c r="BJ1191"/>
      <c r="BK1191"/>
      <c r="BL1191"/>
      <c r="BM1191"/>
      <c r="BN1191"/>
      <c r="BO1191"/>
      <c r="BP1191"/>
      <c r="BQ1191"/>
      <c r="BR1191"/>
      <c r="BS1191"/>
      <c r="BT1191"/>
      <c r="BU1191"/>
      <c r="BV1191"/>
      <c r="BW1191"/>
      <c r="BX1191"/>
      <c r="BY1191"/>
      <c r="BZ1191"/>
      <c r="CA1191"/>
      <c r="CB1191"/>
      <c r="CC1191"/>
      <c r="CD1191"/>
      <c r="CE1191"/>
      <c r="CF1191"/>
      <c r="CG1191"/>
      <c r="CH1191"/>
      <c r="CI1191"/>
      <c r="CJ1191"/>
      <c r="CK1191"/>
      <c r="CL1191"/>
      <c r="CM1191"/>
      <c r="CN1191"/>
      <c r="CO1191"/>
      <c r="CP1191"/>
      <c r="CQ1191"/>
      <c r="CR1191"/>
      <c r="CS1191"/>
      <c r="CT1191"/>
      <c r="CU1191"/>
      <c r="CV1191"/>
      <c r="CW1191"/>
      <c r="CX1191"/>
      <c r="CY1191"/>
      <c r="CZ1191"/>
      <c r="DA1191"/>
      <c r="DB1191"/>
      <c r="DC1191"/>
      <c r="DD1191"/>
      <c r="DE1191"/>
      <c r="DF1191"/>
      <c r="DG1191"/>
      <c r="DH1191"/>
      <c r="DI1191"/>
      <c r="DJ1191"/>
      <c r="DK1191"/>
      <c r="DL1191"/>
      <c r="DM1191"/>
      <c r="DN1191"/>
      <c r="DO1191"/>
      <c r="DP1191"/>
      <c r="DQ1191"/>
      <c r="DR1191"/>
      <c r="DS1191"/>
      <c r="DT1191"/>
      <c r="DU1191"/>
      <c r="DV1191"/>
      <c r="DW1191"/>
      <c r="DX1191"/>
      <c r="DY1191"/>
      <c r="DZ1191"/>
      <c r="EA1191"/>
      <c r="EB1191"/>
      <c r="EC1191"/>
      <c r="ED1191"/>
      <c r="EE1191"/>
      <c r="EF1191"/>
      <c r="EG1191"/>
      <c r="EH1191"/>
      <c r="EI1191"/>
      <c r="EJ1191"/>
      <c r="EK1191"/>
      <c r="EL1191"/>
      <c r="EM1191"/>
      <c r="EN1191"/>
      <c r="EO1191"/>
      <c r="EP1191"/>
      <c r="EQ1191"/>
      <c r="ER1191"/>
      <c r="ES1191"/>
      <c r="ET1191"/>
      <c r="EU1191"/>
      <c r="EV1191"/>
      <c r="EW1191"/>
      <c r="EX1191"/>
      <c r="EY1191"/>
      <c r="EZ1191"/>
      <c r="FA1191"/>
      <c r="FB1191"/>
      <c r="FC1191"/>
      <c r="FD1191"/>
      <c r="FE1191"/>
      <c r="FF1191"/>
      <c r="FG1191"/>
      <c r="FH1191"/>
      <c r="FI1191"/>
      <c r="FJ1191"/>
      <c r="FK1191"/>
      <c r="FL1191"/>
      <c r="FM1191"/>
      <c r="FN1191"/>
      <c r="FO1191"/>
      <c r="FP1191"/>
      <c r="FQ1191"/>
      <c r="FR1191"/>
      <c r="FS1191"/>
      <c r="FT1191"/>
      <c r="FU1191"/>
      <c r="FV1191"/>
      <c r="FW1191"/>
      <c r="FX1191"/>
      <c r="FY1191"/>
      <c r="FZ1191"/>
      <c r="GA1191"/>
      <c r="GB1191"/>
      <c r="GC1191"/>
      <c r="GD1191"/>
      <c r="GE1191"/>
      <c r="GF1191"/>
      <c r="GG1191"/>
      <c r="GH1191"/>
      <c r="GI1191"/>
      <c r="GJ1191"/>
      <c r="GK1191"/>
      <c r="GL1191"/>
      <c r="GM1191"/>
      <c r="GN1191"/>
      <c r="GO1191"/>
      <c r="GP1191"/>
      <c r="GQ1191"/>
      <c r="GR1191"/>
      <c r="GS1191"/>
      <c r="GT1191"/>
      <c r="GU1191"/>
      <c r="GV1191"/>
      <c r="GW1191"/>
      <c r="GX1191"/>
      <c r="GY1191"/>
      <c r="GZ1191"/>
      <c r="HA1191"/>
      <c r="HB1191"/>
      <c r="HC1191"/>
      <c r="HD1191"/>
      <c r="HE1191"/>
      <c r="HF1191"/>
      <c r="HG1191"/>
      <c r="HH1191"/>
      <c r="HI1191"/>
      <c r="HJ1191"/>
      <c r="HK1191"/>
      <c r="HL1191"/>
    </row>
    <row r="1192" spans="1:220" x14ac:dyDescent="0.25">
      <c r="A1192"/>
      <c r="B1192"/>
      <c r="C1192"/>
      <c r="D1192"/>
      <c r="E1192"/>
      <c r="F1192"/>
      <c r="G1192"/>
      <c r="H1192"/>
      <c r="I1192"/>
      <c r="J1192"/>
      <c r="K1192"/>
      <c r="L1192"/>
      <c r="M1192"/>
      <c r="N1192"/>
      <c r="O1192"/>
      <c r="P1192"/>
      <c r="Q1192"/>
      <c r="R1192"/>
      <c r="S1192"/>
      <c r="T1192"/>
      <c r="U1192"/>
      <c r="V1192"/>
      <c r="W1192"/>
      <c r="X1192"/>
      <c r="Y1192"/>
      <c r="Z1192"/>
      <c r="AA1192"/>
      <c r="AB1192"/>
      <c r="AC1192"/>
      <c r="AD1192"/>
      <c r="AE1192"/>
      <c r="AF1192"/>
      <c r="AG1192"/>
      <c r="AH1192"/>
      <c r="AI1192"/>
      <c r="AJ1192"/>
      <c r="AK1192"/>
      <c r="AL1192"/>
      <c r="AM1192"/>
      <c r="AN1192"/>
      <c r="AO1192"/>
      <c r="AP1192"/>
      <c r="AQ1192"/>
      <c r="AR1192"/>
      <c r="AS1192"/>
      <c r="AT1192"/>
      <c r="AU1192"/>
      <c r="AV1192"/>
      <c r="AW1192"/>
      <c r="AX1192"/>
      <c r="AY1192"/>
      <c r="AZ1192"/>
      <c r="BA1192"/>
      <c r="BB1192"/>
      <c r="BC1192"/>
      <c r="BD1192"/>
      <c r="BE1192"/>
      <c r="BF1192"/>
      <c r="BG1192"/>
      <c r="BH1192"/>
      <c r="BI1192"/>
      <c r="BJ1192"/>
      <c r="BK1192"/>
      <c r="BL1192"/>
      <c r="BM1192"/>
      <c r="BN1192"/>
      <c r="BO1192"/>
      <c r="BP1192"/>
      <c r="BQ1192"/>
      <c r="BR1192"/>
      <c r="BS1192"/>
      <c r="BT1192"/>
      <c r="BU1192"/>
      <c r="BV1192"/>
      <c r="BW1192"/>
      <c r="BX1192"/>
      <c r="BY1192"/>
      <c r="BZ1192"/>
      <c r="CA1192"/>
      <c r="CB1192"/>
      <c r="CC1192"/>
      <c r="CD1192"/>
      <c r="CE1192"/>
      <c r="CF1192"/>
      <c r="CG1192"/>
      <c r="CH1192"/>
      <c r="CI1192"/>
      <c r="CJ1192"/>
      <c r="CK1192"/>
      <c r="CL1192"/>
      <c r="CM1192"/>
      <c r="CN1192"/>
      <c r="CO1192"/>
      <c r="CP1192"/>
      <c r="CQ1192"/>
      <c r="CR1192"/>
      <c r="CS1192"/>
      <c r="CT1192"/>
      <c r="CU1192"/>
      <c r="CV1192"/>
      <c r="CW1192"/>
      <c r="CX1192"/>
      <c r="CY1192"/>
      <c r="CZ1192"/>
      <c r="DA1192"/>
      <c r="DB1192"/>
      <c r="DC1192"/>
      <c r="DD1192"/>
      <c r="DE1192"/>
      <c r="DF1192"/>
      <c r="DG1192"/>
      <c r="DH1192"/>
      <c r="DI1192"/>
      <c r="DJ1192"/>
      <c r="DK1192"/>
      <c r="DL1192"/>
      <c r="DM1192"/>
      <c r="DN1192"/>
      <c r="DO1192"/>
      <c r="DP1192"/>
      <c r="DQ1192"/>
      <c r="DR1192"/>
      <c r="DS1192"/>
      <c r="DT1192"/>
      <c r="DU1192"/>
      <c r="DV1192"/>
      <c r="DW1192"/>
      <c r="DX1192"/>
      <c r="DY1192"/>
      <c r="DZ1192"/>
      <c r="EA1192"/>
      <c r="EB1192"/>
      <c r="EC1192"/>
      <c r="ED1192"/>
      <c r="EE1192"/>
      <c r="EF1192"/>
      <c r="EG1192"/>
      <c r="EH1192"/>
      <c r="EI1192"/>
      <c r="EJ1192"/>
      <c r="EK1192"/>
      <c r="EL1192"/>
      <c r="EM1192"/>
      <c r="EN1192"/>
      <c r="EO1192"/>
      <c r="EP1192"/>
      <c r="EQ1192"/>
      <c r="ER1192"/>
      <c r="ES1192"/>
      <c r="ET1192"/>
      <c r="EU1192"/>
      <c r="EV1192"/>
      <c r="EW1192"/>
      <c r="EX1192"/>
      <c r="EY1192"/>
      <c r="EZ1192"/>
      <c r="FA1192"/>
      <c r="FB1192"/>
      <c r="FC1192"/>
      <c r="FD1192"/>
      <c r="FE1192"/>
      <c r="FF1192"/>
      <c r="FG1192"/>
      <c r="FH1192"/>
      <c r="FI1192"/>
      <c r="FJ1192"/>
      <c r="FK1192"/>
      <c r="FL1192"/>
      <c r="FM1192"/>
      <c r="FN1192"/>
      <c r="FO1192"/>
      <c r="FP1192"/>
      <c r="FQ1192"/>
      <c r="FR1192"/>
      <c r="FS1192"/>
      <c r="FT1192"/>
      <c r="FU1192"/>
      <c r="FV1192"/>
      <c r="FW1192"/>
      <c r="FX1192"/>
      <c r="FY1192"/>
      <c r="FZ1192"/>
      <c r="GA1192"/>
      <c r="GB1192"/>
      <c r="GC1192"/>
      <c r="GD1192"/>
      <c r="GE1192"/>
      <c r="GF1192"/>
      <c r="GG1192"/>
      <c r="GH1192"/>
      <c r="GI1192"/>
      <c r="GJ1192"/>
      <c r="GK1192"/>
      <c r="GL1192"/>
      <c r="GM1192"/>
      <c r="GN1192"/>
      <c r="GO1192"/>
      <c r="GP1192"/>
      <c r="GQ1192"/>
      <c r="GR1192"/>
      <c r="GS1192"/>
      <c r="GT1192"/>
      <c r="GU1192"/>
      <c r="GV1192"/>
      <c r="GW1192"/>
      <c r="GX1192"/>
      <c r="GY1192"/>
      <c r="GZ1192"/>
      <c r="HA1192"/>
      <c r="HB1192"/>
      <c r="HC1192"/>
      <c r="HD1192"/>
      <c r="HE1192"/>
      <c r="HF1192"/>
      <c r="HG1192"/>
      <c r="HH1192"/>
      <c r="HI1192"/>
      <c r="HJ1192"/>
      <c r="HK1192"/>
      <c r="HL1192"/>
    </row>
    <row r="1193" spans="1:220" x14ac:dyDescent="0.25">
      <c r="A1193"/>
      <c r="B1193"/>
      <c r="C1193"/>
      <c r="D1193"/>
      <c r="E1193"/>
      <c r="F1193"/>
      <c r="G1193"/>
      <c r="H1193"/>
      <c r="I1193"/>
      <c r="J1193"/>
      <c r="K1193"/>
      <c r="L1193"/>
      <c r="M1193"/>
      <c r="N1193"/>
      <c r="O1193"/>
      <c r="P1193"/>
      <c r="Q1193"/>
      <c r="R1193"/>
      <c r="S1193"/>
      <c r="T1193"/>
      <c r="U1193"/>
      <c r="V1193"/>
      <c r="W1193"/>
      <c r="X1193"/>
      <c r="Y1193"/>
      <c r="Z1193"/>
      <c r="AA1193"/>
      <c r="AB1193"/>
      <c r="AC1193"/>
      <c r="AD1193"/>
      <c r="AE1193"/>
      <c r="AF1193"/>
      <c r="AG1193"/>
      <c r="AH1193"/>
      <c r="AI1193"/>
      <c r="AJ1193"/>
      <c r="AK1193"/>
      <c r="AL1193"/>
      <c r="AM1193"/>
      <c r="AN1193"/>
      <c r="AO1193"/>
      <c r="AP1193"/>
      <c r="AQ1193"/>
      <c r="AR1193"/>
      <c r="AS1193"/>
      <c r="AT1193"/>
      <c r="AU1193"/>
      <c r="AV1193"/>
      <c r="AW1193"/>
      <c r="AX1193"/>
      <c r="AY1193"/>
      <c r="AZ1193"/>
      <c r="BA1193"/>
      <c r="BB1193"/>
      <c r="BC1193"/>
      <c r="BD1193"/>
      <c r="BE1193"/>
      <c r="BF1193"/>
      <c r="BG1193"/>
      <c r="BH1193"/>
      <c r="BI1193"/>
      <c r="BJ1193"/>
      <c r="BK1193"/>
      <c r="BL1193"/>
      <c r="BM1193"/>
      <c r="BN1193"/>
      <c r="BO1193"/>
      <c r="BP1193"/>
      <c r="BQ1193"/>
      <c r="BR1193"/>
      <c r="BS1193"/>
      <c r="BT1193"/>
      <c r="BU1193"/>
      <c r="BV1193"/>
      <c r="BW1193"/>
      <c r="BX1193"/>
      <c r="BY1193"/>
      <c r="BZ1193"/>
      <c r="CA1193"/>
      <c r="CB1193"/>
      <c r="CC1193"/>
      <c r="CD1193"/>
      <c r="CE1193"/>
      <c r="CF1193"/>
      <c r="CG1193"/>
      <c r="CH1193"/>
      <c r="CI1193"/>
      <c r="CJ1193"/>
      <c r="CK1193"/>
      <c r="CL1193"/>
      <c r="CM1193"/>
      <c r="CN1193"/>
      <c r="CO1193"/>
      <c r="CP1193"/>
      <c r="CQ1193"/>
      <c r="CR1193"/>
      <c r="CS1193"/>
      <c r="CT1193"/>
      <c r="CU1193"/>
      <c r="CV1193"/>
      <c r="CW1193"/>
      <c r="CX1193"/>
      <c r="CY1193"/>
      <c r="CZ1193"/>
      <c r="DA1193"/>
      <c r="DB1193"/>
      <c r="DC1193"/>
      <c r="DD1193"/>
      <c r="DE1193"/>
      <c r="DF1193"/>
      <c r="DG1193"/>
      <c r="DH1193"/>
      <c r="DI1193"/>
      <c r="DJ1193"/>
      <c r="DK1193"/>
      <c r="DL1193"/>
      <c r="DM1193"/>
      <c r="DN1193"/>
      <c r="DO1193"/>
      <c r="DP1193"/>
      <c r="DQ1193"/>
      <c r="DR1193"/>
      <c r="DS1193"/>
      <c r="DT1193"/>
      <c r="DU1193"/>
      <c r="DV1193"/>
      <c r="DW1193"/>
      <c r="DX1193"/>
      <c r="DY1193"/>
      <c r="DZ1193"/>
      <c r="EA1193"/>
      <c r="EB1193"/>
      <c r="EC1193"/>
      <c r="ED1193"/>
      <c r="EE1193"/>
      <c r="EF1193"/>
      <c r="EG1193"/>
      <c r="EH1193"/>
      <c r="EI1193"/>
      <c r="EJ1193"/>
      <c r="EK1193"/>
      <c r="EL1193"/>
      <c r="EM1193"/>
      <c r="EN1193"/>
      <c r="EO1193"/>
      <c r="EP1193"/>
      <c r="EQ1193"/>
      <c r="ER1193"/>
      <c r="ES1193"/>
      <c r="ET1193"/>
      <c r="EU1193"/>
      <c r="EV1193"/>
      <c r="EW1193"/>
      <c r="EX1193"/>
      <c r="EY1193"/>
      <c r="EZ1193"/>
      <c r="FA1193"/>
      <c r="FB1193"/>
      <c r="FC1193"/>
      <c r="FD1193"/>
      <c r="FE1193"/>
      <c r="FF1193"/>
      <c r="FG1193"/>
      <c r="FH1193"/>
      <c r="FI1193"/>
      <c r="FJ1193"/>
      <c r="FK1193"/>
      <c r="FL1193"/>
      <c r="FM1193"/>
      <c r="FN1193"/>
      <c r="FO1193"/>
      <c r="FP1193"/>
      <c r="FQ1193"/>
      <c r="FR1193"/>
      <c r="FS1193"/>
      <c r="FT1193"/>
      <c r="FU1193"/>
      <c r="FV1193"/>
      <c r="FW1193"/>
      <c r="FX1193"/>
      <c r="FY1193"/>
      <c r="FZ1193"/>
      <c r="GA1193"/>
      <c r="GB1193"/>
      <c r="GC1193"/>
      <c r="GD1193"/>
      <c r="GE1193"/>
      <c r="GF1193"/>
      <c r="GG1193"/>
      <c r="GH1193"/>
      <c r="GI1193"/>
      <c r="GJ1193"/>
      <c r="GK1193"/>
      <c r="GL1193"/>
      <c r="GM1193"/>
      <c r="GN1193"/>
      <c r="GO1193"/>
      <c r="GP1193"/>
      <c r="GQ1193"/>
      <c r="GR1193"/>
      <c r="GS1193"/>
      <c r="GT1193"/>
      <c r="GU1193"/>
      <c r="GV1193"/>
      <c r="GW1193"/>
      <c r="GX1193"/>
      <c r="GY1193"/>
      <c r="GZ1193"/>
      <c r="HA1193"/>
      <c r="HB1193"/>
      <c r="HC1193"/>
      <c r="HD1193"/>
      <c r="HE1193"/>
      <c r="HF1193"/>
      <c r="HG1193"/>
      <c r="HH1193"/>
      <c r="HI1193"/>
      <c r="HJ1193"/>
      <c r="HK1193"/>
      <c r="HL1193"/>
    </row>
    <row r="1194" spans="1:220" x14ac:dyDescent="0.25">
      <c r="A1194"/>
      <c r="B1194"/>
      <c r="C1194"/>
      <c r="D1194"/>
      <c r="E1194"/>
      <c r="F1194"/>
      <c r="G1194"/>
      <c r="H1194"/>
      <c r="I1194"/>
      <c r="J1194"/>
      <c r="K1194"/>
      <c r="L1194"/>
      <c r="M1194"/>
      <c r="N1194"/>
      <c r="O1194"/>
      <c r="P1194"/>
      <c r="Q1194"/>
      <c r="R1194"/>
      <c r="S1194"/>
      <c r="T1194"/>
      <c r="U1194"/>
      <c r="V1194"/>
      <c r="W1194"/>
      <c r="X1194"/>
      <c r="Y1194"/>
      <c r="Z1194"/>
      <c r="AA1194"/>
      <c r="AB1194"/>
      <c r="AC1194"/>
      <c r="AD1194"/>
      <c r="AE1194"/>
      <c r="AF1194"/>
      <c r="AG1194"/>
      <c r="AH1194"/>
      <c r="AI1194"/>
      <c r="AJ1194"/>
      <c r="AK1194"/>
      <c r="AL1194"/>
      <c r="AM1194"/>
      <c r="AN1194"/>
      <c r="AO1194"/>
      <c r="AP1194"/>
      <c r="AQ1194"/>
      <c r="AR1194"/>
      <c r="AS1194"/>
      <c r="AT1194"/>
      <c r="AU1194"/>
      <c r="AV1194"/>
      <c r="AW1194"/>
      <c r="AX1194"/>
      <c r="AY1194"/>
      <c r="AZ1194"/>
      <c r="BA1194"/>
      <c r="BB1194"/>
      <c r="BC1194"/>
      <c r="BD1194"/>
      <c r="BE1194"/>
      <c r="BF1194"/>
      <c r="BG1194"/>
      <c r="BH1194"/>
      <c r="BI1194"/>
      <c r="BJ1194"/>
      <c r="BK1194"/>
      <c r="BL1194"/>
      <c r="BM1194"/>
      <c r="BN1194"/>
      <c r="BO1194"/>
      <c r="BP1194"/>
      <c r="BQ1194"/>
      <c r="BR1194"/>
      <c r="BS1194"/>
      <c r="BT1194"/>
      <c r="BU1194"/>
      <c r="BV1194"/>
      <c r="BW1194"/>
      <c r="BX1194"/>
      <c r="BY1194"/>
      <c r="BZ1194"/>
      <c r="CA1194"/>
      <c r="CB1194"/>
      <c r="CC1194"/>
      <c r="CD1194"/>
      <c r="CE1194"/>
      <c r="CF1194"/>
      <c r="CG1194"/>
      <c r="CH1194"/>
      <c r="CI1194"/>
      <c r="CJ1194"/>
      <c r="CK1194"/>
      <c r="CL1194"/>
      <c r="CM1194"/>
      <c r="CN1194"/>
      <c r="CO1194"/>
      <c r="CP1194"/>
      <c r="CQ1194"/>
      <c r="CR1194"/>
      <c r="CS1194"/>
      <c r="CT1194"/>
      <c r="CU1194"/>
      <c r="CV1194"/>
      <c r="CW1194"/>
      <c r="CX1194"/>
      <c r="CY1194"/>
      <c r="CZ1194"/>
      <c r="DA1194"/>
      <c r="DB1194"/>
      <c r="DC1194"/>
      <c r="DD1194"/>
      <c r="DE1194"/>
      <c r="DF1194"/>
      <c r="DG1194"/>
      <c r="DH1194"/>
      <c r="DI1194"/>
      <c r="DJ1194"/>
      <c r="DK1194"/>
      <c r="DL1194"/>
      <c r="DM1194"/>
      <c r="DN1194"/>
      <c r="DO1194"/>
      <c r="DP1194"/>
      <c r="DQ1194"/>
      <c r="DR1194"/>
      <c r="DS1194"/>
      <c r="DT1194"/>
      <c r="DU1194"/>
      <c r="DV1194"/>
      <c r="DW1194"/>
      <c r="DX1194"/>
      <c r="DY1194"/>
      <c r="DZ1194"/>
      <c r="EA1194"/>
      <c r="EB1194"/>
      <c r="EC1194"/>
      <c r="ED1194"/>
      <c r="EE1194"/>
      <c r="EF1194"/>
      <c r="EG1194"/>
      <c r="EH1194"/>
      <c r="EI1194"/>
      <c r="EJ1194"/>
      <c r="EK1194"/>
      <c r="EL1194"/>
      <c r="EM1194"/>
      <c r="EN1194"/>
      <c r="EO1194"/>
      <c r="EP1194"/>
      <c r="EQ1194"/>
      <c r="ER1194"/>
      <c r="ES1194"/>
      <c r="ET1194"/>
      <c r="EU1194"/>
      <c r="EV1194"/>
      <c r="EW1194"/>
      <c r="EX1194"/>
      <c r="EY1194"/>
      <c r="EZ1194"/>
      <c r="FA1194"/>
      <c r="FB1194"/>
      <c r="FC1194"/>
      <c r="FD1194"/>
      <c r="FE1194"/>
      <c r="FF1194"/>
      <c r="FG1194"/>
      <c r="FH1194"/>
      <c r="FI1194"/>
      <c r="FJ1194"/>
      <c r="FK1194"/>
      <c r="FL1194"/>
      <c r="FM1194"/>
      <c r="FN1194"/>
      <c r="FO1194"/>
      <c r="FP1194"/>
      <c r="FQ1194"/>
      <c r="FR1194"/>
      <c r="FS1194"/>
      <c r="FT1194"/>
      <c r="FU1194"/>
      <c r="FV1194"/>
      <c r="FW1194"/>
      <c r="FX1194"/>
      <c r="FY1194"/>
      <c r="FZ1194"/>
      <c r="GA1194"/>
      <c r="GB1194"/>
      <c r="GC1194"/>
      <c r="GD1194"/>
      <c r="GE1194"/>
      <c r="GF1194"/>
      <c r="GG1194"/>
      <c r="GH1194"/>
      <c r="GI1194"/>
      <c r="GJ1194"/>
      <c r="GK1194"/>
      <c r="GL1194"/>
      <c r="GM1194"/>
      <c r="GN1194"/>
      <c r="GO1194"/>
      <c r="GP1194"/>
      <c r="GQ1194"/>
      <c r="GR1194"/>
      <c r="GS1194"/>
      <c r="GT1194"/>
      <c r="GU1194"/>
      <c r="GV1194"/>
      <c r="GW1194"/>
      <c r="GX1194"/>
      <c r="GY1194"/>
      <c r="GZ1194"/>
      <c r="HA1194"/>
      <c r="HB1194"/>
      <c r="HC1194"/>
      <c r="HD1194"/>
      <c r="HE1194"/>
      <c r="HF1194"/>
      <c r="HG1194"/>
      <c r="HH1194"/>
      <c r="HI1194"/>
      <c r="HJ1194"/>
      <c r="HK1194"/>
      <c r="HL1194"/>
    </row>
    <row r="1195" spans="1:220" x14ac:dyDescent="0.25">
      <c r="A1195"/>
      <c r="B1195"/>
      <c r="C1195"/>
      <c r="D1195"/>
      <c r="E1195"/>
      <c r="F1195"/>
      <c r="G1195"/>
      <c r="H1195"/>
      <c r="I1195"/>
      <c r="J1195"/>
      <c r="K1195"/>
      <c r="L1195"/>
      <c r="M1195"/>
      <c r="N1195"/>
      <c r="O1195"/>
      <c r="P1195"/>
      <c r="Q1195"/>
      <c r="R1195"/>
      <c r="S1195"/>
      <c r="T1195"/>
      <c r="U1195"/>
      <c r="V1195"/>
      <c r="W1195"/>
      <c r="X1195"/>
      <c r="Y1195"/>
      <c r="Z1195"/>
      <c r="AA1195"/>
      <c r="AB1195"/>
      <c r="AC1195"/>
      <c r="AD1195"/>
      <c r="AE1195"/>
      <c r="AF1195"/>
      <c r="AG1195"/>
      <c r="AH1195"/>
      <c r="AI1195"/>
      <c r="AJ1195"/>
      <c r="AK1195"/>
      <c r="AL1195"/>
      <c r="AM1195"/>
      <c r="AN1195"/>
      <c r="AO1195"/>
      <c r="AP1195"/>
      <c r="AQ1195"/>
      <c r="AR1195"/>
      <c r="AS1195"/>
      <c r="AT1195"/>
      <c r="AU1195"/>
      <c r="AV1195"/>
      <c r="AW1195"/>
      <c r="AX1195"/>
      <c r="AY1195"/>
      <c r="AZ1195"/>
      <c r="BA1195"/>
      <c r="BB1195"/>
      <c r="BC1195"/>
      <c r="BD1195"/>
      <c r="BE1195"/>
      <c r="BF1195"/>
      <c r="BG1195"/>
      <c r="BH1195"/>
      <c r="BI1195"/>
      <c r="BJ1195"/>
      <c r="BK1195"/>
      <c r="BL1195"/>
      <c r="BM1195"/>
      <c r="BN1195"/>
      <c r="BO1195"/>
      <c r="BP1195"/>
      <c r="BQ1195"/>
      <c r="BR1195"/>
      <c r="BS1195"/>
      <c r="BT1195"/>
      <c r="BU1195"/>
      <c r="BV1195"/>
      <c r="BW1195"/>
      <c r="BX1195"/>
      <c r="BY1195"/>
      <c r="BZ1195"/>
      <c r="CA1195"/>
      <c r="CB1195"/>
      <c r="CC1195"/>
      <c r="CD1195"/>
      <c r="CE1195"/>
      <c r="CF1195"/>
      <c r="CG1195"/>
      <c r="CH1195"/>
      <c r="CI1195"/>
      <c r="CJ1195"/>
      <c r="CK1195"/>
      <c r="CL1195"/>
      <c r="CM1195"/>
      <c r="CN1195"/>
      <c r="CO1195"/>
      <c r="CP1195"/>
      <c r="CQ1195"/>
      <c r="CR1195"/>
      <c r="CS1195"/>
      <c r="CT1195"/>
      <c r="CU1195"/>
      <c r="CV1195"/>
      <c r="CW1195"/>
      <c r="CX1195"/>
      <c r="CY1195"/>
      <c r="CZ1195"/>
      <c r="DA1195"/>
      <c r="DB1195"/>
      <c r="DC1195"/>
      <c r="DD1195"/>
      <c r="DE1195"/>
      <c r="DF1195"/>
      <c r="DG1195"/>
      <c r="DH1195"/>
      <c r="DI1195"/>
      <c r="DJ1195"/>
      <c r="DK1195"/>
      <c r="DL1195"/>
      <c r="DM1195"/>
      <c r="DN1195"/>
      <c r="DO1195"/>
      <c r="DP1195"/>
      <c r="DQ1195"/>
      <c r="DR1195"/>
      <c r="DS1195"/>
      <c r="DT1195"/>
      <c r="DU1195"/>
      <c r="DV1195"/>
      <c r="DW1195"/>
      <c r="DX1195"/>
      <c r="DY1195"/>
      <c r="DZ1195"/>
      <c r="EA1195"/>
      <c r="EB1195"/>
      <c r="EC1195"/>
      <c r="ED1195"/>
      <c r="EE1195"/>
      <c r="EF1195"/>
      <c r="EG1195"/>
      <c r="EH1195"/>
      <c r="EI1195"/>
      <c r="EJ1195"/>
      <c r="EK1195"/>
      <c r="EL1195"/>
      <c r="EM1195"/>
      <c r="EN1195"/>
      <c r="EO1195"/>
      <c r="EP1195"/>
      <c r="EQ1195"/>
      <c r="ER1195"/>
      <c r="ES1195"/>
      <c r="ET1195"/>
      <c r="EU1195"/>
      <c r="EV1195"/>
      <c r="EW1195"/>
      <c r="EX1195"/>
      <c r="EY1195"/>
      <c r="EZ1195"/>
      <c r="FA1195"/>
      <c r="FB1195"/>
      <c r="FC1195"/>
      <c r="FD1195"/>
      <c r="FE1195"/>
      <c r="FF1195"/>
      <c r="FG1195"/>
      <c r="FH1195"/>
      <c r="FI1195"/>
      <c r="FJ1195"/>
      <c r="FK1195"/>
      <c r="FL1195"/>
      <c r="FM1195"/>
      <c r="FN1195"/>
      <c r="FO1195"/>
      <c r="FP1195"/>
      <c r="FQ1195"/>
      <c r="FR1195"/>
      <c r="FS1195"/>
      <c r="FT1195"/>
      <c r="FU1195"/>
      <c r="FV1195"/>
      <c r="FW1195"/>
      <c r="FX1195"/>
      <c r="FY1195"/>
      <c r="FZ1195"/>
      <c r="GA1195"/>
      <c r="GB1195"/>
      <c r="GC1195"/>
      <c r="GD1195"/>
      <c r="GE1195"/>
      <c r="GF1195"/>
      <c r="GG1195"/>
      <c r="GH1195"/>
      <c r="GI1195"/>
      <c r="GJ1195"/>
      <c r="GK1195"/>
      <c r="GL1195"/>
      <c r="GM1195"/>
      <c r="GN1195"/>
      <c r="GO1195"/>
      <c r="GP1195"/>
      <c r="GQ1195"/>
      <c r="GR1195"/>
      <c r="GS1195"/>
      <c r="GT1195"/>
      <c r="GU1195"/>
      <c r="GV1195"/>
      <c r="GW1195"/>
      <c r="GX1195"/>
      <c r="GY1195"/>
      <c r="GZ1195"/>
      <c r="HA1195"/>
      <c r="HB1195"/>
      <c r="HC1195"/>
      <c r="HD1195"/>
      <c r="HE1195"/>
      <c r="HF1195"/>
      <c r="HG1195"/>
      <c r="HH1195"/>
      <c r="HI1195"/>
      <c r="HJ1195"/>
      <c r="HK1195"/>
      <c r="HL1195"/>
    </row>
    <row r="1196" spans="1:220" x14ac:dyDescent="0.25">
      <c r="A1196"/>
      <c r="B1196"/>
      <c r="C1196"/>
      <c r="D1196"/>
      <c r="E1196"/>
      <c r="F1196"/>
      <c r="G1196"/>
      <c r="H1196"/>
      <c r="I1196"/>
      <c r="J1196"/>
      <c r="K1196"/>
      <c r="L1196"/>
      <c r="M1196"/>
      <c r="N1196"/>
      <c r="O1196"/>
      <c r="P1196"/>
      <c r="Q1196"/>
      <c r="R1196"/>
      <c r="S1196"/>
      <c r="T1196"/>
      <c r="U1196"/>
      <c r="V1196"/>
      <c r="W1196"/>
      <c r="X1196"/>
      <c r="Y1196"/>
      <c r="Z1196"/>
      <c r="AA1196"/>
      <c r="AB1196"/>
      <c r="AC1196"/>
      <c r="AD1196"/>
      <c r="AE1196"/>
      <c r="AF1196"/>
      <c r="AG1196"/>
      <c r="AH1196"/>
      <c r="AI1196"/>
      <c r="AJ1196"/>
      <c r="AK1196"/>
      <c r="AL1196"/>
      <c r="AM1196"/>
      <c r="AN1196"/>
      <c r="AO1196"/>
      <c r="AP1196"/>
      <c r="AQ1196"/>
      <c r="AR1196"/>
      <c r="AS1196"/>
      <c r="AT1196"/>
      <c r="AU1196"/>
      <c r="AV1196"/>
      <c r="AW1196"/>
      <c r="AX1196"/>
      <c r="AY1196"/>
      <c r="AZ1196"/>
      <c r="BA1196"/>
      <c r="BB1196"/>
      <c r="BC1196"/>
      <c r="BD1196"/>
      <c r="BE1196"/>
      <c r="BF1196"/>
      <c r="BG1196"/>
      <c r="BH1196"/>
      <c r="BI1196"/>
      <c r="BJ1196"/>
      <c r="BK1196"/>
      <c r="BL1196"/>
      <c r="BM1196"/>
      <c r="BN1196"/>
      <c r="BO1196"/>
      <c r="BP1196"/>
      <c r="BQ1196"/>
      <c r="BR1196"/>
      <c r="BS1196"/>
      <c r="BT1196"/>
      <c r="BU1196"/>
      <c r="BV1196"/>
      <c r="BW1196"/>
      <c r="BX1196"/>
      <c r="BY1196"/>
      <c r="BZ1196"/>
      <c r="CA1196"/>
      <c r="CB1196"/>
      <c r="CC1196"/>
      <c r="CD1196"/>
      <c r="CE1196"/>
      <c r="CF1196"/>
      <c r="CG1196"/>
      <c r="CH1196"/>
      <c r="CI1196"/>
      <c r="CJ1196"/>
      <c r="CK1196"/>
      <c r="CL1196"/>
      <c r="CM1196"/>
      <c r="CN1196"/>
      <c r="CO1196"/>
      <c r="CP1196"/>
      <c r="CQ1196"/>
      <c r="CR1196"/>
      <c r="CS1196"/>
      <c r="CT1196"/>
      <c r="CU1196"/>
      <c r="CV1196"/>
      <c r="CW1196"/>
      <c r="CX1196"/>
      <c r="CY1196"/>
      <c r="CZ1196"/>
      <c r="DA1196"/>
      <c r="DB1196"/>
      <c r="DC1196"/>
      <c r="DD1196"/>
      <c r="DE1196"/>
      <c r="DF1196"/>
      <c r="DG1196"/>
      <c r="DH1196"/>
      <c r="DI1196"/>
      <c r="DJ1196"/>
      <c r="DK1196"/>
      <c r="DL1196"/>
      <c r="DM1196"/>
      <c r="DN1196"/>
      <c r="DO1196"/>
      <c r="DP1196"/>
      <c r="DQ1196"/>
      <c r="DR1196"/>
      <c r="DS1196"/>
      <c r="DT1196"/>
      <c r="DU1196"/>
      <c r="DV1196"/>
      <c r="DW1196"/>
      <c r="DX1196"/>
      <c r="DY1196"/>
      <c r="DZ1196"/>
      <c r="EA1196"/>
      <c r="EB1196"/>
      <c r="EC1196"/>
      <c r="ED1196"/>
      <c r="EE1196"/>
      <c r="EF1196"/>
      <c r="EG1196"/>
      <c r="EH1196"/>
      <c r="EI1196"/>
      <c r="EJ1196"/>
      <c r="EK1196"/>
      <c r="EL1196"/>
      <c r="EM1196"/>
      <c r="EN1196"/>
      <c r="EO1196"/>
      <c r="EP1196"/>
      <c r="EQ1196"/>
      <c r="ER1196"/>
      <c r="ES1196"/>
      <c r="ET1196"/>
      <c r="EU1196"/>
      <c r="EV1196"/>
      <c r="EW1196"/>
      <c r="EX1196"/>
      <c r="EY1196"/>
      <c r="EZ1196"/>
      <c r="FA1196"/>
      <c r="FB1196"/>
      <c r="FC1196"/>
      <c r="FD1196"/>
      <c r="FE1196"/>
      <c r="FF1196"/>
      <c r="FG1196"/>
      <c r="FH1196"/>
      <c r="FI1196"/>
      <c r="FJ1196"/>
      <c r="FK1196"/>
      <c r="FL1196"/>
      <c r="FM1196"/>
      <c r="FN1196"/>
      <c r="FO1196"/>
      <c r="FP1196"/>
      <c r="FQ1196"/>
      <c r="FR1196"/>
      <c r="FS1196"/>
      <c r="FT1196"/>
      <c r="FU1196"/>
      <c r="FV1196"/>
      <c r="FW1196"/>
      <c r="FX1196"/>
      <c r="FY1196"/>
      <c r="FZ1196"/>
      <c r="GA1196"/>
      <c r="GB1196"/>
      <c r="GC1196"/>
      <c r="GD1196"/>
      <c r="GE1196"/>
      <c r="GF1196"/>
      <c r="GG1196"/>
      <c r="GH1196"/>
      <c r="GI1196"/>
      <c r="GJ1196"/>
      <c r="GK1196"/>
      <c r="GL1196"/>
      <c r="GM1196"/>
      <c r="GN1196"/>
      <c r="GO1196"/>
      <c r="GP1196"/>
      <c r="GQ1196"/>
      <c r="GR1196"/>
      <c r="GS1196"/>
      <c r="GT1196"/>
      <c r="GU1196"/>
      <c r="GV1196"/>
      <c r="GW1196"/>
      <c r="GX1196"/>
      <c r="GY1196"/>
      <c r="GZ1196"/>
      <c r="HA1196"/>
      <c r="HB1196"/>
      <c r="HC1196"/>
      <c r="HD1196"/>
      <c r="HE1196"/>
      <c r="HF1196"/>
      <c r="HG1196"/>
      <c r="HH1196"/>
      <c r="HI1196"/>
      <c r="HJ1196"/>
      <c r="HK1196"/>
      <c r="HL1196"/>
    </row>
    <row r="1197" spans="1:220" x14ac:dyDescent="0.25">
      <c r="A1197"/>
      <c r="B1197"/>
      <c r="C1197"/>
      <c r="D1197"/>
      <c r="E1197"/>
      <c r="F1197"/>
      <c r="G1197"/>
      <c r="H1197"/>
      <c r="I1197"/>
      <c r="J1197"/>
      <c r="K1197"/>
      <c r="L1197"/>
      <c r="M1197"/>
      <c r="N1197"/>
      <c r="O1197"/>
      <c r="P1197"/>
      <c r="Q1197"/>
      <c r="R1197"/>
      <c r="S1197"/>
      <c r="T1197"/>
      <c r="U1197"/>
      <c r="V1197"/>
      <c r="W1197"/>
      <c r="X1197"/>
      <c r="Y1197"/>
      <c r="Z1197"/>
      <c r="AA1197"/>
      <c r="AB1197"/>
      <c r="AC1197"/>
      <c r="AD1197"/>
      <c r="AE1197"/>
      <c r="AF1197"/>
      <c r="AG1197"/>
      <c r="AH1197"/>
      <c r="AI1197"/>
      <c r="AJ1197"/>
      <c r="AK1197"/>
      <c r="AL1197"/>
      <c r="AM1197"/>
      <c r="AN1197"/>
      <c r="AO1197"/>
      <c r="AP1197"/>
      <c r="AQ1197"/>
      <c r="AR1197"/>
      <c r="AS1197"/>
      <c r="AT1197"/>
      <c r="AU1197"/>
      <c r="AV1197"/>
      <c r="AW1197"/>
      <c r="AX1197"/>
      <c r="AY1197"/>
      <c r="AZ1197"/>
      <c r="BA1197"/>
      <c r="BB1197"/>
      <c r="BC1197"/>
      <c r="BD1197"/>
      <c r="BE1197"/>
      <c r="BF1197"/>
      <c r="BG1197"/>
      <c r="BH1197"/>
      <c r="BI1197"/>
      <c r="BJ1197"/>
      <c r="BK1197"/>
      <c r="BL1197"/>
      <c r="BM1197"/>
      <c r="BN1197"/>
      <c r="BO1197"/>
      <c r="BP1197"/>
      <c r="BQ1197"/>
      <c r="BR1197"/>
      <c r="BS1197"/>
      <c r="BT1197"/>
      <c r="BU1197"/>
      <c r="BV1197"/>
      <c r="BW1197"/>
      <c r="BX1197"/>
      <c r="BY1197"/>
      <c r="BZ1197"/>
      <c r="CA1197"/>
      <c r="CB1197"/>
      <c r="CC1197"/>
      <c r="CD1197"/>
      <c r="CE1197"/>
      <c r="CF1197"/>
      <c r="CG1197"/>
      <c r="CH1197"/>
      <c r="CI1197"/>
      <c r="CJ1197"/>
      <c r="CK1197"/>
      <c r="CL1197"/>
      <c r="CM1197"/>
      <c r="CN1197"/>
      <c r="CO1197"/>
      <c r="CP1197"/>
      <c r="CQ1197"/>
      <c r="CR1197"/>
      <c r="CS1197"/>
      <c r="CT1197"/>
      <c r="CU1197"/>
      <c r="CV1197"/>
      <c r="CW1197"/>
      <c r="CX1197"/>
      <c r="CY1197"/>
      <c r="CZ1197"/>
      <c r="DA1197"/>
      <c r="DB1197"/>
      <c r="DC1197"/>
      <c r="DD1197"/>
      <c r="DE1197"/>
      <c r="DF1197"/>
      <c r="DG1197"/>
      <c r="DH1197"/>
      <c r="DI1197"/>
      <c r="DJ1197"/>
      <c r="DK1197"/>
      <c r="DL1197"/>
      <c r="DM1197"/>
      <c r="DN1197"/>
      <c r="DO1197"/>
      <c r="DP1197"/>
      <c r="DQ1197"/>
      <c r="DR1197"/>
      <c r="DS1197"/>
      <c r="DT1197"/>
      <c r="DU1197"/>
      <c r="DV1197"/>
      <c r="DW1197"/>
      <c r="DX1197"/>
      <c r="DY1197"/>
      <c r="DZ1197"/>
      <c r="EA1197"/>
      <c r="EB1197"/>
      <c r="EC1197"/>
      <c r="ED1197"/>
      <c r="EE1197"/>
      <c r="EF1197"/>
      <c r="EG1197"/>
      <c r="EH1197"/>
      <c r="EI1197"/>
      <c r="EJ1197"/>
      <c r="EK1197"/>
      <c r="EL1197"/>
      <c r="EM1197"/>
      <c r="EN1197"/>
      <c r="EO1197"/>
      <c r="EP1197"/>
      <c r="EQ1197"/>
      <c r="ER1197"/>
      <c r="ES1197"/>
      <c r="ET1197"/>
      <c r="EU1197"/>
      <c r="EV1197"/>
      <c r="EW1197"/>
      <c r="EX1197"/>
      <c r="EY1197"/>
      <c r="EZ1197"/>
      <c r="FA1197"/>
      <c r="FB1197"/>
      <c r="FC1197"/>
      <c r="FD1197"/>
      <c r="FE1197"/>
      <c r="FF1197"/>
      <c r="FG1197"/>
      <c r="FH1197"/>
      <c r="FI1197"/>
      <c r="FJ1197"/>
      <c r="FK1197"/>
      <c r="FL1197"/>
      <c r="FM1197"/>
      <c r="FN1197"/>
      <c r="FO1197"/>
      <c r="FP1197"/>
      <c r="FQ1197"/>
      <c r="FR1197"/>
      <c r="FS1197"/>
      <c r="FT1197"/>
      <c r="FU1197"/>
      <c r="FV1197"/>
      <c r="FW1197"/>
      <c r="FX1197"/>
      <c r="FY1197"/>
      <c r="FZ1197"/>
      <c r="GA1197"/>
      <c r="GB1197"/>
      <c r="GC1197"/>
      <c r="GD1197"/>
      <c r="GE1197"/>
      <c r="GF1197"/>
      <c r="GG1197"/>
      <c r="GH1197"/>
      <c r="GI1197"/>
      <c r="GJ1197"/>
      <c r="GK1197"/>
      <c r="GL1197"/>
      <c r="GM1197"/>
      <c r="GN1197"/>
      <c r="GO1197"/>
      <c r="GP1197"/>
      <c r="GQ1197"/>
      <c r="GR1197"/>
      <c r="GS1197"/>
      <c r="GT1197"/>
      <c r="GU1197"/>
      <c r="GV1197"/>
      <c r="GW1197"/>
      <c r="GX1197"/>
      <c r="GY1197"/>
      <c r="GZ1197"/>
      <c r="HA1197"/>
      <c r="HB1197"/>
      <c r="HC1197"/>
      <c r="HD1197"/>
      <c r="HE1197"/>
      <c r="HF1197"/>
      <c r="HG1197"/>
      <c r="HH1197"/>
      <c r="HI1197"/>
      <c r="HJ1197"/>
      <c r="HK1197"/>
      <c r="HL1197"/>
    </row>
    <row r="1198" spans="1:220" x14ac:dyDescent="0.25">
      <c r="A1198"/>
      <c r="B1198"/>
      <c r="C1198"/>
      <c r="D1198"/>
      <c r="E1198"/>
      <c r="F1198"/>
      <c r="G1198"/>
      <c r="H1198"/>
      <c r="I1198"/>
      <c r="J1198"/>
      <c r="K1198"/>
      <c r="L1198"/>
      <c r="M1198"/>
      <c r="N1198"/>
      <c r="O1198"/>
      <c r="P1198"/>
      <c r="Q1198"/>
      <c r="R1198"/>
      <c r="S1198"/>
      <c r="T1198"/>
      <c r="U1198"/>
      <c r="V1198"/>
      <c r="W1198"/>
      <c r="X1198"/>
      <c r="Y1198"/>
      <c r="Z1198"/>
      <c r="AA1198"/>
      <c r="AB1198"/>
      <c r="AC1198"/>
      <c r="AD1198"/>
      <c r="AE1198"/>
      <c r="AF1198"/>
      <c r="AG1198"/>
      <c r="AH1198"/>
      <c r="AI1198"/>
      <c r="AJ1198"/>
      <c r="AK1198"/>
      <c r="AL1198"/>
      <c r="AM1198"/>
      <c r="AN1198"/>
      <c r="AO1198"/>
      <c r="AP1198"/>
      <c r="AQ1198"/>
      <c r="AR1198"/>
      <c r="AS1198"/>
      <c r="AT1198"/>
      <c r="AU1198"/>
      <c r="AV1198"/>
      <c r="AW1198"/>
      <c r="AX1198"/>
      <c r="AY1198"/>
      <c r="AZ1198"/>
      <c r="BA1198"/>
      <c r="BB1198"/>
      <c r="BC1198"/>
      <c r="BD1198"/>
      <c r="BE1198"/>
      <c r="BF1198"/>
      <c r="BG1198"/>
      <c r="BH1198"/>
      <c r="BI1198"/>
      <c r="BJ1198"/>
      <c r="BK1198"/>
      <c r="BL1198"/>
      <c r="BM1198"/>
      <c r="BN1198"/>
      <c r="BO1198"/>
      <c r="BP1198"/>
      <c r="BQ1198"/>
      <c r="BR1198"/>
      <c r="BS1198"/>
      <c r="BT1198"/>
      <c r="BU1198"/>
      <c r="BV1198"/>
      <c r="BW1198"/>
      <c r="BX1198"/>
      <c r="BY1198"/>
      <c r="BZ1198"/>
      <c r="CA1198"/>
      <c r="CB1198"/>
      <c r="CC1198"/>
      <c r="CD1198"/>
      <c r="CE1198"/>
      <c r="CF1198"/>
      <c r="CG1198"/>
      <c r="CH1198"/>
      <c r="CI1198"/>
      <c r="CJ1198"/>
      <c r="CK1198"/>
      <c r="CL1198"/>
      <c r="CM1198"/>
      <c r="CN1198"/>
      <c r="CO1198"/>
      <c r="CP1198"/>
      <c r="CQ1198"/>
      <c r="CR1198"/>
      <c r="CS1198"/>
      <c r="CT1198"/>
      <c r="CU1198"/>
      <c r="CV1198"/>
      <c r="CW1198"/>
      <c r="CX1198"/>
      <c r="CY1198"/>
      <c r="CZ1198"/>
      <c r="DA1198"/>
      <c r="DB1198"/>
      <c r="DC1198"/>
      <c r="DD1198"/>
      <c r="DE1198"/>
      <c r="DF1198"/>
      <c r="DG1198"/>
      <c r="DH1198"/>
      <c r="DI1198"/>
      <c r="DJ1198"/>
      <c r="DK1198"/>
      <c r="DL1198"/>
      <c r="DM1198"/>
      <c r="DN1198"/>
      <c r="DO1198"/>
      <c r="DP1198"/>
      <c r="DQ1198"/>
      <c r="DR1198"/>
      <c r="DS1198"/>
      <c r="DT1198"/>
      <c r="DU1198"/>
      <c r="DV1198"/>
      <c r="DW1198"/>
      <c r="DX1198"/>
      <c r="DY1198"/>
      <c r="DZ1198"/>
      <c r="EA1198"/>
      <c r="EB1198"/>
      <c r="EC1198"/>
      <c r="ED1198"/>
      <c r="EE1198"/>
      <c r="EF1198"/>
      <c r="EG1198"/>
      <c r="EH1198"/>
      <c r="EI1198"/>
      <c r="EJ1198"/>
      <c r="EK1198"/>
      <c r="EL1198"/>
      <c r="EM1198"/>
      <c r="EN1198"/>
      <c r="EO1198"/>
      <c r="EP1198"/>
      <c r="EQ1198"/>
      <c r="ER1198"/>
      <c r="ES1198"/>
      <c r="ET1198"/>
      <c r="EU1198"/>
      <c r="EV1198"/>
      <c r="EW1198"/>
      <c r="EX1198"/>
      <c r="EY1198"/>
      <c r="EZ1198"/>
      <c r="FA1198"/>
      <c r="FB1198"/>
      <c r="FC1198"/>
      <c r="FD1198"/>
      <c r="FE1198"/>
      <c r="FF1198"/>
      <c r="FG1198"/>
      <c r="FH1198"/>
      <c r="FI1198"/>
      <c r="FJ1198"/>
      <c r="FK1198"/>
      <c r="FL1198"/>
      <c r="FM1198"/>
      <c r="FN1198"/>
      <c r="FO1198"/>
      <c r="FP1198"/>
      <c r="FQ1198"/>
      <c r="FR1198"/>
      <c r="FS1198"/>
      <c r="FT1198"/>
      <c r="FU1198"/>
      <c r="FV1198"/>
      <c r="FW1198"/>
      <c r="FX1198"/>
      <c r="FY1198"/>
      <c r="FZ1198"/>
      <c r="GA1198"/>
      <c r="GB1198"/>
      <c r="GC1198"/>
      <c r="GD1198"/>
      <c r="GE1198"/>
      <c r="GF1198"/>
      <c r="GG1198"/>
      <c r="GH1198"/>
      <c r="GI1198"/>
      <c r="GJ1198"/>
      <c r="GK1198"/>
      <c r="GL1198"/>
      <c r="GM1198"/>
      <c r="GN1198"/>
      <c r="GO1198"/>
      <c r="GP1198"/>
      <c r="GQ1198"/>
      <c r="GR1198"/>
      <c r="GS1198"/>
      <c r="GT1198"/>
      <c r="GU1198"/>
      <c r="GV1198"/>
      <c r="GW1198"/>
      <c r="GX1198"/>
      <c r="GY1198"/>
      <c r="GZ1198"/>
      <c r="HA1198"/>
      <c r="HB1198"/>
      <c r="HC1198"/>
      <c r="HD1198"/>
      <c r="HE1198"/>
      <c r="HF1198"/>
      <c r="HG1198"/>
      <c r="HH1198"/>
      <c r="HI1198"/>
      <c r="HJ1198"/>
      <c r="HK1198"/>
      <c r="HL1198"/>
    </row>
    <row r="1199" spans="1:220" x14ac:dyDescent="0.25">
      <c r="A1199"/>
      <c r="B1199"/>
      <c r="C1199"/>
      <c r="D1199"/>
      <c r="E1199"/>
      <c r="F1199"/>
      <c r="G1199"/>
      <c r="H1199"/>
      <c r="I1199"/>
      <c r="J1199"/>
      <c r="K1199"/>
      <c r="L1199"/>
      <c r="M1199"/>
      <c r="N1199"/>
      <c r="O1199"/>
      <c r="P1199"/>
      <c r="Q1199"/>
      <c r="R1199"/>
      <c r="S1199"/>
      <c r="T1199"/>
      <c r="U1199"/>
      <c r="V1199"/>
      <c r="W1199"/>
      <c r="X1199"/>
      <c r="Y1199"/>
      <c r="Z1199"/>
      <c r="AA1199"/>
      <c r="AB1199"/>
      <c r="AC1199"/>
      <c r="AD1199"/>
      <c r="AE1199"/>
      <c r="AF1199"/>
      <c r="AG1199"/>
      <c r="AH1199"/>
      <c r="AI1199"/>
      <c r="AJ1199"/>
      <c r="AK1199"/>
      <c r="AL1199"/>
      <c r="AM1199"/>
      <c r="AN1199"/>
      <c r="AO1199"/>
      <c r="AP1199"/>
      <c r="AQ1199"/>
      <c r="AR1199"/>
      <c r="AS1199"/>
      <c r="AT1199"/>
      <c r="AU1199"/>
      <c r="AV1199"/>
      <c r="AW1199"/>
      <c r="AX1199"/>
      <c r="AY1199"/>
      <c r="AZ1199"/>
      <c r="BA1199"/>
      <c r="BB1199"/>
      <c r="BC1199"/>
      <c r="BD1199"/>
      <c r="BE1199"/>
      <c r="BF1199"/>
      <c r="BG1199"/>
      <c r="BH1199"/>
      <c r="BI1199"/>
      <c r="BJ1199"/>
      <c r="BK1199"/>
      <c r="BL1199"/>
      <c r="BM1199"/>
      <c r="BN1199"/>
      <c r="BO1199"/>
      <c r="BP1199"/>
      <c r="BQ1199"/>
      <c r="BR1199"/>
      <c r="BS1199"/>
      <c r="BT1199"/>
      <c r="BU1199"/>
      <c r="BV1199"/>
      <c r="BW1199"/>
      <c r="BX1199"/>
      <c r="BY1199"/>
      <c r="BZ1199"/>
      <c r="CA1199"/>
      <c r="CB1199"/>
      <c r="CC1199"/>
      <c r="CD1199"/>
      <c r="CE1199"/>
      <c r="CF1199"/>
      <c r="CG1199"/>
      <c r="CH1199"/>
      <c r="CI1199"/>
      <c r="CJ1199"/>
      <c r="CK1199"/>
      <c r="CL1199"/>
      <c r="CM1199"/>
      <c r="CN1199"/>
      <c r="CO1199"/>
      <c r="CP1199"/>
      <c r="CQ1199"/>
      <c r="CR1199"/>
      <c r="CS1199"/>
      <c r="CT1199"/>
      <c r="CU1199"/>
      <c r="CV1199"/>
      <c r="CW1199"/>
      <c r="CX1199"/>
      <c r="CY1199"/>
      <c r="CZ1199"/>
      <c r="DA1199"/>
      <c r="DB1199"/>
      <c r="DC1199"/>
      <c r="DD1199"/>
      <c r="DE1199"/>
      <c r="DF1199"/>
      <c r="DG1199"/>
      <c r="DH1199"/>
      <c r="DI1199"/>
      <c r="DJ1199"/>
      <c r="DK1199"/>
      <c r="DL1199"/>
      <c r="DM1199"/>
      <c r="DN1199"/>
      <c r="DO1199"/>
      <c r="DP1199"/>
      <c r="DQ1199"/>
      <c r="DR1199"/>
      <c r="DS1199"/>
      <c r="DT1199"/>
      <c r="DU1199"/>
      <c r="DV1199"/>
      <c r="DW1199"/>
      <c r="DX1199"/>
      <c r="DY1199"/>
      <c r="DZ1199"/>
      <c r="EA1199"/>
      <c r="EB1199"/>
      <c r="EC1199"/>
      <c r="ED1199"/>
      <c r="EE1199"/>
      <c r="EF1199"/>
      <c r="EG1199"/>
      <c r="EH1199"/>
      <c r="EI1199"/>
      <c r="EJ1199"/>
      <c r="EK1199"/>
      <c r="EL1199"/>
      <c r="EM1199"/>
      <c r="EN1199"/>
      <c r="EO1199"/>
      <c r="EP1199"/>
      <c r="EQ1199"/>
      <c r="ER1199"/>
      <c r="ES1199"/>
      <c r="ET1199"/>
      <c r="EU1199"/>
      <c r="EV1199"/>
      <c r="EW1199"/>
      <c r="EX1199"/>
      <c r="EY1199"/>
      <c r="EZ1199"/>
      <c r="FA1199"/>
      <c r="FB1199"/>
      <c r="FC1199"/>
      <c r="FD1199"/>
      <c r="FE1199"/>
      <c r="FF1199"/>
      <c r="FG1199"/>
      <c r="FH1199"/>
      <c r="FI1199"/>
      <c r="FJ1199"/>
      <c r="FK1199"/>
      <c r="FL1199"/>
      <c r="FM1199"/>
      <c r="FN1199"/>
      <c r="FO1199"/>
      <c r="FP1199"/>
      <c r="FQ1199"/>
      <c r="FR1199"/>
      <c r="FS1199"/>
      <c r="FT1199"/>
      <c r="FU1199"/>
      <c r="FV1199"/>
      <c r="FW1199"/>
      <c r="FX1199"/>
      <c r="FY1199"/>
      <c r="FZ1199"/>
      <c r="GA1199"/>
      <c r="GB1199"/>
      <c r="GC1199"/>
      <c r="GD1199"/>
      <c r="GE1199"/>
      <c r="GF1199"/>
      <c r="GG1199"/>
      <c r="GH1199"/>
      <c r="GI1199"/>
      <c r="GJ1199"/>
      <c r="GK1199"/>
      <c r="GL1199"/>
      <c r="GM1199"/>
      <c r="GN1199"/>
      <c r="GO1199"/>
      <c r="GP1199"/>
      <c r="GQ1199"/>
      <c r="GR1199"/>
      <c r="GS1199"/>
      <c r="GT1199"/>
      <c r="GU1199"/>
      <c r="GV1199"/>
      <c r="GW1199"/>
      <c r="GX1199"/>
      <c r="GY1199"/>
      <c r="GZ1199"/>
      <c r="HA1199"/>
      <c r="HB1199"/>
      <c r="HC1199"/>
      <c r="HD1199"/>
      <c r="HE1199"/>
      <c r="HF1199"/>
      <c r="HG1199"/>
      <c r="HH1199"/>
      <c r="HI1199"/>
      <c r="HJ1199"/>
      <c r="HK1199"/>
      <c r="HL1199"/>
    </row>
    <row r="1200" spans="1:220" x14ac:dyDescent="0.25">
      <c r="A1200"/>
      <c r="B1200"/>
      <c r="C1200"/>
      <c r="D1200"/>
      <c r="E1200"/>
      <c r="F1200"/>
      <c r="G1200"/>
      <c r="H1200"/>
      <c r="I1200"/>
      <c r="J1200"/>
      <c r="K1200"/>
      <c r="L1200"/>
      <c r="M1200"/>
      <c r="N1200"/>
      <c r="O1200"/>
      <c r="P1200"/>
      <c r="Q1200"/>
      <c r="R1200"/>
      <c r="S1200"/>
      <c r="T1200"/>
      <c r="U1200"/>
      <c r="V1200"/>
      <c r="W1200"/>
      <c r="X1200"/>
      <c r="Y1200"/>
      <c r="Z1200"/>
      <c r="AA1200"/>
      <c r="AB1200"/>
      <c r="AC1200"/>
      <c r="AD1200"/>
      <c r="AE1200"/>
      <c r="AF1200"/>
      <c r="AG1200"/>
      <c r="AH1200"/>
      <c r="AI1200"/>
      <c r="AJ1200"/>
      <c r="AK1200"/>
      <c r="AL1200"/>
      <c r="AM1200"/>
      <c r="AN1200"/>
      <c r="AO1200"/>
      <c r="AP1200"/>
      <c r="AQ1200"/>
      <c r="AR1200"/>
      <c r="AS1200"/>
      <c r="AT1200"/>
      <c r="AU1200"/>
      <c r="AV1200"/>
      <c r="AW1200"/>
      <c r="AX1200"/>
      <c r="AY1200"/>
      <c r="AZ1200"/>
      <c r="BA1200"/>
      <c r="BB1200"/>
      <c r="BC1200"/>
      <c r="BD1200"/>
      <c r="BE1200"/>
      <c r="BF1200"/>
      <c r="BG1200"/>
      <c r="BH1200"/>
      <c r="BI1200"/>
      <c r="BJ1200"/>
      <c r="BK1200"/>
      <c r="BL1200"/>
      <c r="BM1200"/>
      <c r="BN1200"/>
      <c r="BO1200"/>
      <c r="BP1200"/>
      <c r="BQ1200"/>
      <c r="BR1200"/>
      <c r="BS1200"/>
      <c r="BT1200"/>
      <c r="BU1200"/>
      <c r="BV1200"/>
      <c r="BW1200"/>
      <c r="BX1200"/>
      <c r="BY1200"/>
      <c r="BZ1200"/>
      <c r="CA1200"/>
      <c r="CB1200"/>
      <c r="CC1200"/>
      <c r="CD1200"/>
      <c r="CE1200"/>
      <c r="CF1200"/>
      <c r="CG1200"/>
      <c r="CH1200"/>
      <c r="CI1200"/>
      <c r="CJ1200"/>
      <c r="CK1200"/>
      <c r="CL1200"/>
      <c r="CM1200"/>
      <c r="CN1200"/>
      <c r="CO1200"/>
      <c r="CP1200"/>
      <c r="CQ1200"/>
      <c r="CR1200"/>
      <c r="CS1200"/>
      <c r="CT1200"/>
      <c r="CU1200"/>
      <c r="CV1200"/>
      <c r="CW1200"/>
      <c r="CX1200"/>
      <c r="CY1200"/>
      <c r="CZ1200"/>
      <c r="DA1200"/>
      <c r="DB1200"/>
      <c r="DC1200"/>
      <c r="DD1200"/>
      <c r="DE1200"/>
      <c r="DF1200"/>
      <c r="DG1200"/>
      <c r="DH1200"/>
      <c r="DI1200"/>
      <c r="DJ1200"/>
      <c r="DK1200"/>
      <c r="DL1200"/>
      <c r="DM1200"/>
      <c r="DN1200"/>
      <c r="DO1200"/>
      <c r="DP1200"/>
      <c r="DQ1200"/>
      <c r="DR1200"/>
      <c r="DS1200"/>
      <c r="DT1200"/>
      <c r="DU1200"/>
      <c r="DV1200"/>
      <c r="DW1200"/>
      <c r="DX1200"/>
      <c r="DY1200"/>
      <c r="DZ1200"/>
      <c r="EA1200"/>
      <c r="EB1200"/>
      <c r="EC1200"/>
      <c r="ED1200"/>
      <c r="EE1200"/>
      <c r="EF1200"/>
      <c r="EG1200"/>
      <c r="EH1200"/>
      <c r="EI1200"/>
      <c r="EJ1200"/>
      <c r="EK1200"/>
      <c r="EL1200"/>
      <c r="EM1200"/>
      <c r="EN1200"/>
      <c r="EO1200"/>
      <c r="EP1200"/>
      <c r="EQ1200"/>
      <c r="ER1200"/>
      <c r="ES1200"/>
      <c r="ET1200"/>
      <c r="EU1200"/>
      <c r="EV1200"/>
      <c r="EW1200"/>
      <c r="EX1200"/>
      <c r="EY1200"/>
      <c r="EZ1200"/>
      <c r="FA1200"/>
      <c r="FB1200"/>
      <c r="FC1200"/>
      <c r="FD1200"/>
      <c r="FE1200"/>
      <c r="FF1200"/>
      <c r="FG1200"/>
      <c r="FH1200"/>
      <c r="FI1200"/>
      <c r="FJ1200"/>
      <c r="FK1200"/>
      <c r="FL1200"/>
      <c r="FM1200"/>
      <c r="FN1200"/>
      <c r="FO1200"/>
      <c r="FP1200"/>
      <c r="FQ1200"/>
      <c r="FR1200"/>
      <c r="FS1200"/>
      <c r="FT1200"/>
      <c r="FU1200"/>
      <c r="FV1200"/>
      <c r="FW1200"/>
      <c r="FX1200"/>
      <c r="FY1200"/>
      <c r="FZ1200"/>
      <c r="GA1200"/>
      <c r="GB1200"/>
      <c r="GC1200"/>
      <c r="GD1200"/>
      <c r="GE1200"/>
      <c r="GF1200"/>
      <c r="GG1200"/>
      <c r="GH1200"/>
      <c r="GI1200"/>
      <c r="GJ1200"/>
      <c r="GK1200"/>
      <c r="GL1200"/>
      <c r="GM1200"/>
      <c r="GN1200"/>
      <c r="GO1200"/>
      <c r="GP1200"/>
      <c r="GQ1200"/>
      <c r="GR1200"/>
      <c r="GS1200"/>
      <c r="GT1200"/>
      <c r="GU1200"/>
      <c r="GV1200"/>
      <c r="GW1200"/>
      <c r="GX1200"/>
      <c r="GY1200"/>
      <c r="GZ1200"/>
      <c r="HA1200"/>
      <c r="HB1200"/>
      <c r="HC1200"/>
      <c r="HD1200"/>
      <c r="HE1200"/>
      <c r="HF1200"/>
      <c r="HG1200"/>
      <c r="HH1200"/>
      <c r="HI1200"/>
      <c r="HJ1200"/>
      <c r="HK1200"/>
      <c r="HL1200"/>
    </row>
    <row r="1201" spans="1:220" x14ac:dyDescent="0.25">
      <c r="A1201"/>
      <c r="B1201"/>
      <c r="C1201"/>
      <c r="D1201"/>
      <c r="E1201"/>
      <c r="F1201"/>
      <c r="G1201"/>
      <c r="H1201"/>
      <c r="I1201"/>
      <c r="J1201"/>
      <c r="K1201"/>
      <c r="L1201"/>
      <c r="M1201"/>
      <c r="N1201"/>
      <c r="O1201"/>
      <c r="P1201"/>
      <c r="Q1201"/>
      <c r="R1201"/>
      <c r="S1201"/>
      <c r="T1201"/>
      <c r="U1201"/>
      <c r="V1201"/>
      <c r="W1201"/>
      <c r="X1201"/>
      <c r="Y1201"/>
      <c r="Z1201"/>
      <c r="AA1201"/>
      <c r="AB1201"/>
      <c r="AC1201"/>
      <c r="AD1201"/>
      <c r="AE1201"/>
      <c r="AF1201"/>
      <c r="AG1201"/>
      <c r="AH1201"/>
      <c r="AI1201"/>
      <c r="AJ1201"/>
      <c r="AK1201"/>
      <c r="AL1201"/>
      <c r="AM1201"/>
      <c r="AN1201"/>
      <c r="AO1201"/>
      <c r="AP1201"/>
      <c r="AQ1201"/>
      <c r="AR1201"/>
      <c r="AS1201"/>
      <c r="AT1201"/>
      <c r="AU1201"/>
      <c r="AV1201"/>
      <c r="AW1201"/>
      <c r="AX1201"/>
      <c r="AY1201"/>
      <c r="AZ1201"/>
      <c r="BA1201"/>
      <c r="BB1201"/>
      <c r="BC1201"/>
      <c r="BD1201"/>
      <c r="BE1201"/>
      <c r="BF1201"/>
      <c r="BG1201"/>
      <c r="BH1201"/>
      <c r="BI1201"/>
      <c r="BJ1201"/>
      <c r="BK1201"/>
      <c r="BL1201"/>
      <c r="BM1201"/>
      <c r="BN1201"/>
      <c r="BO1201"/>
      <c r="BP1201"/>
      <c r="BQ1201"/>
      <c r="BR1201"/>
      <c r="BS1201"/>
      <c r="BT1201"/>
      <c r="BU1201"/>
      <c r="BV1201"/>
      <c r="BW1201"/>
      <c r="BX1201"/>
      <c r="BY1201"/>
      <c r="BZ1201"/>
      <c r="CA1201"/>
      <c r="CB1201"/>
      <c r="CC1201"/>
      <c r="CD1201"/>
      <c r="CE1201"/>
      <c r="CF1201"/>
      <c r="CG1201"/>
      <c r="CH1201"/>
      <c r="CI1201"/>
      <c r="CJ1201"/>
      <c r="CK1201"/>
      <c r="CL1201"/>
      <c r="CM1201"/>
      <c r="CN1201"/>
      <c r="CO1201"/>
      <c r="CP1201"/>
      <c r="CQ1201"/>
      <c r="CR1201"/>
      <c r="CS1201"/>
      <c r="CT1201"/>
      <c r="CU1201"/>
      <c r="CV1201"/>
      <c r="CW1201"/>
      <c r="CX1201"/>
      <c r="CY1201"/>
      <c r="CZ1201"/>
      <c r="DA1201"/>
      <c r="DB1201"/>
      <c r="DC1201"/>
      <c r="DD1201"/>
      <c r="DE1201"/>
      <c r="DF1201"/>
      <c r="DG1201"/>
      <c r="DH1201"/>
      <c r="DI1201"/>
      <c r="DJ1201"/>
      <c r="DK1201"/>
      <c r="DL1201"/>
      <c r="DM1201"/>
      <c r="DN1201"/>
      <c r="DO1201"/>
      <c r="DP1201"/>
      <c r="DQ1201"/>
      <c r="DR1201"/>
      <c r="DS1201"/>
      <c r="DT1201"/>
      <c r="DU1201"/>
      <c r="DV1201"/>
      <c r="DW1201"/>
      <c r="DX1201"/>
      <c r="DY1201"/>
      <c r="DZ1201"/>
      <c r="EA1201"/>
      <c r="EB1201"/>
      <c r="EC1201"/>
      <c r="ED1201"/>
      <c r="EE1201"/>
      <c r="EF1201"/>
      <c r="EG1201"/>
      <c r="EH1201"/>
      <c r="EI1201"/>
      <c r="EJ1201"/>
      <c r="EK1201"/>
      <c r="EL1201"/>
      <c r="EM1201"/>
      <c r="EN1201"/>
      <c r="EO1201"/>
      <c r="EP1201"/>
      <c r="EQ1201"/>
      <c r="ER1201"/>
      <c r="ES1201"/>
      <c r="ET1201"/>
      <c r="EU1201"/>
      <c r="EV1201"/>
      <c r="EW1201"/>
      <c r="EX1201"/>
      <c r="EY1201"/>
      <c r="EZ1201"/>
      <c r="FA1201"/>
      <c r="FB1201"/>
      <c r="FC1201"/>
      <c r="FD1201"/>
      <c r="FE1201"/>
      <c r="FF1201"/>
      <c r="FG1201"/>
      <c r="FH1201"/>
      <c r="FI1201"/>
      <c r="FJ1201"/>
      <c r="FK1201"/>
      <c r="FL1201"/>
      <c r="FM1201"/>
      <c r="FN1201"/>
      <c r="FO1201"/>
      <c r="FP1201"/>
      <c r="FQ1201"/>
      <c r="FR1201"/>
      <c r="FS1201"/>
      <c r="FT1201"/>
      <c r="FU1201"/>
      <c r="FV1201"/>
      <c r="FW1201"/>
      <c r="FX1201"/>
      <c r="FY1201"/>
      <c r="FZ1201"/>
      <c r="GA1201"/>
      <c r="GB1201"/>
      <c r="GC1201"/>
      <c r="GD1201"/>
      <c r="GE1201"/>
      <c r="GF1201"/>
      <c r="GG1201"/>
      <c r="GH1201"/>
      <c r="GI1201"/>
      <c r="GJ1201"/>
      <c r="GK1201"/>
      <c r="GL1201"/>
      <c r="GM1201"/>
      <c r="GN1201"/>
      <c r="GO1201"/>
      <c r="GP1201"/>
      <c r="GQ1201"/>
      <c r="GR1201"/>
      <c r="GS1201"/>
      <c r="GT1201"/>
      <c r="GU1201"/>
      <c r="GV1201"/>
      <c r="GW1201"/>
      <c r="GX1201"/>
      <c r="GY1201"/>
      <c r="GZ1201"/>
      <c r="HA1201"/>
      <c r="HB1201"/>
      <c r="HC1201"/>
      <c r="HD1201"/>
      <c r="HE1201"/>
      <c r="HF1201"/>
      <c r="HG1201"/>
      <c r="HH1201"/>
      <c r="HI1201"/>
      <c r="HJ1201"/>
      <c r="HK1201"/>
      <c r="HL1201"/>
    </row>
    <row r="1202" spans="1:220" x14ac:dyDescent="0.25">
      <c r="A1202"/>
      <c r="B1202"/>
      <c r="C1202"/>
      <c r="D1202"/>
      <c r="E1202"/>
      <c r="F1202"/>
      <c r="G1202"/>
      <c r="H1202"/>
      <c r="I1202"/>
      <c r="J1202"/>
      <c r="K1202"/>
      <c r="L1202"/>
      <c r="M1202"/>
      <c r="N1202"/>
      <c r="O1202"/>
      <c r="P1202"/>
      <c r="Q1202"/>
      <c r="R1202"/>
      <c r="S1202"/>
      <c r="T1202"/>
      <c r="U1202"/>
      <c r="V1202"/>
      <c r="W1202"/>
      <c r="X1202"/>
      <c r="Y1202"/>
      <c r="Z1202"/>
      <c r="AA1202"/>
      <c r="AB1202"/>
      <c r="AC1202"/>
      <c r="AD1202"/>
      <c r="AE1202"/>
      <c r="AF1202"/>
      <c r="AG1202"/>
      <c r="AH1202"/>
      <c r="AI1202"/>
      <c r="AJ1202"/>
      <c r="AK1202"/>
      <c r="AL1202"/>
      <c r="AM1202"/>
      <c r="AN1202"/>
      <c r="AO1202"/>
      <c r="AP1202"/>
      <c r="AQ1202"/>
      <c r="AR1202"/>
      <c r="AS1202"/>
      <c r="AT1202"/>
      <c r="AU1202"/>
      <c r="AV1202"/>
      <c r="AW1202"/>
      <c r="AX1202"/>
      <c r="AY1202"/>
      <c r="AZ1202"/>
      <c r="BA1202"/>
      <c r="BB1202"/>
      <c r="BC1202"/>
      <c r="BD1202"/>
      <c r="BE1202"/>
      <c r="BF1202"/>
      <c r="BG1202"/>
      <c r="BH1202"/>
      <c r="BI1202"/>
      <c r="BJ1202"/>
      <c r="BK1202"/>
      <c r="BL1202"/>
      <c r="BM1202"/>
      <c r="BN1202"/>
      <c r="BO1202"/>
      <c r="BP1202"/>
      <c r="BQ1202"/>
      <c r="BR1202"/>
      <c r="BS1202"/>
      <c r="BT1202"/>
      <c r="BU1202"/>
      <c r="BV1202"/>
      <c r="BW1202"/>
      <c r="BX1202"/>
      <c r="BY1202"/>
      <c r="BZ1202"/>
      <c r="CA1202"/>
      <c r="CB1202"/>
      <c r="CC1202"/>
      <c r="CD1202"/>
      <c r="CE1202"/>
      <c r="CF1202"/>
      <c r="CG1202"/>
      <c r="CH1202"/>
      <c r="CI1202"/>
      <c r="CJ1202"/>
      <c r="CK1202"/>
      <c r="CL1202"/>
      <c r="CM1202"/>
      <c r="CN1202"/>
      <c r="CO1202"/>
      <c r="CP1202"/>
      <c r="CQ1202"/>
      <c r="CR1202"/>
      <c r="CS1202"/>
      <c r="CT1202"/>
      <c r="CU1202"/>
      <c r="CV1202"/>
      <c r="CW1202"/>
      <c r="CX1202"/>
      <c r="CY1202"/>
      <c r="CZ1202"/>
      <c r="DA1202"/>
      <c r="DB1202"/>
      <c r="DC1202"/>
      <c r="DD1202"/>
      <c r="DE1202"/>
      <c r="DF1202"/>
      <c r="DG1202"/>
      <c r="DH1202"/>
      <c r="DI1202"/>
      <c r="DJ1202"/>
      <c r="DK1202"/>
      <c r="DL1202"/>
      <c r="DM1202"/>
      <c r="DN1202"/>
      <c r="DO1202"/>
      <c r="DP1202"/>
      <c r="DQ1202"/>
      <c r="DR1202"/>
      <c r="DS1202"/>
      <c r="DT1202"/>
      <c r="DU1202"/>
      <c r="DV1202"/>
      <c r="DW1202"/>
      <c r="DX1202"/>
      <c r="DY1202"/>
      <c r="DZ1202"/>
      <c r="EA1202"/>
      <c r="EB1202"/>
      <c r="EC1202"/>
      <c r="ED1202"/>
      <c r="EE1202"/>
      <c r="EF1202"/>
      <c r="EG1202"/>
      <c r="EH1202"/>
      <c r="EI1202"/>
      <c r="EJ1202"/>
      <c r="EK1202"/>
      <c r="EL1202"/>
      <c r="EM1202"/>
      <c r="EN1202"/>
      <c r="EO1202"/>
      <c r="EP1202"/>
      <c r="EQ1202"/>
      <c r="ER1202"/>
      <c r="ES1202"/>
      <c r="ET1202"/>
      <c r="EU1202"/>
      <c r="EV1202"/>
      <c r="EW1202"/>
      <c r="EX1202"/>
      <c r="EY1202"/>
      <c r="EZ1202"/>
      <c r="FA1202"/>
      <c r="FB1202"/>
      <c r="FC1202"/>
      <c r="FD1202"/>
      <c r="FE1202"/>
      <c r="FF1202"/>
      <c r="FG1202"/>
      <c r="FH1202"/>
      <c r="FI1202"/>
      <c r="FJ1202"/>
      <c r="FK1202"/>
      <c r="FL1202"/>
      <c r="FM1202"/>
      <c r="FN1202"/>
      <c r="FO1202"/>
      <c r="FP1202"/>
      <c r="FQ1202"/>
      <c r="FR1202"/>
      <c r="FS1202"/>
      <c r="FT1202"/>
      <c r="FU1202"/>
      <c r="FV1202"/>
      <c r="FW1202"/>
      <c r="FX1202"/>
      <c r="FY1202"/>
      <c r="FZ1202"/>
      <c r="GA1202"/>
      <c r="GB1202"/>
      <c r="GC1202"/>
      <c r="GD1202"/>
      <c r="GE1202"/>
      <c r="GF1202"/>
      <c r="GG1202"/>
      <c r="GH1202"/>
      <c r="GI1202"/>
      <c r="GJ1202"/>
      <c r="GK1202"/>
      <c r="GL1202"/>
      <c r="GM1202"/>
      <c r="GN1202"/>
      <c r="GO1202"/>
      <c r="GP1202"/>
      <c r="GQ1202"/>
      <c r="GR1202"/>
      <c r="GS1202"/>
      <c r="GT1202"/>
      <c r="GU1202"/>
      <c r="GV1202"/>
      <c r="GW1202"/>
      <c r="GX1202"/>
      <c r="GY1202"/>
      <c r="GZ1202"/>
      <c r="HA1202"/>
      <c r="HB1202"/>
      <c r="HC1202"/>
      <c r="HD1202"/>
      <c r="HE1202"/>
      <c r="HF1202"/>
      <c r="HG1202"/>
      <c r="HH1202"/>
      <c r="HI1202"/>
      <c r="HJ1202"/>
      <c r="HK1202"/>
      <c r="HL1202"/>
    </row>
    <row r="1203" spans="1:220" x14ac:dyDescent="0.25">
      <c r="A1203"/>
      <c r="B1203"/>
      <c r="C1203"/>
      <c r="D1203"/>
      <c r="E1203"/>
      <c r="F1203"/>
      <c r="G1203"/>
      <c r="H1203"/>
      <c r="I1203"/>
      <c r="J1203"/>
      <c r="K1203"/>
      <c r="L1203"/>
      <c r="M1203"/>
      <c r="N1203"/>
      <c r="O1203"/>
      <c r="P1203"/>
      <c r="Q1203"/>
      <c r="R1203"/>
      <c r="S1203"/>
      <c r="T1203"/>
      <c r="U1203"/>
      <c r="V1203"/>
      <c r="W1203"/>
      <c r="X1203"/>
      <c r="Y1203"/>
      <c r="Z1203"/>
      <c r="AA1203"/>
      <c r="AB1203"/>
      <c r="AC1203"/>
      <c r="AD1203"/>
      <c r="AE1203"/>
      <c r="AF1203"/>
      <c r="AG1203"/>
      <c r="AH1203"/>
      <c r="AI1203"/>
      <c r="AJ1203"/>
      <c r="AK1203"/>
      <c r="AL1203"/>
      <c r="AM1203"/>
      <c r="AN1203"/>
      <c r="AO1203"/>
      <c r="AP1203"/>
      <c r="AQ1203"/>
      <c r="AR1203"/>
      <c r="AS1203"/>
      <c r="AT1203"/>
      <c r="AU1203"/>
      <c r="AV1203"/>
      <c r="AW1203"/>
      <c r="AX1203"/>
      <c r="AY1203"/>
      <c r="AZ1203"/>
      <c r="BA1203"/>
      <c r="BB1203"/>
      <c r="BC1203"/>
      <c r="BD1203"/>
      <c r="BE1203"/>
      <c r="BF1203"/>
      <c r="BG1203"/>
      <c r="BH1203"/>
      <c r="BI1203"/>
      <c r="BJ1203"/>
      <c r="BK1203"/>
      <c r="BL1203"/>
      <c r="BM1203"/>
      <c r="BN1203"/>
      <c r="BO1203"/>
      <c r="BP1203"/>
      <c r="BQ1203"/>
      <c r="BR1203"/>
      <c r="BS1203"/>
      <c r="BT1203"/>
      <c r="BU1203"/>
      <c r="BV1203"/>
      <c r="BW1203"/>
      <c r="BX1203"/>
      <c r="BY1203"/>
      <c r="BZ1203"/>
      <c r="CA1203"/>
      <c r="CB1203"/>
      <c r="CC1203"/>
      <c r="CD1203"/>
      <c r="CE1203"/>
      <c r="CF1203"/>
      <c r="CG1203"/>
      <c r="CH1203"/>
      <c r="CI1203"/>
      <c r="CJ1203"/>
      <c r="CK1203"/>
      <c r="CL1203"/>
      <c r="CM1203"/>
      <c r="CN1203"/>
      <c r="CO1203"/>
      <c r="CP1203"/>
      <c r="CQ1203"/>
      <c r="CR1203"/>
      <c r="CS1203"/>
      <c r="CT1203"/>
      <c r="CU1203"/>
      <c r="CV1203"/>
      <c r="CW1203"/>
      <c r="CX1203"/>
      <c r="CY1203"/>
      <c r="CZ1203"/>
      <c r="DA1203"/>
      <c r="DB1203"/>
      <c r="DC1203"/>
      <c r="DD1203"/>
      <c r="DE1203"/>
      <c r="DF1203"/>
      <c r="DG1203"/>
      <c r="DH1203"/>
      <c r="DI1203"/>
      <c r="DJ1203"/>
      <c r="DK1203"/>
      <c r="DL1203"/>
      <c r="DM1203"/>
      <c r="DN1203"/>
      <c r="DO1203"/>
      <c r="DP1203"/>
      <c r="DQ1203"/>
      <c r="DR1203"/>
      <c r="DS1203"/>
      <c r="DT1203"/>
      <c r="DU1203"/>
      <c r="DV1203"/>
      <c r="DW1203"/>
      <c r="DX1203"/>
      <c r="DY1203"/>
      <c r="DZ1203"/>
      <c r="EA1203"/>
      <c r="EB1203"/>
      <c r="EC1203"/>
      <c r="ED1203"/>
      <c r="EE1203"/>
      <c r="EF1203"/>
      <c r="EG1203"/>
      <c r="EH1203"/>
      <c r="EI1203"/>
      <c r="EJ1203"/>
      <c r="EK1203"/>
      <c r="EL1203"/>
      <c r="EM1203"/>
      <c r="EN1203"/>
      <c r="EO1203"/>
      <c r="EP1203"/>
      <c r="EQ1203"/>
      <c r="ER1203"/>
      <c r="ES1203"/>
      <c r="ET1203"/>
      <c r="EU1203"/>
      <c r="EV1203"/>
      <c r="EW1203"/>
      <c r="EX1203"/>
      <c r="EY1203"/>
      <c r="EZ1203"/>
      <c r="FA1203"/>
      <c r="FB1203"/>
      <c r="FC1203"/>
      <c r="FD1203"/>
      <c r="FE1203"/>
      <c r="FF1203"/>
      <c r="FG1203"/>
      <c r="FH1203"/>
      <c r="FI1203"/>
      <c r="FJ1203"/>
      <c r="FK1203"/>
      <c r="FL1203"/>
      <c r="FM1203"/>
      <c r="FN1203"/>
      <c r="FO1203"/>
      <c r="FP1203"/>
      <c r="FQ1203"/>
      <c r="FR1203"/>
      <c r="FS1203"/>
      <c r="FT1203"/>
      <c r="FU1203"/>
      <c r="FV1203"/>
      <c r="FW1203"/>
      <c r="FX1203"/>
      <c r="FY1203"/>
      <c r="FZ1203"/>
      <c r="GA1203"/>
      <c r="GB1203"/>
      <c r="GC1203"/>
      <c r="GD1203"/>
      <c r="GE1203"/>
      <c r="GF1203"/>
      <c r="GG1203"/>
      <c r="GH1203"/>
      <c r="GI1203"/>
      <c r="GJ1203"/>
      <c r="GK1203"/>
      <c r="GL1203"/>
      <c r="GM1203"/>
      <c r="GN1203"/>
      <c r="GO1203"/>
      <c r="GP1203"/>
      <c r="GQ1203"/>
      <c r="GR1203"/>
      <c r="GS1203"/>
      <c r="GT1203"/>
      <c r="GU1203"/>
      <c r="GV1203"/>
      <c r="GW1203"/>
      <c r="GX1203"/>
      <c r="GY1203"/>
      <c r="GZ1203"/>
      <c r="HA1203"/>
      <c r="HB1203"/>
      <c r="HC1203"/>
      <c r="HD1203"/>
      <c r="HE1203"/>
      <c r="HF1203"/>
      <c r="HG1203"/>
      <c r="HH1203"/>
      <c r="HI1203"/>
      <c r="HJ1203"/>
      <c r="HK1203"/>
      <c r="HL1203"/>
    </row>
    <row r="1204" spans="1:220" x14ac:dyDescent="0.25">
      <c r="A1204"/>
      <c r="B1204"/>
      <c r="C1204"/>
      <c r="D1204"/>
      <c r="E1204"/>
      <c r="F1204"/>
      <c r="G1204"/>
      <c r="H1204"/>
      <c r="I1204"/>
      <c r="J1204"/>
      <c r="K1204"/>
      <c r="L1204"/>
      <c r="M1204"/>
      <c r="N1204"/>
      <c r="O1204"/>
      <c r="P1204"/>
      <c r="Q1204"/>
      <c r="R1204"/>
      <c r="S1204"/>
      <c r="T1204"/>
      <c r="U1204"/>
      <c r="V1204"/>
      <c r="W1204"/>
      <c r="X1204"/>
      <c r="Y1204"/>
      <c r="Z1204"/>
      <c r="AA1204"/>
      <c r="AB1204"/>
      <c r="AC1204"/>
      <c r="AD1204"/>
      <c r="AE1204"/>
      <c r="AF1204"/>
      <c r="AG1204"/>
      <c r="AH1204"/>
      <c r="AI1204"/>
      <c r="AJ1204"/>
      <c r="AK1204"/>
      <c r="AL1204"/>
      <c r="AM1204"/>
      <c r="AN1204"/>
      <c r="AO1204"/>
      <c r="AP1204"/>
      <c r="AQ1204"/>
      <c r="AR1204"/>
      <c r="AS1204"/>
      <c r="AT1204"/>
      <c r="AU1204"/>
      <c r="AV1204"/>
      <c r="AW1204"/>
      <c r="AX1204"/>
      <c r="AY1204"/>
      <c r="AZ1204"/>
      <c r="BA1204"/>
      <c r="BB1204"/>
      <c r="BC1204"/>
      <c r="BD1204"/>
      <c r="BE1204"/>
      <c r="BF1204"/>
      <c r="BG1204"/>
      <c r="BH1204"/>
      <c r="BI1204"/>
      <c r="BJ1204"/>
      <c r="BK1204"/>
      <c r="BL1204"/>
      <c r="BM1204"/>
      <c r="BN1204"/>
      <c r="BO1204"/>
      <c r="BP1204"/>
      <c r="BQ1204"/>
      <c r="BR1204"/>
      <c r="BS1204"/>
      <c r="BT1204"/>
      <c r="BU1204"/>
      <c r="BV1204"/>
      <c r="BW1204"/>
      <c r="BX1204"/>
      <c r="BY1204"/>
      <c r="BZ1204"/>
      <c r="CA1204"/>
      <c r="CB1204"/>
      <c r="CC1204"/>
      <c r="CD1204"/>
      <c r="CE1204"/>
      <c r="CF1204"/>
      <c r="CG1204"/>
      <c r="CH1204"/>
      <c r="CI1204"/>
      <c r="CJ1204"/>
      <c r="CK1204"/>
      <c r="CL1204"/>
      <c r="CM1204"/>
      <c r="CN1204"/>
      <c r="CO1204"/>
      <c r="CP1204"/>
      <c r="CQ1204"/>
      <c r="CR1204"/>
      <c r="CS1204"/>
      <c r="CT1204"/>
      <c r="CU1204"/>
      <c r="CV1204"/>
      <c r="CW1204"/>
      <c r="CX1204"/>
      <c r="CY1204"/>
      <c r="CZ1204"/>
      <c r="DA1204"/>
      <c r="DB1204"/>
      <c r="DC1204"/>
      <c r="DD1204"/>
      <c r="DE1204"/>
      <c r="DF1204"/>
      <c r="DG1204"/>
      <c r="DH1204"/>
      <c r="DI1204"/>
      <c r="DJ1204"/>
      <c r="DK1204"/>
      <c r="DL1204"/>
      <c r="DM1204"/>
      <c r="DN1204"/>
      <c r="DO1204"/>
      <c r="DP1204"/>
      <c r="DQ1204"/>
      <c r="DR1204"/>
      <c r="DS1204"/>
      <c r="DT1204"/>
      <c r="DU1204"/>
      <c r="DV1204"/>
      <c r="DW1204"/>
      <c r="DX1204"/>
      <c r="DY1204"/>
      <c r="DZ1204"/>
      <c r="EA1204"/>
      <c r="EB1204"/>
      <c r="EC1204"/>
      <c r="ED1204"/>
      <c r="EE1204"/>
      <c r="EF1204"/>
      <c r="EG1204"/>
      <c r="EH1204"/>
      <c r="EI1204"/>
      <c r="EJ1204"/>
      <c r="EK1204"/>
      <c r="EL1204"/>
      <c r="EM1204"/>
      <c r="EN1204"/>
      <c r="EO1204"/>
      <c r="EP1204"/>
      <c r="EQ1204"/>
      <c r="ER1204"/>
      <c r="ES1204"/>
      <c r="ET1204"/>
      <c r="EU1204"/>
      <c r="EV1204"/>
      <c r="EW1204"/>
      <c r="EX1204"/>
      <c r="EY1204"/>
      <c r="EZ1204"/>
      <c r="FA1204"/>
      <c r="FB1204"/>
      <c r="FC1204"/>
      <c r="FD1204"/>
      <c r="FE1204"/>
      <c r="FF1204"/>
      <c r="FG1204"/>
      <c r="FH1204"/>
      <c r="FI1204"/>
      <c r="FJ1204"/>
      <c r="FK1204"/>
      <c r="FL1204"/>
      <c r="FM1204"/>
      <c r="FN1204"/>
      <c r="FO1204"/>
      <c r="FP1204"/>
      <c r="FQ1204"/>
      <c r="FR1204"/>
      <c r="FS1204"/>
      <c r="FT1204"/>
      <c r="FU1204"/>
      <c r="FV1204"/>
      <c r="FW1204"/>
      <c r="FX1204"/>
      <c r="FY1204"/>
      <c r="FZ1204"/>
      <c r="GA1204"/>
      <c r="GB1204"/>
      <c r="GC1204"/>
      <c r="GD1204"/>
      <c r="GE1204"/>
      <c r="GF1204"/>
      <c r="GG1204"/>
      <c r="GH1204"/>
      <c r="GI1204"/>
      <c r="GJ1204"/>
      <c r="GK1204"/>
      <c r="GL1204"/>
      <c r="GM1204"/>
      <c r="GN1204"/>
      <c r="GO1204"/>
      <c r="GP1204"/>
      <c r="GQ1204"/>
      <c r="GR1204"/>
      <c r="GS1204"/>
      <c r="GT1204"/>
      <c r="GU1204"/>
      <c r="GV1204"/>
      <c r="GW1204"/>
      <c r="GX1204"/>
      <c r="GY1204"/>
      <c r="GZ1204"/>
      <c r="HA1204"/>
      <c r="HB1204"/>
      <c r="HC1204"/>
      <c r="HD1204"/>
      <c r="HE1204"/>
      <c r="HF1204"/>
      <c r="HG1204"/>
      <c r="HH1204"/>
      <c r="HI1204"/>
      <c r="HJ1204"/>
      <c r="HK1204"/>
      <c r="HL1204"/>
    </row>
    <row r="1205" spans="1:220" x14ac:dyDescent="0.25">
      <c r="A1205"/>
      <c r="B1205"/>
      <c r="C1205"/>
      <c r="D1205"/>
      <c r="E1205"/>
      <c r="F1205"/>
      <c r="G1205"/>
      <c r="H1205"/>
      <c r="I1205"/>
      <c r="J1205"/>
      <c r="K1205"/>
      <c r="L1205"/>
      <c r="M1205"/>
      <c r="N1205"/>
      <c r="O1205"/>
      <c r="P1205"/>
      <c r="Q1205"/>
      <c r="R1205"/>
      <c r="S1205"/>
      <c r="T1205"/>
      <c r="U1205"/>
      <c r="V1205"/>
      <c r="W1205"/>
      <c r="X1205"/>
      <c r="Y1205"/>
      <c r="Z1205"/>
      <c r="AA1205"/>
      <c r="AB1205"/>
      <c r="AC1205"/>
      <c r="AD1205"/>
      <c r="AE1205"/>
      <c r="AF1205"/>
      <c r="AG1205"/>
      <c r="AH1205"/>
      <c r="AI1205"/>
      <c r="AJ1205"/>
      <c r="AK1205"/>
      <c r="AL1205"/>
      <c r="AM1205"/>
      <c r="AN1205"/>
      <c r="AO1205"/>
      <c r="AP1205"/>
      <c r="AQ1205"/>
      <c r="AR1205"/>
      <c r="AS1205"/>
      <c r="AT1205"/>
      <c r="AU1205"/>
      <c r="AV1205"/>
      <c r="AW1205"/>
      <c r="AX1205"/>
      <c r="AY1205"/>
      <c r="AZ1205"/>
      <c r="BA1205"/>
      <c r="BB1205"/>
      <c r="BC1205"/>
      <c r="BD1205"/>
      <c r="BE1205"/>
      <c r="BF1205"/>
      <c r="BG1205"/>
      <c r="BH1205"/>
      <c r="BI1205"/>
      <c r="BJ1205"/>
      <c r="BK1205"/>
      <c r="BL1205"/>
      <c r="BM1205"/>
      <c r="BN1205"/>
      <c r="BO1205"/>
      <c r="BP1205"/>
      <c r="BQ1205"/>
      <c r="BR1205"/>
      <c r="BS1205"/>
      <c r="BT1205"/>
      <c r="BU1205"/>
      <c r="BV1205"/>
      <c r="BW1205"/>
      <c r="BX1205"/>
      <c r="BY1205"/>
      <c r="BZ1205"/>
      <c r="CA1205"/>
      <c r="CB1205"/>
      <c r="CC1205"/>
      <c r="CD1205"/>
      <c r="CE1205"/>
      <c r="CF1205"/>
      <c r="CG1205"/>
      <c r="CH1205"/>
      <c r="CI1205"/>
      <c r="CJ1205"/>
      <c r="CK1205"/>
      <c r="CL1205"/>
      <c r="CM1205"/>
      <c r="CN1205"/>
      <c r="CO1205"/>
      <c r="CP1205"/>
      <c r="CQ1205"/>
      <c r="CR1205"/>
      <c r="CS1205"/>
      <c r="CT1205"/>
      <c r="CU1205"/>
      <c r="CV1205"/>
      <c r="CW1205"/>
      <c r="CX1205"/>
      <c r="CY1205"/>
      <c r="CZ1205"/>
      <c r="DA1205"/>
      <c r="DB1205"/>
      <c r="DC1205"/>
      <c r="DD1205"/>
      <c r="DE1205"/>
      <c r="DF1205"/>
      <c r="DG1205"/>
      <c r="DH1205"/>
      <c r="DI1205"/>
      <c r="DJ1205"/>
      <c r="DK1205"/>
      <c r="DL1205"/>
      <c r="DM1205"/>
      <c r="DN1205"/>
      <c r="DO1205"/>
      <c r="DP1205"/>
      <c r="DQ1205"/>
      <c r="DR1205"/>
      <c r="DS1205"/>
      <c r="DT1205"/>
      <c r="DU1205"/>
      <c r="DV1205"/>
      <c r="DW1205"/>
      <c r="DX1205"/>
      <c r="DY1205"/>
      <c r="DZ1205"/>
      <c r="EA1205"/>
      <c r="EB1205"/>
      <c r="EC1205"/>
      <c r="ED1205"/>
      <c r="EE1205"/>
      <c r="EF1205"/>
      <c r="EG1205"/>
      <c r="EH1205"/>
      <c r="EI1205"/>
      <c r="EJ1205"/>
      <c r="EK1205"/>
      <c r="EL1205"/>
      <c r="EM1205"/>
      <c r="EN1205"/>
      <c r="EO1205"/>
      <c r="EP1205"/>
      <c r="EQ1205"/>
      <c r="ER1205"/>
      <c r="ES1205"/>
      <c r="ET1205"/>
      <c r="EU1205"/>
      <c r="EV1205"/>
      <c r="EW1205"/>
      <c r="EX1205"/>
      <c r="EY1205"/>
      <c r="EZ1205"/>
      <c r="FA1205"/>
      <c r="FB1205"/>
      <c r="FC1205"/>
      <c r="FD1205"/>
      <c r="FE1205"/>
      <c r="FF1205"/>
      <c r="FG1205"/>
      <c r="FH1205"/>
      <c r="FI1205"/>
      <c r="FJ1205"/>
      <c r="FK1205"/>
      <c r="FL1205"/>
      <c r="FM1205"/>
      <c r="FN1205"/>
      <c r="FO1205"/>
      <c r="FP1205"/>
      <c r="FQ1205"/>
      <c r="FR1205"/>
      <c r="FS1205"/>
      <c r="FT1205"/>
      <c r="FU1205"/>
      <c r="FV1205"/>
      <c r="FW1205"/>
      <c r="FX1205"/>
      <c r="FY1205"/>
      <c r="FZ1205"/>
      <c r="GA1205"/>
      <c r="GB1205"/>
      <c r="GC1205"/>
      <c r="GD1205"/>
      <c r="GE1205"/>
      <c r="GF1205"/>
      <c r="GG1205"/>
      <c r="GH1205"/>
      <c r="GI1205"/>
      <c r="GJ1205"/>
      <c r="GK1205"/>
      <c r="GL1205"/>
      <c r="GM1205"/>
      <c r="GN1205"/>
      <c r="GO1205"/>
      <c r="GP1205"/>
      <c r="GQ1205"/>
      <c r="GR1205"/>
      <c r="GS1205"/>
      <c r="GT1205"/>
      <c r="GU1205"/>
      <c r="GV1205"/>
      <c r="GW1205"/>
      <c r="GX1205"/>
      <c r="GY1205"/>
      <c r="GZ1205"/>
      <c r="HA1205"/>
      <c r="HB1205"/>
      <c r="HC1205"/>
      <c r="HD1205"/>
      <c r="HE1205"/>
      <c r="HF1205"/>
      <c r="HG1205"/>
      <c r="HH1205"/>
      <c r="HI1205"/>
      <c r="HJ1205"/>
      <c r="HK1205"/>
      <c r="HL1205"/>
    </row>
    <row r="1206" spans="1:220" x14ac:dyDescent="0.25">
      <c r="A1206"/>
      <c r="B1206"/>
      <c r="C1206"/>
      <c r="D1206"/>
      <c r="E1206"/>
      <c r="F1206"/>
      <c r="G1206"/>
      <c r="H1206"/>
      <c r="I1206"/>
      <c r="J1206"/>
      <c r="K1206"/>
      <c r="L1206"/>
      <c r="M1206"/>
      <c r="N1206"/>
      <c r="O1206"/>
      <c r="P1206"/>
      <c r="Q1206"/>
      <c r="R1206"/>
      <c r="S1206"/>
      <c r="T1206"/>
      <c r="U1206"/>
      <c r="V1206"/>
      <c r="W1206"/>
      <c r="X1206"/>
      <c r="Y1206"/>
      <c r="Z1206"/>
      <c r="AA1206"/>
      <c r="AB1206"/>
      <c r="AC1206"/>
      <c r="AD1206"/>
      <c r="AE1206"/>
      <c r="AF1206"/>
      <c r="AG1206"/>
      <c r="AH1206"/>
      <c r="AI1206"/>
      <c r="AJ1206"/>
      <c r="AK1206"/>
      <c r="AL1206"/>
      <c r="AM1206"/>
      <c r="AN1206"/>
      <c r="AO1206"/>
      <c r="AP1206"/>
      <c r="AQ1206"/>
      <c r="AR1206"/>
      <c r="AS1206"/>
      <c r="AT1206"/>
      <c r="AU1206"/>
      <c r="AV1206"/>
      <c r="AW1206"/>
      <c r="AX1206"/>
      <c r="AY1206"/>
      <c r="AZ1206"/>
      <c r="BA1206"/>
      <c r="BB1206"/>
      <c r="BC1206"/>
      <c r="BD1206"/>
      <c r="BE1206"/>
      <c r="BF1206"/>
      <c r="BG1206"/>
      <c r="BH1206"/>
      <c r="BI1206"/>
      <c r="BJ1206"/>
      <c r="BK1206"/>
      <c r="BL1206"/>
      <c r="BM1206"/>
      <c r="BN1206"/>
      <c r="BO1206"/>
      <c r="BP1206"/>
      <c r="BQ1206"/>
      <c r="BR1206"/>
      <c r="BS1206"/>
      <c r="BT1206"/>
      <c r="BU1206"/>
      <c r="BV1206"/>
      <c r="BW1206"/>
      <c r="BX1206"/>
      <c r="BY1206"/>
      <c r="BZ1206"/>
      <c r="CA1206"/>
      <c r="CB1206"/>
      <c r="CC1206"/>
      <c r="CD1206"/>
      <c r="CE1206"/>
      <c r="CF1206"/>
      <c r="CG1206"/>
      <c r="CH1206"/>
      <c r="CI1206"/>
      <c r="CJ1206"/>
      <c r="CK1206"/>
      <c r="CL1206"/>
      <c r="CM1206"/>
      <c r="CN1206"/>
      <c r="CO1206"/>
      <c r="CP1206"/>
      <c r="CQ1206"/>
      <c r="CR1206"/>
      <c r="CS1206"/>
      <c r="CT1206"/>
      <c r="CU1206"/>
      <c r="CV1206"/>
      <c r="CW1206"/>
      <c r="CX1206"/>
      <c r="CY1206"/>
      <c r="CZ1206"/>
      <c r="DA1206"/>
      <c r="DB1206"/>
      <c r="DC1206"/>
      <c r="DD1206"/>
      <c r="DE1206"/>
      <c r="DF1206"/>
      <c r="DG1206"/>
      <c r="DH1206"/>
      <c r="DI1206"/>
      <c r="DJ1206"/>
      <c r="DK1206"/>
      <c r="DL1206"/>
      <c r="DM1206"/>
      <c r="DN1206"/>
      <c r="DO1206"/>
      <c r="DP1206"/>
      <c r="DQ1206"/>
      <c r="DR1206"/>
      <c r="DS1206"/>
      <c r="DT1206"/>
      <c r="DU1206"/>
      <c r="DV1206"/>
      <c r="DW1206"/>
      <c r="DX1206"/>
      <c r="DY1206"/>
      <c r="DZ1206"/>
      <c r="EA1206"/>
      <c r="EB1206"/>
      <c r="EC1206"/>
      <c r="ED1206"/>
      <c r="EE1206"/>
      <c r="EF1206"/>
      <c r="EG1206"/>
      <c r="EH1206"/>
      <c r="EI1206"/>
      <c r="EJ1206"/>
      <c r="EK1206"/>
      <c r="EL1206"/>
      <c r="EM1206"/>
      <c r="EN1206"/>
      <c r="EO1206"/>
      <c r="EP1206"/>
      <c r="EQ1206"/>
      <c r="ER1206"/>
      <c r="ES1206"/>
      <c r="ET1206"/>
      <c r="EU1206"/>
      <c r="EV1206"/>
      <c r="EW1206"/>
      <c r="EX1206"/>
      <c r="EY1206"/>
      <c r="EZ1206"/>
      <c r="FA1206"/>
      <c r="FB1206"/>
      <c r="FC1206"/>
      <c r="FD1206"/>
      <c r="FE1206"/>
      <c r="FF1206"/>
      <c r="FG1206"/>
      <c r="FH1206"/>
      <c r="FI1206"/>
      <c r="FJ1206"/>
      <c r="FK1206"/>
      <c r="FL1206"/>
      <c r="FM1206"/>
      <c r="FN1206"/>
      <c r="FO1206"/>
      <c r="FP1206"/>
      <c r="FQ1206"/>
      <c r="FR1206"/>
      <c r="FS1206"/>
      <c r="FT1206"/>
      <c r="FU1206"/>
      <c r="FV1206"/>
      <c r="FW1206"/>
      <c r="FX1206"/>
      <c r="FY1206"/>
      <c r="FZ1206"/>
      <c r="GA1206"/>
      <c r="GB1206"/>
      <c r="GC1206"/>
      <c r="GD1206"/>
      <c r="GE1206"/>
      <c r="GF1206"/>
      <c r="GG1206"/>
      <c r="GH1206"/>
      <c r="GI1206"/>
      <c r="GJ1206"/>
      <c r="GK1206"/>
      <c r="GL1206"/>
      <c r="GM1206"/>
      <c r="GN1206"/>
      <c r="GO1206"/>
      <c r="GP1206"/>
      <c r="GQ1206"/>
      <c r="GR1206"/>
      <c r="GS1206"/>
      <c r="GT1206"/>
      <c r="GU1206"/>
      <c r="GV1206"/>
      <c r="GW1206"/>
      <c r="GX1206"/>
      <c r="GY1206"/>
      <c r="GZ1206"/>
      <c r="HA1206"/>
      <c r="HB1206"/>
      <c r="HC1206"/>
      <c r="HD1206"/>
      <c r="HE1206"/>
      <c r="HF1206"/>
      <c r="HG1206"/>
      <c r="HH1206"/>
      <c r="HI1206"/>
      <c r="HJ1206"/>
      <c r="HK1206"/>
      <c r="HL1206"/>
    </row>
    <row r="1207" spans="1:220" x14ac:dyDescent="0.25">
      <c r="A1207"/>
      <c r="B1207"/>
      <c r="C1207"/>
      <c r="D1207"/>
      <c r="E1207"/>
      <c r="F1207"/>
      <c r="G1207"/>
      <c r="H1207"/>
      <c r="I1207"/>
      <c r="J1207"/>
      <c r="K1207"/>
      <c r="L1207"/>
      <c r="M1207"/>
      <c r="N1207"/>
      <c r="O1207"/>
      <c r="P1207"/>
      <c r="Q1207"/>
      <c r="R1207"/>
      <c r="S1207"/>
      <c r="T1207"/>
      <c r="U1207"/>
      <c r="V1207"/>
      <c r="W1207"/>
      <c r="X1207"/>
      <c r="Y1207"/>
      <c r="Z1207"/>
      <c r="AA1207"/>
      <c r="AB1207"/>
      <c r="AC1207"/>
      <c r="AD1207"/>
      <c r="AE1207"/>
      <c r="AF1207"/>
      <c r="AG1207"/>
      <c r="AH1207"/>
      <c r="AI1207"/>
      <c r="AJ1207"/>
      <c r="AK1207"/>
      <c r="AL1207"/>
      <c r="AM1207"/>
      <c r="AN1207"/>
      <c r="AO1207"/>
      <c r="AP1207"/>
      <c r="AQ1207"/>
      <c r="AR1207"/>
      <c r="AS1207"/>
      <c r="AT1207"/>
      <c r="AU1207"/>
      <c r="AV1207"/>
      <c r="AW1207"/>
      <c r="AX1207"/>
      <c r="AY1207"/>
      <c r="AZ1207"/>
      <c r="BA1207"/>
      <c r="BB1207"/>
      <c r="BC1207"/>
      <c r="BD1207"/>
      <c r="BE1207"/>
      <c r="BF1207"/>
      <c r="BG1207"/>
      <c r="BH1207"/>
      <c r="BI1207"/>
      <c r="BJ1207"/>
      <c r="BK1207"/>
      <c r="BL1207"/>
      <c r="BM1207"/>
      <c r="BN1207"/>
      <c r="BO1207"/>
      <c r="BP1207"/>
      <c r="BQ1207"/>
      <c r="BR1207"/>
      <c r="BS1207"/>
      <c r="BT1207"/>
      <c r="BU1207"/>
      <c r="BV1207"/>
      <c r="BW1207"/>
      <c r="BX1207"/>
      <c r="BY1207"/>
      <c r="BZ1207"/>
      <c r="CA1207"/>
      <c r="CB1207"/>
      <c r="CC1207"/>
      <c r="CD1207"/>
      <c r="CE1207"/>
      <c r="CF1207"/>
      <c r="CG1207"/>
      <c r="CH1207"/>
      <c r="CI1207"/>
      <c r="CJ1207"/>
      <c r="CK1207"/>
      <c r="CL1207"/>
      <c r="CM1207"/>
      <c r="CN1207"/>
      <c r="CO1207"/>
      <c r="CP1207"/>
      <c r="CQ1207"/>
      <c r="CR1207"/>
      <c r="CS1207"/>
      <c r="CT1207"/>
      <c r="CU1207"/>
      <c r="CV1207"/>
      <c r="CW1207"/>
      <c r="CX1207"/>
      <c r="CY1207"/>
      <c r="CZ1207"/>
      <c r="DA1207"/>
      <c r="DB1207"/>
      <c r="DC1207"/>
      <c r="DD1207"/>
      <c r="DE1207"/>
      <c r="DF1207"/>
      <c r="DG1207"/>
      <c r="DH1207"/>
      <c r="DI1207"/>
      <c r="DJ1207"/>
      <c r="DK1207"/>
      <c r="DL1207"/>
      <c r="DM1207"/>
      <c r="DN1207"/>
      <c r="DO1207"/>
      <c r="DP1207"/>
      <c r="DQ1207"/>
      <c r="DR1207"/>
      <c r="DS1207"/>
      <c r="DT1207"/>
      <c r="DU1207"/>
      <c r="DV1207"/>
      <c r="DW1207"/>
      <c r="DX1207"/>
      <c r="DY1207"/>
      <c r="DZ1207"/>
      <c r="EA1207"/>
      <c r="EB1207"/>
      <c r="EC1207"/>
      <c r="ED1207"/>
      <c r="EE1207"/>
      <c r="EF1207"/>
      <c r="EG1207"/>
      <c r="EH1207"/>
      <c r="EI1207"/>
      <c r="EJ1207"/>
      <c r="EK1207"/>
      <c r="EL1207"/>
      <c r="EM1207"/>
      <c r="EN1207"/>
      <c r="EO1207"/>
      <c r="EP1207"/>
      <c r="EQ1207"/>
      <c r="ER1207"/>
      <c r="ES1207"/>
      <c r="ET1207"/>
      <c r="EU1207"/>
      <c r="EV1207"/>
      <c r="EW1207"/>
      <c r="EX1207"/>
      <c r="EY1207"/>
      <c r="EZ1207"/>
      <c r="FA1207"/>
      <c r="FB1207"/>
      <c r="FC1207"/>
      <c r="FD1207"/>
      <c r="FE1207"/>
      <c r="FF1207"/>
      <c r="FG1207"/>
      <c r="FH1207"/>
      <c r="FI1207"/>
      <c r="FJ1207"/>
      <c r="FK1207"/>
      <c r="FL1207"/>
      <c r="FM1207"/>
      <c r="FN1207"/>
      <c r="FO1207"/>
      <c r="FP1207"/>
      <c r="FQ1207"/>
      <c r="FR1207"/>
      <c r="FS1207"/>
      <c r="FT1207"/>
      <c r="FU1207"/>
      <c r="FV1207"/>
      <c r="FW1207"/>
      <c r="FX1207"/>
      <c r="FY1207"/>
      <c r="FZ1207"/>
      <c r="GA1207"/>
      <c r="GB1207"/>
      <c r="GC1207"/>
      <c r="GD1207"/>
      <c r="GE1207"/>
      <c r="GF1207"/>
      <c r="GG1207"/>
      <c r="GH1207"/>
      <c r="GI1207"/>
      <c r="GJ1207"/>
      <c r="GK1207"/>
      <c r="GL1207"/>
      <c r="GM1207"/>
      <c r="GN1207"/>
      <c r="GO1207"/>
      <c r="GP1207"/>
      <c r="GQ1207"/>
      <c r="GR1207"/>
      <c r="GS1207"/>
      <c r="GT1207"/>
      <c r="GU1207"/>
      <c r="GV1207"/>
      <c r="GW1207"/>
      <c r="GX1207"/>
      <c r="GY1207"/>
      <c r="GZ1207"/>
      <c r="HA1207"/>
      <c r="HB1207"/>
      <c r="HC1207"/>
      <c r="HD1207"/>
      <c r="HE1207"/>
      <c r="HF1207"/>
      <c r="HG1207"/>
      <c r="HH1207"/>
      <c r="HI1207"/>
      <c r="HJ1207"/>
      <c r="HK1207"/>
      <c r="HL1207"/>
    </row>
    <row r="1208" spans="1:220" x14ac:dyDescent="0.25">
      <c r="A1208"/>
      <c r="B1208"/>
      <c r="C1208"/>
      <c r="D1208"/>
      <c r="E1208"/>
      <c r="F1208"/>
      <c r="G1208"/>
      <c r="H1208"/>
      <c r="I1208"/>
      <c r="J1208"/>
      <c r="K1208"/>
      <c r="L1208"/>
      <c r="M1208"/>
      <c r="N1208"/>
      <c r="O1208"/>
      <c r="P1208"/>
      <c r="Q1208"/>
      <c r="R1208"/>
      <c r="S1208"/>
      <c r="T1208"/>
      <c r="U1208"/>
      <c r="V1208"/>
      <c r="W1208"/>
      <c r="X1208"/>
      <c r="Y1208"/>
      <c r="Z1208"/>
      <c r="AA1208"/>
      <c r="AB1208"/>
      <c r="AC1208"/>
      <c r="AD1208"/>
      <c r="AE1208"/>
      <c r="AF1208"/>
      <c r="AG1208"/>
      <c r="AH1208"/>
      <c r="AI1208"/>
      <c r="AJ1208"/>
      <c r="AK1208"/>
      <c r="AL1208"/>
      <c r="AM1208"/>
      <c r="AN1208"/>
      <c r="AO1208"/>
      <c r="AP1208"/>
      <c r="AQ1208"/>
      <c r="AR1208"/>
      <c r="AS1208"/>
      <c r="AT1208"/>
      <c r="AU1208"/>
      <c r="AV1208"/>
      <c r="AW1208"/>
      <c r="AX1208"/>
      <c r="AY1208"/>
      <c r="AZ1208"/>
      <c r="BA1208"/>
      <c r="BB1208"/>
      <c r="BC1208"/>
      <c r="BD1208"/>
      <c r="BE1208"/>
      <c r="BF1208"/>
      <c r="BG1208"/>
      <c r="BH1208"/>
      <c r="BI1208"/>
      <c r="BJ1208"/>
      <c r="BK1208"/>
      <c r="BL1208"/>
      <c r="BM1208"/>
      <c r="BN1208"/>
      <c r="BO1208"/>
      <c r="BP1208"/>
      <c r="BQ1208"/>
      <c r="BR1208"/>
      <c r="BS1208"/>
      <c r="BT1208"/>
      <c r="BU1208"/>
      <c r="BV1208"/>
      <c r="BW1208"/>
      <c r="BX1208"/>
      <c r="BY1208"/>
      <c r="BZ1208"/>
      <c r="CA1208"/>
      <c r="CB1208"/>
      <c r="CC1208"/>
      <c r="CD1208"/>
      <c r="CE1208"/>
      <c r="CF1208"/>
      <c r="CG1208"/>
      <c r="CH1208"/>
      <c r="CI1208"/>
      <c r="CJ1208"/>
      <c r="CK1208"/>
      <c r="CL1208"/>
      <c r="CM1208"/>
      <c r="CN1208"/>
      <c r="CO1208"/>
      <c r="CP1208"/>
      <c r="CQ1208"/>
      <c r="CR1208"/>
      <c r="CS1208"/>
      <c r="CT1208"/>
      <c r="CU1208"/>
      <c r="CV1208"/>
      <c r="CW1208"/>
      <c r="CX1208"/>
      <c r="CY1208"/>
      <c r="CZ1208"/>
      <c r="DA1208"/>
      <c r="DB1208"/>
      <c r="DC1208"/>
      <c r="DD1208"/>
      <c r="DE1208"/>
      <c r="DF1208"/>
      <c r="DG1208"/>
      <c r="DH1208"/>
      <c r="DI1208"/>
      <c r="DJ1208"/>
      <c r="DK1208"/>
      <c r="DL1208"/>
      <c r="DM1208"/>
      <c r="DN1208"/>
      <c r="DO1208"/>
      <c r="DP1208"/>
      <c r="DQ1208"/>
      <c r="DR1208"/>
      <c r="DS1208"/>
      <c r="DT1208"/>
      <c r="DU1208"/>
      <c r="DV1208"/>
      <c r="DW1208"/>
      <c r="DX1208"/>
      <c r="DY1208"/>
      <c r="DZ1208"/>
      <c r="EA1208"/>
      <c r="EB1208"/>
      <c r="EC1208"/>
      <c r="ED1208"/>
      <c r="EE1208"/>
      <c r="EF1208"/>
      <c r="EG1208"/>
      <c r="EH1208"/>
      <c r="EI1208"/>
      <c r="EJ1208"/>
      <c r="EK1208"/>
      <c r="EL1208"/>
      <c r="EM1208"/>
      <c r="EN1208"/>
      <c r="EO1208"/>
      <c r="EP1208"/>
      <c r="EQ1208"/>
      <c r="ER1208"/>
      <c r="ES1208"/>
      <c r="ET1208"/>
      <c r="EU1208"/>
      <c r="EV1208"/>
      <c r="EW1208"/>
      <c r="EX1208"/>
      <c r="EY1208"/>
      <c r="EZ1208"/>
      <c r="FA1208"/>
      <c r="FB1208"/>
      <c r="FC1208"/>
      <c r="FD1208"/>
      <c r="FE1208"/>
      <c r="FF1208"/>
      <c r="FG1208"/>
      <c r="FH1208"/>
      <c r="FI1208"/>
      <c r="FJ1208"/>
      <c r="FK1208"/>
      <c r="FL1208"/>
      <c r="FM1208"/>
      <c r="FN1208"/>
      <c r="FO1208"/>
      <c r="FP1208"/>
      <c r="FQ1208"/>
      <c r="FR1208"/>
      <c r="FS1208"/>
      <c r="FT1208"/>
      <c r="FU1208"/>
      <c r="FV1208"/>
      <c r="FW1208"/>
      <c r="FX1208"/>
      <c r="FY1208"/>
      <c r="FZ1208"/>
      <c r="GA1208"/>
      <c r="GB1208"/>
      <c r="GC1208"/>
      <c r="GD1208"/>
      <c r="GE1208"/>
      <c r="GF1208"/>
      <c r="GG1208"/>
      <c r="GH1208"/>
      <c r="GI1208"/>
      <c r="GJ1208"/>
      <c r="GK1208"/>
      <c r="GL1208"/>
      <c r="GM1208"/>
      <c r="GN1208"/>
      <c r="GO1208"/>
      <c r="GP1208"/>
      <c r="GQ1208"/>
      <c r="GR1208"/>
      <c r="GS1208"/>
      <c r="GT1208"/>
      <c r="GU1208"/>
      <c r="GV1208"/>
      <c r="GW1208"/>
      <c r="GX1208"/>
      <c r="GY1208"/>
      <c r="GZ1208"/>
      <c r="HA1208"/>
      <c r="HB1208"/>
      <c r="HC1208"/>
      <c r="HD1208"/>
      <c r="HE1208"/>
      <c r="HF1208"/>
      <c r="HG1208"/>
      <c r="HH1208"/>
      <c r="HI1208"/>
      <c r="HJ1208"/>
      <c r="HK1208"/>
      <c r="HL1208"/>
    </row>
    <row r="1209" spans="1:220" x14ac:dyDescent="0.25">
      <c r="A1209"/>
      <c r="B1209"/>
      <c r="C1209"/>
      <c r="D1209"/>
      <c r="E1209"/>
      <c r="F1209"/>
      <c r="G1209"/>
      <c r="H1209"/>
      <c r="I1209"/>
      <c r="J1209"/>
      <c r="K1209"/>
      <c r="L1209"/>
      <c r="M1209"/>
      <c r="N1209"/>
      <c r="O1209"/>
      <c r="P1209"/>
      <c r="Q1209"/>
      <c r="R1209"/>
      <c r="S1209"/>
      <c r="T1209"/>
      <c r="U1209"/>
      <c r="V1209"/>
      <c r="W1209"/>
      <c r="X1209"/>
      <c r="Y1209"/>
      <c r="Z1209"/>
      <c r="AA1209"/>
      <c r="AB1209"/>
      <c r="AC1209"/>
      <c r="AD1209"/>
      <c r="AE1209"/>
      <c r="AF1209"/>
      <c r="AG1209"/>
      <c r="AH1209"/>
      <c r="AI1209"/>
      <c r="AJ1209"/>
      <c r="AK1209"/>
      <c r="AL1209"/>
      <c r="AM1209"/>
      <c r="AN1209"/>
      <c r="AO1209"/>
      <c r="AP1209"/>
      <c r="AQ1209"/>
      <c r="AR1209"/>
      <c r="AS1209"/>
      <c r="AT1209"/>
      <c r="AU1209"/>
      <c r="AV1209"/>
      <c r="AW1209"/>
      <c r="AX1209"/>
      <c r="AY1209"/>
      <c r="AZ1209"/>
      <c r="BA1209"/>
      <c r="BB1209"/>
      <c r="BC1209"/>
      <c r="BD1209"/>
      <c r="BE1209"/>
      <c r="BF1209"/>
      <c r="BG1209"/>
      <c r="BH1209"/>
      <c r="BI1209"/>
      <c r="BJ1209"/>
      <c r="BK1209"/>
      <c r="BL1209"/>
      <c r="BM1209"/>
      <c r="BN1209"/>
      <c r="BO1209"/>
      <c r="BP1209"/>
      <c r="BQ1209"/>
      <c r="BR1209"/>
      <c r="BS1209"/>
      <c r="BT1209"/>
      <c r="BU1209"/>
      <c r="BV1209"/>
      <c r="BW1209"/>
      <c r="BX1209"/>
      <c r="BY1209"/>
      <c r="BZ1209"/>
      <c r="CA1209"/>
      <c r="CB1209"/>
      <c r="CC1209"/>
      <c r="CD1209"/>
      <c r="CE1209"/>
      <c r="CF1209"/>
      <c r="CG1209"/>
      <c r="CH1209"/>
      <c r="CI1209"/>
      <c r="CJ1209"/>
      <c r="CK1209"/>
      <c r="CL1209"/>
      <c r="CM1209"/>
      <c r="CN1209"/>
      <c r="CO1209"/>
      <c r="CP1209"/>
      <c r="CQ1209"/>
      <c r="CR1209"/>
      <c r="CS1209"/>
      <c r="CT1209"/>
      <c r="CU1209"/>
      <c r="CV1209"/>
      <c r="CW1209"/>
      <c r="CX1209"/>
      <c r="CY1209"/>
      <c r="CZ1209"/>
      <c r="DA1209"/>
      <c r="DB1209"/>
      <c r="DC1209"/>
      <c r="DD1209"/>
      <c r="DE1209"/>
      <c r="DF1209"/>
      <c r="DG1209"/>
      <c r="DH1209"/>
      <c r="DI1209"/>
      <c r="DJ1209"/>
      <c r="DK1209"/>
      <c r="DL1209"/>
      <c r="DM1209"/>
      <c r="DN1209"/>
      <c r="DO1209"/>
      <c r="DP1209"/>
      <c r="DQ1209"/>
      <c r="DR1209"/>
      <c r="DS1209"/>
      <c r="DT1209"/>
      <c r="DU1209"/>
      <c r="DV1209"/>
      <c r="DW1209"/>
      <c r="DX1209"/>
      <c r="DY1209"/>
      <c r="DZ1209"/>
      <c r="EA1209"/>
      <c r="EB1209"/>
      <c r="EC1209"/>
      <c r="ED1209"/>
      <c r="EE1209"/>
      <c r="EF1209"/>
      <c r="EG1209"/>
      <c r="EH1209"/>
      <c r="EI1209"/>
      <c r="EJ1209"/>
      <c r="EK1209"/>
      <c r="EL1209"/>
      <c r="EM1209"/>
      <c r="EN1209"/>
      <c r="EO1209"/>
      <c r="EP1209"/>
      <c r="EQ1209"/>
      <c r="ER1209"/>
      <c r="ES1209"/>
      <c r="ET1209"/>
      <c r="EU1209"/>
      <c r="EV1209"/>
      <c r="EW1209"/>
      <c r="EX1209"/>
      <c r="EY1209"/>
      <c r="EZ1209"/>
      <c r="FA1209"/>
      <c r="FB1209"/>
      <c r="FC1209"/>
      <c r="FD1209"/>
      <c r="FE1209"/>
      <c r="FF1209"/>
      <c r="FG1209"/>
      <c r="FH1209"/>
      <c r="FI1209"/>
      <c r="FJ1209"/>
      <c r="FK1209"/>
      <c r="FL1209"/>
      <c r="FM1209"/>
      <c r="FN1209"/>
      <c r="FO1209"/>
      <c r="FP1209"/>
      <c r="FQ1209"/>
      <c r="FR1209"/>
      <c r="FS1209"/>
      <c r="FT1209"/>
      <c r="FU1209"/>
      <c r="FV1209"/>
      <c r="FW1209"/>
      <c r="FX1209"/>
      <c r="FY1209"/>
      <c r="FZ1209"/>
      <c r="GA1209"/>
      <c r="GB1209"/>
      <c r="GC1209"/>
      <c r="GD1209"/>
      <c r="GE1209"/>
      <c r="GF1209"/>
      <c r="GG1209"/>
      <c r="GH1209"/>
      <c r="GI1209"/>
      <c r="GJ1209"/>
      <c r="GK1209"/>
      <c r="GL1209"/>
      <c r="GM1209"/>
      <c r="GN1209"/>
      <c r="GO1209"/>
      <c r="GP1209"/>
      <c r="GQ1209"/>
      <c r="GR1209"/>
      <c r="GS1209"/>
      <c r="GT1209"/>
      <c r="GU1209"/>
      <c r="GV1209"/>
      <c r="GW1209"/>
      <c r="GX1209"/>
      <c r="GY1209"/>
      <c r="GZ1209"/>
      <c r="HA1209"/>
      <c r="HB1209"/>
      <c r="HC1209"/>
      <c r="HD1209"/>
      <c r="HE1209"/>
      <c r="HF1209"/>
      <c r="HG1209"/>
      <c r="HH1209"/>
      <c r="HI1209"/>
      <c r="HJ1209"/>
      <c r="HK1209"/>
      <c r="HL1209"/>
    </row>
    <row r="1210" spans="1:220" x14ac:dyDescent="0.25">
      <c r="A1210"/>
      <c r="B1210"/>
      <c r="C1210"/>
      <c r="D1210"/>
      <c r="E1210"/>
      <c r="F1210"/>
      <c r="G1210"/>
      <c r="H1210"/>
      <c r="I1210"/>
      <c r="J1210"/>
      <c r="K1210"/>
      <c r="L1210"/>
      <c r="M1210"/>
      <c r="N1210"/>
      <c r="O1210"/>
      <c r="P1210"/>
      <c r="Q1210"/>
      <c r="R1210"/>
      <c r="S1210"/>
      <c r="T1210"/>
      <c r="U1210"/>
      <c r="V1210"/>
      <c r="W1210"/>
      <c r="X1210"/>
      <c r="Y1210"/>
      <c r="Z1210"/>
      <c r="AA1210"/>
      <c r="AB1210"/>
      <c r="AC1210"/>
      <c r="AD1210"/>
      <c r="AE1210"/>
      <c r="AF1210"/>
      <c r="AG1210"/>
      <c r="AH1210"/>
      <c r="AI1210"/>
      <c r="AJ1210"/>
      <c r="AK1210"/>
      <c r="AL1210"/>
      <c r="AM1210"/>
      <c r="AN1210"/>
      <c r="AO1210"/>
      <c r="AP1210"/>
      <c r="AQ1210"/>
      <c r="AR1210"/>
      <c r="AS1210"/>
      <c r="AT1210"/>
      <c r="AU1210"/>
      <c r="AV1210"/>
      <c r="AW1210"/>
      <c r="AX1210"/>
      <c r="AY1210"/>
      <c r="AZ1210"/>
      <c r="BA1210"/>
      <c r="BB1210"/>
      <c r="BC1210"/>
      <c r="BD1210"/>
      <c r="BE1210"/>
      <c r="BF1210"/>
      <c r="BG1210"/>
      <c r="BH1210"/>
      <c r="BI1210"/>
      <c r="BJ1210"/>
      <c r="BK1210"/>
      <c r="BL1210"/>
      <c r="BM1210"/>
      <c r="BN1210"/>
      <c r="BO1210"/>
      <c r="BP1210"/>
      <c r="BQ1210"/>
      <c r="BR1210"/>
      <c r="BS1210"/>
      <c r="BT1210"/>
      <c r="BU1210"/>
      <c r="BV1210"/>
      <c r="BW1210"/>
      <c r="BX1210"/>
      <c r="BY1210"/>
      <c r="BZ1210"/>
      <c r="CA1210"/>
      <c r="CB1210"/>
      <c r="CC1210"/>
      <c r="CD1210"/>
      <c r="CE1210"/>
      <c r="CF1210"/>
      <c r="CG1210"/>
      <c r="CH1210"/>
      <c r="CI1210"/>
      <c r="CJ1210"/>
      <c r="CK1210"/>
      <c r="CL1210"/>
      <c r="CM1210"/>
      <c r="CN1210"/>
      <c r="CO1210"/>
      <c r="CP1210"/>
      <c r="CQ1210"/>
      <c r="CR1210"/>
      <c r="CS1210"/>
      <c r="CT1210"/>
      <c r="CU1210"/>
      <c r="CV1210"/>
      <c r="CW1210"/>
      <c r="CX1210"/>
      <c r="CY1210"/>
      <c r="CZ1210"/>
      <c r="DA1210"/>
      <c r="DB1210"/>
      <c r="DC1210"/>
      <c r="DD1210"/>
      <c r="DE1210"/>
      <c r="DF1210"/>
      <c r="DG1210"/>
      <c r="DH1210"/>
      <c r="DI1210"/>
      <c r="DJ1210"/>
      <c r="DK1210"/>
      <c r="DL1210"/>
      <c r="DM1210"/>
      <c r="DN1210"/>
      <c r="DO1210"/>
      <c r="DP1210"/>
      <c r="DQ1210"/>
      <c r="DR1210"/>
      <c r="DS1210"/>
      <c r="DT1210"/>
      <c r="DU1210"/>
      <c r="DV1210"/>
      <c r="DW1210"/>
      <c r="DX1210"/>
      <c r="DY1210"/>
      <c r="DZ1210"/>
      <c r="EA1210"/>
      <c r="EB1210"/>
      <c r="EC1210"/>
      <c r="ED1210"/>
      <c r="EE1210"/>
      <c r="EF1210"/>
      <c r="EG1210"/>
      <c r="EH1210"/>
      <c r="EI1210"/>
      <c r="EJ1210"/>
      <c r="EK1210"/>
      <c r="EL1210"/>
      <c r="EM1210"/>
      <c r="EN1210"/>
      <c r="EO1210"/>
      <c r="EP1210"/>
      <c r="EQ1210"/>
      <c r="ER1210"/>
      <c r="ES1210"/>
      <c r="ET1210"/>
      <c r="EU1210"/>
      <c r="EV1210"/>
      <c r="EW1210"/>
      <c r="EX1210"/>
      <c r="EY1210"/>
      <c r="EZ1210"/>
      <c r="FA1210"/>
      <c r="FB1210"/>
      <c r="FC1210"/>
      <c r="FD1210"/>
      <c r="FE1210"/>
      <c r="FF1210"/>
      <c r="FG1210"/>
      <c r="FH1210"/>
      <c r="FI1210"/>
      <c r="FJ1210"/>
      <c r="FK1210"/>
      <c r="FL1210"/>
      <c r="FM1210"/>
      <c r="FN1210"/>
      <c r="FO1210"/>
      <c r="FP1210"/>
      <c r="FQ1210"/>
      <c r="FR1210"/>
      <c r="FS1210"/>
      <c r="FT1210"/>
      <c r="FU1210"/>
      <c r="FV1210"/>
      <c r="FW1210"/>
      <c r="FX1210"/>
      <c r="FY1210"/>
      <c r="FZ1210"/>
      <c r="GA1210"/>
      <c r="GB1210"/>
      <c r="GC1210"/>
      <c r="GD1210"/>
      <c r="GE1210"/>
      <c r="GF1210"/>
      <c r="GG1210"/>
      <c r="GH1210"/>
      <c r="GI1210"/>
      <c r="GJ1210"/>
      <c r="GK1210"/>
      <c r="GL1210"/>
      <c r="GM1210"/>
      <c r="GN1210"/>
      <c r="GO1210"/>
      <c r="GP1210"/>
      <c r="GQ1210"/>
      <c r="GR1210"/>
      <c r="GS1210"/>
      <c r="GT1210"/>
      <c r="GU1210"/>
      <c r="GV1210"/>
      <c r="GW1210"/>
      <c r="GX1210"/>
      <c r="GY1210"/>
      <c r="GZ1210"/>
      <c r="HA1210"/>
      <c r="HB1210"/>
      <c r="HC1210"/>
      <c r="HD1210"/>
      <c r="HE1210"/>
      <c r="HF1210"/>
      <c r="HG1210"/>
      <c r="HH1210"/>
      <c r="HI1210"/>
      <c r="HJ1210"/>
      <c r="HK1210"/>
      <c r="HL1210"/>
    </row>
    <row r="1211" spans="1:220" x14ac:dyDescent="0.25">
      <c r="A1211"/>
      <c r="B1211"/>
      <c r="C1211"/>
      <c r="D1211"/>
      <c r="E1211"/>
      <c r="F1211"/>
      <c r="G1211"/>
      <c r="H1211"/>
      <c r="I1211"/>
      <c r="J1211"/>
      <c r="K1211"/>
      <c r="L1211"/>
      <c r="M1211"/>
      <c r="N1211"/>
      <c r="O1211"/>
      <c r="P1211"/>
      <c r="Q1211"/>
      <c r="R1211"/>
      <c r="S1211"/>
      <c r="T1211"/>
      <c r="U1211"/>
      <c r="V1211"/>
      <c r="W1211"/>
      <c r="X1211"/>
      <c r="Y1211"/>
      <c r="Z1211"/>
      <c r="AA1211"/>
      <c r="AB1211"/>
      <c r="AC1211"/>
      <c r="AD1211"/>
      <c r="AE1211"/>
      <c r="AF1211"/>
      <c r="AG1211"/>
      <c r="AH1211"/>
      <c r="AI1211"/>
      <c r="AJ1211"/>
      <c r="AK1211"/>
      <c r="AL1211"/>
      <c r="AM1211"/>
      <c r="AN1211"/>
      <c r="AO1211"/>
      <c r="AP1211"/>
      <c r="AQ1211"/>
      <c r="AR1211"/>
      <c r="AS1211"/>
      <c r="AT1211"/>
      <c r="AU1211"/>
      <c r="AV1211"/>
      <c r="AW1211"/>
      <c r="AX1211"/>
      <c r="AY1211"/>
      <c r="AZ1211"/>
      <c r="BA1211"/>
      <c r="BB1211"/>
      <c r="BC1211"/>
      <c r="BD1211"/>
      <c r="BE1211"/>
      <c r="BF1211"/>
      <c r="BG1211"/>
      <c r="BH1211"/>
      <c r="BI1211"/>
      <c r="BJ1211"/>
      <c r="BK1211"/>
      <c r="BL1211"/>
      <c r="BM1211"/>
      <c r="BN1211"/>
      <c r="BO1211"/>
      <c r="BP1211"/>
      <c r="BQ1211"/>
      <c r="BR1211"/>
      <c r="BS1211"/>
      <c r="BT1211"/>
      <c r="BU1211"/>
      <c r="BV1211"/>
      <c r="BW1211"/>
      <c r="BX1211"/>
      <c r="BY1211"/>
      <c r="BZ1211"/>
      <c r="CA1211"/>
      <c r="CB1211"/>
      <c r="CC1211"/>
      <c r="CD1211"/>
      <c r="CE1211"/>
      <c r="CF1211"/>
      <c r="CG1211"/>
      <c r="CH1211"/>
      <c r="CI1211"/>
      <c r="CJ1211"/>
      <c r="CK1211"/>
      <c r="CL1211"/>
      <c r="CM1211"/>
      <c r="CN1211"/>
      <c r="CO1211"/>
      <c r="CP1211"/>
      <c r="CQ1211"/>
      <c r="CR1211"/>
      <c r="CS1211"/>
      <c r="CT1211"/>
      <c r="CU1211"/>
      <c r="CV1211"/>
      <c r="CW1211"/>
      <c r="CX1211"/>
      <c r="CY1211"/>
      <c r="CZ1211"/>
      <c r="DA1211"/>
      <c r="DB1211"/>
      <c r="DC1211"/>
      <c r="DD1211"/>
      <c r="DE1211"/>
      <c r="DF1211"/>
      <c r="DG1211"/>
      <c r="DH1211"/>
      <c r="DI1211"/>
      <c r="DJ1211"/>
      <c r="DK1211"/>
      <c r="DL1211"/>
      <c r="DM1211"/>
      <c r="DN1211"/>
      <c r="DO1211"/>
      <c r="DP1211"/>
      <c r="DQ1211"/>
      <c r="DR1211"/>
      <c r="DS1211"/>
      <c r="DT1211"/>
      <c r="DU1211"/>
      <c r="DV1211"/>
      <c r="DW1211"/>
      <c r="DX1211"/>
      <c r="DY1211"/>
      <c r="DZ1211"/>
      <c r="EA1211"/>
      <c r="EB1211"/>
      <c r="EC1211"/>
      <c r="ED1211"/>
      <c r="EE1211"/>
      <c r="EF1211"/>
      <c r="EG1211"/>
      <c r="EH1211"/>
      <c r="EI1211"/>
      <c r="EJ1211"/>
      <c r="EK1211"/>
      <c r="EL1211"/>
      <c r="EM1211"/>
      <c r="EN1211"/>
      <c r="EO1211"/>
      <c r="EP1211"/>
      <c r="EQ1211"/>
      <c r="ER1211"/>
      <c r="ES1211"/>
      <c r="ET1211"/>
      <c r="EU1211"/>
      <c r="EV1211"/>
      <c r="EW1211"/>
      <c r="EX1211"/>
      <c r="EY1211"/>
      <c r="EZ1211"/>
      <c r="FA1211"/>
      <c r="FB1211"/>
      <c r="FC1211"/>
      <c r="FD1211"/>
      <c r="FE1211"/>
      <c r="FF1211"/>
      <c r="FG1211"/>
      <c r="FH1211"/>
      <c r="FI1211"/>
      <c r="FJ1211"/>
      <c r="FK1211"/>
      <c r="FL1211"/>
      <c r="FM1211"/>
      <c r="FN1211"/>
      <c r="FO1211"/>
      <c r="FP1211"/>
      <c r="FQ1211"/>
      <c r="FR1211"/>
      <c r="FS1211"/>
      <c r="FT1211"/>
      <c r="FU1211"/>
      <c r="FV1211"/>
      <c r="FW1211"/>
      <c r="FX1211"/>
      <c r="FY1211"/>
      <c r="FZ1211"/>
      <c r="GA1211"/>
      <c r="GB1211"/>
      <c r="GC1211"/>
      <c r="GD1211"/>
      <c r="GE1211"/>
      <c r="GF1211"/>
      <c r="GG1211"/>
      <c r="GH1211"/>
      <c r="GI1211"/>
      <c r="GJ1211"/>
      <c r="GK1211"/>
      <c r="GL1211"/>
      <c r="GM1211"/>
      <c r="GN1211"/>
      <c r="GO1211"/>
      <c r="GP1211"/>
      <c r="GQ1211"/>
      <c r="GR1211"/>
      <c r="GS1211"/>
      <c r="GT1211"/>
      <c r="GU1211"/>
      <c r="GV1211"/>
      <c r="GW1211"/>
      <c r="GX1211"/>
      <c r="GY1211"/>
      <c r="GZ1211"/>
      <c r="HA1211"/>
      <c r="HB1211"/>
      <c r="HC1211"/>
      <c r="HD1211"/>
      <c r="HE1211"/>
      <c r="HF1211"/>
      <c r="HG1211"/>
      <c r="HH1211"/>
      <c r="HI1211"/>
      <c r="HJ1211"/>
      <c r="HK1211"/>
      <c r="HL1211"/>
    </row>
    <row r="1212" spans="1:220" x14ac:dyDescent="0.25">
      <c r="A1212"/>
      <c r="B1212"/>
      <c r="C1212"/>
      <c r="D1212"/>
      <c r="E1212"/>
      <c r="F1212"/>
      <c r="G1212"/>
      <c r="H1212"/>
      <c r="I1212"/>
      <c r="J1212"/>
      <c r="K1212"/>
      <c r="L1212"/>
      <c r="M1212"/>
      <c r="N1212"/>
      <c r="O1212"/>
      <c r="P1212"/>
      <c r="Q1212"/>
      <c r="R1212"/>
      <c r="S1212"/>
      <c r="T1212"/>
      <c r="U1212"/>
      <c r="V1212"/>
      <c r="W1212"/>
      <c r="X1212"/>
      <c r="Y1212"/>
      <c r="Z1212"/>
      <c r="AA1212"/>
      <c r="AB1212"/>
      <c r="AC1212"/>
      <c r="AD1212"/>
      <c r="AE1212"/>
      <c r="AF1212"/>
      <c r="AG1212"/>
      <c r="AH1212"/>
      <c r="AI1212"/>
      <c r="AJ1212"/>
      <c r="AK1212"/>
      <c r="AL1212"/>
      <c r="AM1212"/>
      <c r="AN1212"/>
      <c r="AO1212"/>
      <c r="AP1212"/>
      <c r="AQ1212"/>
      <c r="AR1212"/>
      <c r="AS1212"/>
      <c r="AT1212"/>
      <c r="AU1212"/>
      <c r="AV1212"/>
      <c r="AW1212"/>
      <c r="AX1212"/>
      <c r="AY1212"/>
      <c r="AZ1212"/>
      <c r="BA1212"/>
      <c r="BB1212"/>
      <c r="BC1212"/>
      <c r="BD1212"/>
      <c r="BE1212"/>
      <c r="BF1212"/>
      <c r="BG1212"/>
      <c r="BH1212"/>
      <c r="BI1212"/>
      <c r="BJ1212"/>
      <c r="BK1212"/>
      <c r="BL1212"/>
      <c r="BM1212"/>
      <c r="BN1212"/>
      <c r="BO1212"/>
      <c r="BP1212"/>
      <c r="BQ1212"/>
      <c r="BR1212"/>
      <c r="BS1212"/>
      <c r="BT1212"/>
      <c r="BU1212"/>
      <c r="BV1212"/>
      <c r="BW1212"/>
      <c r="BX1212"/>
      <c r="BY1212"/>
      <c r="BZ1212"/>
      <c r="CA1212"/>
      <c r="CB1212"/>
      <c r="CC1212"/>
      <c r="CD1212"/>
      <c r="CE1212"/>
      <c r="CF1212"/>
      <c r="CG1212"/>
      <c r="CH1212"/>
      <c r="CI1212"/>
      <c r="CJ1212"/>
      <c r="CK1212"/>
      <c r="CL1212"/>
      <c r="CM1212"/>
      <c r="CN1212"/>
      <c r="CO1212"/>
      <c r="CP1212"/>
      <c r="CQ1212"/>
      <c r="CR1212"/>
      <c r="CS1212"/>
      <c r="CT1212"/>
      <c r="CU1212"/>
      <c r="CV1212"/>
      <c r="CW1212"/>
      <c r="CX1212"/>
      <c r="CY1212"/>
      <c r="CZ1212"/>
      <c r="DA1212"/>
      <c r="DB1212"/>
      <c r="DC1212"/>
      <c r="DD1212"/>
      <c r="DE1212"/>
      <c r="DF1212"/>
      <c r="DG1212"/>
      <c r="DH1212"/>
      <c r="DI1212"/>
      <c r="DJ1212"/>
      <c r="DK1212"/>
      <c r="DL1212"/>
      <c r="DM1212"/>
      <c r="DN1212"/>
      <c r="DO1212"/>
      <c r="DP1212"/>
      <c r="DQ1212"/>
      <c r="DR1212"/>
      <c r="DS1212"/>
      <c r="DT1212"/>
      <c r="DU1212"/>
      <c r="DV1212"/>
      <c r="DW1212"/>
      <c r="DX1212"/>
      <c r="DY1212"/>
      <c r="DZ1212"/>
      <c r="EA1212"/>
      <c r="EB1212"/>
      <c r="EC1212"/>
      <c r="ED1212"/>
      <c r="EE1212"/>
      <c r="EF1212"/>
      <c r="EG1212"/>
      <c r="EH1212"/>
      <c r="EI1212"/>
      <c r="EJ1212"/>
      <c r="EK1212"/>
      <c r="EL1212"/>
      <c r="EM1212"/>
      <c r="EN1212"/>
      <c r="EO1212"/>
      <c r="EP1212"/>
      <c r="EQ1212"/>
      <c r="ER1212"/>
      <c r="ES1212"/>
      <c r="ET1212"/>
      <c r="EU1212"/>
      <c r="EV1212"/>
      <c r="EW1212"/>
      <c r="EX1212"/>
      <c r="EY1212"/>
      <c r="EZ1212"/>
      <c r="FA1212"/>
      <c r="FB1212"/>
      <c r="FC1212"/>
      <c r="FD1212"/>
      <c r="FE1212"/>
      <c r="FF1212"/>
      <c r="FG1212"/>
      <c r="FH1212"/>
      <c r="FI1212"/>
      <c r="FJ1212"/>
      <c r="FK1212"/>
      <c r="FL1212"/>
      <c r="FM1212"/>
      <c r="FN1212"/>
      <c r="FO1212"/>
      <c r="FP1212"/>
      <c r="FQ1212"/>
      <c r="FR1212"/>
      <c r="FS1212"/>
      <c r="FT1212"/>
      <c r="FU1212"/>
      <c r="FV1212"/>
      <c r="FW1212"/>
      <c r="FX1212"/>
      <c r="FY1212"/>
      <c r="FZ1212"/>
      <c r="GA1212"/>
      <c r="GB1212"/>
      <c r="GC1212"/>
      <c r="GD1212"/>
      <c r="GE1212"/>
      <c r="GF1212"/>
      <c r="GG1212"/>
      <c r="GH1212"/>
      <c r="GI1212"/>
      <c r="GJ1212"/>
      <c r="GK1212"/>
      <c r="GL1212"/>
      <c r="GM1212"/>
      <c r="GN1212"/>
      <c r="GO1212"/>
      <c r="GP1212"/>
      <c r="GQ1212"/>
      <c r="GR1212"/>
      <c r="GS1212"/>
      <c r="GT1212"/>
      <c r="GU1212"/>
      <c r="GV1212"/>
      <c r="GW1212"/>
      <c r="GX1212"/>
      <c r="GY1212"/>
      <c r="GZ1212"/>
      <c r="HA1212"/>
      <c r="HB1212"/>
      <c r="HC1212"/>
      <c r="HD1212"/>
      <c r="HE1212"/>
      <c r="HF1212"/>
      <c r="HG1212"/>
      <c r="HH1212"/>
      <c r="HI1212"/>
      <c r="HJ1212"/>
      <c r="HK1212"/>
      <c r="HL1212"/>
    </row>
    <row r="1213" spans="1:220" x14ac:dyDescent="0.25">
      <c r="A1213"/>
      <c r="B1213"/>
      <c r="C1213"/>
      <c r="D1213"/>
      <c r="E1213"/>
      <c r="F1213"/>
      <c r="G1213"/>
      <c r="H1213"/>
      <c r="I1213"/>
      <c r="J1213"/>
      <c r="K1213"/>
      <c r="L1213"/>
      <c r="M1213"/>
      <c r="N1213"/>
      <c r="O1213"/>
      <c r="P1213"/>
      <c r="Q1213"/>
      <c r="R1213"/>
      <c r="S1213"/>
      <c r="T1213"/>
      <c r="U1213"/>
      <c r="V1213"/>
      <c r="W1213"/>
      <c r="X1213"/>
      <c r="Y1213"/>
      <c r="Z1213"/>
      <c r="AA1213"/>
      <c r="AB1213"/>
      <c r="AC1213"/>
      <c r="AD1213"/>
      <c r="AE1213"/>
      <c r="AF1213"/>
      <c r="AG1213"/>
      <c r="AH1213"/>
      <c r="AI1213"/>
      <c r="AJ1213"/>
      <c r="AK1213"/>
      <c r="AL1213"/>
      <c r="AM1213"/>
      <c r="AN1213"/>
      <c r="AO1213"/>
      <c r="AP1213"/>
      <c r="AQ1213"/>
      <c r="AR1213"/>
      <c r="AS1213"/>
      <c r="AT1213"/>
      <c r="AU1213"/>
      <c r="AV1213"/>
      <c r="AW1213"/>
      <c r="AX1213"/>
      <c r="AY1213"/>
      <c r="AZ1213"/>
      <c r="BA1213"/>
      <c r="BB1213"/>
      <c r="BC1213"/>
      <c r="BD1213"/>
      <c r="BE1213"/>
      <c r="BF1213"/>
      <c r="BG1213"/>
      <c r="BH1213"/>
      <c r="BI1213"/>
      <c r="BJ1213"/>
      <c r="BK1213"/>
      <c r="BL1213"/>
      <c r="BM1213"/>
      <c r="BN1213"/>
      <c r="BO1213"/>
      <c r="BP1213"/>
      <c r="BQ1213"/>
      <c r="BR1213"/>
      <c r="BS1213"/>
      <c r="BT1213"/>
      <c r="BU1213"/>
      <c r="BV1213"/>
      <c r="BW1213"/>
      <c r="BX1213"/>
      <c r="BY1213"/>
      <c r="BZ1213"/>
      <c r="CA1213"/>
      <c r="CB1213"/>
      <c r="CC1213"/>
      <c r="CD1213"/>
      <c r="CE1213"/>
      <c r="CF1213"/>
      <c r="CG1213"/>
      <c r="CH1213"/>
      <c r="CI1213"/>
      <c r="CJ1213"/>
      <c r="CK1213"/>
      <c r="CL1213"/>
      <c r="CM1213"/>
      <c r="CN1213"/>
      <c r="CO1213"/>
      <c r="CP1213"/>
      <c r="CQ1213"/>
      <c r="CR1213"/>
      <c r="CS1213"/>
      <c r="CT1213"/>
      <c r="CU1213"/>
      <c r="CV1213"/>
      <c r="CW1213"/>
      <c r="CX1213"/>
      <c r="CY1213"/>
      <c r="CZ1213"/>
      <c r="DA1213"/>
      <c r="DB1213"/>
      <c r="DC1213"/>
      <c r="DD1213"/>
      <c r="DE1213"/>
      <c r="DF1213"/>
      <c r="DG1213"/>
      <c r="DH1213"/>
      <c r="DI1213"/>
      <c r="DJ1213"/>
      <c r="DK1213"/>
      <c r="DL1213"/>
      <c r="DM1213"/>
      <c r="DN1213"/>
      <c r="DO1213"/>
      <c r="DP1213"/>
      <c r="DQ1213"/>
      <c r="DR1213"/>
      <c r="DS1213"/>
      <c r="DT1213"/>
      <c r="DU1213"/>
      <c r="DV1213"/>
      <c r="DW1213"/>
      <c r="DX1213"/>
      <c r="DY1213"/>
      <c r="DZ1213"/>
      <c r="EA1213"/>
      <c r="EB1213"/>
      <c r="EC1213"/>
      <c r="ED1213"/>
      <c r="EE1213"/>
      <c r="EF1213"/>
      <c r="EG1213"/>
      <c r="EH1213"/>
      <c r="EI1213"/>
      <c r="EJ1213"/>
      <c r="EK1213"/>
      <c r="EL1213"/>
      <c r="EM1213"/>
      <c r="EN1213"/>
      <c r="EO1213"/>
      <c r="EP1213"/>
      <c r="EQ1213"/>
      <c r="ER1213"/>
      <c r="ES1213"/>
      <c r="ET1213"/>
      <c r="EU1213"/>
      <c r="EV1213"/>
      <c r="EW1213"/>
      <c r="EX1213"/>
      <c r="EY1213"/>
      <c r="EZ1213"/>
      <c r="FA1213"/>
      <c r="FB1213"/>
      <c r="FC1213"/>
      <c r="FD1213"/>
      <c r="FE1213"/>
      <c r="FF1213"/>
      <c r="FG1213"/>
      <c r="FH1213"/>
      <c r="FI1213"/>
      <c r="FJ1213"/>
      <c r="FK1213"/>
      <c r="FL1213"/>
      <c r="FM1213"/>
      <c r="FN1213"/>
      <c r="FO1213"/>
      <c r="FP1213"/>
      <c r="FQ1213"/>
      <c r="FR1213"/>
      <c r="FS1213"/>
      <c r="FT1213"/>
      <c r="FU1213"/>
      <c r="FV1213"/>
      <c r="FW1213"/>
      <c r="FX1213"/>
      <c r="FY1213"/>
      <c r="FZ1213"/>
      <c r="GA1213"/>
      <c r="GB1213"/>
      <c r="GC1213"/>
      <c r="GD1213"/>
      <c r="GE1213"/>
      <c r="GF1213"/>
      <c r="GG1213"/>
      <c r="GH1213"/>
      <c r="GI1213"/>
      <c r="GJ1213"/>
      <c r="GK1213"/>
      <c r="GL1213"/>
      <c r="GM1213"/>
      <c r="GN1213"/>
      <c r="GO1213"/>
      <c r="GP1213"/>
      <c r="GQ1213"/>
      <c r="GR1213"/>
      <c r="GS1213"/>
      <c r="GT1213"/>
      <c r="GU1213"/>
      <c r="GV1213"/>
      <c r="GW1213"/>
      <c r="GX1213"/>
      <c r="GY1213"/>
      <c r="GZ1213"/>
      <c r="HA1213"/>
      <c r="HB1213"/>
      <c r="HC1213"/>
      <c r="HD1213"/>
      <c r="HE1213"/>
      <c r="HF1213"/>
      <c r="HG1213"/>
      <c r="HH1213"/>
      <c r="HI1213"/>
      <c r="HJ1213"/>
      <c r="HK1213"/>
      <c r="HL1213"/>
    </row>
    <row r="1214" spans="1:220" x14ac:dyDescent="0.25">
      <c r="A1214"/>
      <c r="B1214"/>
      <c r="C1214"/>
      <c r="D1214"/>
      <c r="E1214"/>
      <c r="F1214"/>
      <c r="G1214"/>
      <c r="H1214"/>
      <c r="I1214"/>
      <c r="J1214"/>
      <c r="K1214"/>
      <c r="L1214"/>
      <c r="M1214"/>
      <c r="N1214"/>
      <c r="O1214"/>
      <c r="P1214"/>
      <c r="Q1214"/>
      <c r="R1214"/>
      <c r="S1214"/>
      <c r="T1214"/>
      <c r="U1214"/>
      <c r="V1214"/>
      <c r="W1214"/>
      <c r="X1214"/>
      <c r="Y1214"/>
      <c r="Z1214"/>
      <c r="AA1214"/>
      <c r="AB1214"/>
      <c r="AC1214"/>
      <c r="AD1214"/>
      <c r="AE1214"/>
      <c r="AF1214"/>
      <c r="AG1214"/>
      <c r="AH1214"/>
      <c r="AI1214"/>
      <c r="AJ1214"/>
      <c r="AK1214"/>
      <c r="AL1214"/>
      <c r="AM1214"/>
      <c r="AN1214"/>
      <c r="AO1214"/>
      <c r="AP1214"/>
      <c r="AQ1214"/>
      <c r="AR1214"/>
      <c r="AS1214"/>
      <c r="AT1214"/>
      <c r="AU1214"/>
      <c r="AV1214"/>
      <c r="AW1214"/>
      <c r="AX1214"/>
      <c r="AY1214"/>
      <c r="AZ1214"/>
      <c r="BA1214"/>
      <c r="BB1214"/>
      <c r="BC1214"/>
      <c r="BD1214"/>
      <c r="BE1214"/>
      <c r="BF1214"/>
      <c r="BG1214"/>
      <c r="BH1214"/>
      <c r="BI1214"/>
      <c r="BJ1214"/>
      <c r="BK1214"/>
      <c r="BL1214"/>
      <c r="BM1214"/>
      <c r="BN1214"/>
      <c r="BO1214"/>
      <c r="BP1214"/>
      <c r="BQ1214"/>
      <c r="BR1214"/>
      <c r="BS1214"/>
      <c r="BT1214"/>
      <c r="BU1214"/>
      <c r="BV1214"/>
      <c r="BW1214"/>
      <c r="BX1214"/>
      <c r="BY1214"/>
      <c r="BZ1214"/>
      <c r="CA1214"/>
      <c r="CB1214"/>
      <c r="CC1214"/>
      <c r="CD1214"/>
      <c r="CE1214"/>
      <c r="CF1214"/>
      <c r="CG1214"/>
      <c r="CH1214"/>
      <c r="CI1214"/>
      <c r="CJ1214"/>
      <c r="CK1214"/>
      <c r="CL1214"/>
      <c r="CM1214"/>
      <c r="CN1214"/>
      <c r="CO1214"/>
      <c r="CP1214"/>
      <c r="CQ1214"/>
      <c r="CR1214"/>
      <c r="CS1214"/>
      <c r="CT1214"/>
      <c r="CU1214"/>
      <c r="CV1214"/>
      <c r="CW1214"/>
      <c r="CX1214"/>
      <c r="CY1214"/>
      <c r="CZ1214"/>
      <c r="DA1214"/>
      <c r="DB1214"/>
      <c r="DC1214"/>
      <c r="DD1214"/>
      <c r="DE1214"/>
      <c r="DF1214"/>
      <c r="DG1214"/>
      <c r="DH1214"/>
      <c r="DI1214"/>
      <c r="DJ1214"/>
      <c r="DK1214"/>
      <c r="DL1214"/>
      <c r="DM1214"/>
      <c r="DN1214"/>
      <c r="DO1214"/>
      <c r="DP1214"/>
      <c r="DQ1214"/>
      <c r="DR1214"/>
      <c r="DS1214"/>
      <c r="DT1214"/>
      <c r="DU1214"/>
      <c r="DV1214"/>
      <c r="DW1214"/>
      <c r="DX1214"/>
      <c r="DY1214"/>
      <c r="DZ1214"/>
      <c r="EA1214"/>
      <c r="EB1214"/>
      <c r="EC1214"/>
      <c r="ED1214"/>
      <c r="EE1214"/>
      <c r="EF1214"/>
      <c r="EG1214"/>
      <c r="EH1214"/>
      <c r="EI1214"/>
      <c r="EJ1214"/>
      <c r="EK1214"/>
      <c r="EL1214"/>
      <c r="EM1214"/>
      <c r="EN1214"/>
      <c r="EO1214"/>
      <c r="EP1214"/>
      <c r="EQ1214"/>
      <c r="ER1214"/>
      <c r="ES1214"/>
      <c r="ET1214"/>
      <c r="EU1214"/>
      <c r="EV1214"/>
      <c r="EW1214"/>
      <c r="EX1214"/>
      <c r="EY1214"/>
      <c r="EZ1214"/>
      <c r="FA1214"/>
      <c r="FB1214"/>
      <c r="FC1214"/>
      <c r="FD1214"/>
      <c r="FE1214"/>
      <c r="FF1214"/>
      <c r="FG1214"/>
      <c r="FH1214"/>
      <c r="FI1214"/>
      <c r="FJ1214"/>
      <c r="FK1214"/>
      <c r="FL1214"/>
      <c r="FM1214"/>
      <c r="FN1214"/>
      <c r="FO1214"/>
      <c r="FP1214"/>
      <c r="FQ1214"/>
      <c r="FR1214"/>
      <c r="FS1214"/>
      <c r="FT1214"/>
      <c r="FU1214"/>
      <c r="FV1214"/>
      <c r="FW1214"/>
      <c r="FX1214"/>
      <c r="FY1214"/>
      <c r="FZ1214"/>
      <c r="GA1214"/>
      <c r="GB1214"/>
      <c r="GC1214"/>
      <c r="GD1214"/>
      <c r="GE1214"/>
      <c r="GF1214"/>
      <c r="GG1214"/>
      <c r="GH1214"/>
      <c r="GI1214"/>
      <c r="GJ1214"/>
      <c r="GK1214"/>
      <c r="GL1214"/>
      <c r="GM1214"/>
      <c r="GN1214"/>
      <c r="GO1214"/>
      <c r="GP1214"/>
      <c r="GQ1214"/>
      <c r="GR1214"/>
      <c r="GS1214"/>
      <c r="GT1214"/>
      <c r="GU1214"/>
      <c r="GV1214"/>
      <c r="GW1214"/>
      <c r="GX1214"/>
      <c r="GY1214"/>
      <c r="GZ1214"/>
      <c r="HA1214"/>
      <c r="HB1214"/>
      <c r="HC1214"/>
      <c r="HD1214"/>
      <c r="HE1214"/>
      <c r="HF1214"/>
      <c r="HG1214"/>
      <c r="HH1214"/>
      <c r="HI1214"/>
      <c r="HJ1214"/>
      <c r="HK1214"/>
      <c r="HL1214"/>
    </row>
    <row r="1215" spans="1:220" x14ac:dyDescent="0.25">
      <c r="A1215"/>
      <c r="B1215"/>
      <c r="C1215"/>
      <c r="D1215"/>
      <c r="E1215"/>
      <c r="F1215"/>
      <c r="G1215"/>
      <c r="H1215"/>
      <c r="I1215"/>
      <c r="J1215"/>
      <c r="K1215"/>
      <c r="L1215"/>
      <c r="M1215"/>
      <c r="N1215"/>
      <c r="O1215"/>
      <c r="P1215"/>
      <c r="Q1215"/>
      <c r="R1215"/>
      <c r="S1215"/>
      <c r="T1215"/>
      <c r="U1215"/>
      <c r="V1215"/>
      <c r="W1215"/>
      <c r="X1215"/>
      <c r="Y1215"/>
      <c r="Z1215"/>
      <c r="AA1215"/>
      <c r="AB1215"/>
      <c r="AC1215"/>
      <c r="AD1215"/>
      <c r="AE1215"/>
      <c r="AF1215"/>
      <c r="AG1215"/>
      <c r="AH1215"/>
      <c r="AI1215"/>
      <c r="AJ1215"/>
      <c r="AK1215"/>
      <c r="AL1215"/>
      <c r="AM1215"/>
      <c r="AN1215"/>
      <c r="AO1215"/>
      <c r="AP1215"/>
      <c r="AQ1215"/>
      <c r="AR1215"/>
      <c r="AS1215"/>
      <c r="AT1215"/>
      <c r="AU1215"/>
      <c r="AV1215"/>
      <c r="AW1215"/>
      <c r="AX1215"/>
      <c r="AY1215"/>
      <c r="AZ1215"/>
      <c r="BA1215"/>
      <c r="BB1215"/>
      <c r="BC1215"/>
      <c r="BD1215"/>
      <c r="BE1215"/>
      <c r="BF1215"/>
      <c r="BG1215"/>
      <c r="BH1215"/>
      <c r="BI1215"/>
      <c r="BJ1215"/>
      <c r="BK1215"/>
      <c r="BL1215"/>
      <c r="BM1215"/>
      <c r="BN1215"/>
      <c r="BO1215"/>
      <c r="BP1215"/>
      <c r="BQ1215"/>
      <c r="BR1215"/>
      <c r="BS1215"/>
      <c r="BT1215"/>
      <c r="BU1215"/>
      <c r="BV1215"/>
      <c r="BW1215"/>
      <c r="BX1215"/>
      <c r="BY1215"/>
      <c r="BZ1215"/>
      <c r="CA1215"/>
      <c r="CB1215"/>
      <c r="CC1215"/>
      <c r="CD1215"/>
      <c r="CE1215"/>
      <c r="CF1215"/>
      <c r="CG1215"/>
      <c r="CH1215"/>
      <c r="CI1215"/>
      <c r="CJ1215"/>
      <c r="CK1215"/>
      <c r="CL1215"/>
      <c r="CM1215"/>
      <c r="CN1215"/>
      <c r="CO1215"/>
      <c r="CP1215"/>
      <c r="CQ1215"/>
      <c r="CR1215"/>
      <c r="CS1215"/>
      <c r="CT1215"/>
      <c r="CU1215"/>
      <c r="CV1215"/>
      <c r="CW1215"/>
      <c r="CX1215"/>
      <c r="CY1215"/>
      <c r="CZ1215"/>
      <c r="DA1215"/>
      <c r="DB1215"/>
      <c r="DC1215"/>
      <c r="DD1215"/>
      <c r="DE1215"/>
      <c r="DF1215"/>
      <c r="DG1215"/>
      <c r="DH1215"/>
      <c r="DI1215"/>
      <c r="DJ1215"/>
      <c r="DK1215"/>
      <c r="DL1215"/>
      <c r="DM1215"/>
      <c r="DN1215"/>
      <c r="DO1215"/>
      <c r="DP1215"/>
      <c r="DQ1215"/>
      <c r="DR1215"/>
      <c r="DS1215"/>
      <c r="DT1215"/>
      <c r="DU1215"/>
      <c r="DV1215"/>
      <c r="DW1215"/>
      <c r="DX1215"/>
      <c r="DY1215"/>
      <c r="DZ1215"/>
      <c r="EA1215"/>
      <c r="EB1215"/>
      <c r="EC1215"/>
      <c r="ED1215"/>
      <c r="EE1215"/>
      <c r="EF1215"/>
      <c r="EG1215"/>
      <c r="EH1215"/>
      <c r="EI1215"/>
      <c r="EJ1215"/>
      <c r="EK1215"/>
      <c r="EL1215"/>
      <c r="EM1215"/>
      <c r="EN1215"/>
      <c r="EO1215"/>
      <c r="EP1215"/>
      <c r="EQ1215"/>
      <c r="ER1215"/>
      <c r="ES1215"/>
      <c r="ET1215"/>
      <c r="EU1215"/>
      <c r="EV1215"/>
      <c r="EW1215"/>
      <c r="EX1215"/>
      <c r="EY1215"/>
      <c r="EZ1215"/>
      <c r="FA1215"/>
      <c r="FB1215"/>
      <c r="FC1215"/>
      <c r="FD1215"/>
      <c r="FE1215"/>
      <c r="FF1215"/>
      <c r="FG1215"/>
      <c r="FH1215"/>
      <c r="FI1215"/>
      <c r="FJ1215"/>
      <c r="FK1215"/>
      <c r="FL1215"/>
      <c r="FM1215"/>
      <c r="FN1215"/>
      <c r="FO1215"/>
      <c r="FP1215"/>
      <c r="FQ1215"/>
      <c r="FR1215"/>
      <c r="FS1215"/>
      <c r="FT1215"/>
      <c r="FU1215"/>
      <c r="FV1215"/>
      <c r="FW1215"/>
      <c r="FX1215"/>
      <c r="FY1215"/>
      <c r="FZ1215"/>
      <c r="GA1215"/>
      <c r="GB1215"/>
      <c r="GC1215"/>
      <c r="GD1215"/>
      <c r="GE1215"/>
      <c r="GF1215"/>
      <c r="GG1215"/>
      <c r="GH1215"/>
      <c r="GI1215"/>
      <c r="GJ1215"/>
      <c r="GK1215"/>
      <c r="GL1215"/>
      <c r="GM1215"/>
      <c r="GN1215"/>
      <c r="GO1215"/>
      <c r="GP1215"/>
      <c r="GQ1215"/>
      <c r="GR1215"/>
      <c r="GS1215"/>
      <c r="GT1215"/>
      <c r="GU1215"/>
      <c r="GV1215"/>
      <c r="GW1215"/>
      <c r="GX1215"/>
      <c r="GY1215"/>
      <c r="GZ1215"/>
      <c r="HA1215"/>
      <c r="HB1215"/>
      <c r="HC1215"/>
      <c r="HD1215"/>
      <c r="HE1215"/>
      <c r="HF1215"/>
      <c r="HG1215"/>
      <c r="HH1215"/>
      <c r="HI1215"/>
      <c r="HJ1215"/>
      <c r="HK1215"/>
      <c r="HL1215"/>
    </row>
    <row r="1216" spans="1:220" x14ac:dyDescent="0.25">
      <c r="A1216"/>
      <c r="B1216"/>
      <c r="C1216"/>
      <c r="D1216"/>
      <c r="E1216"/>
      <c r="F1216"/>
      <c r="G1216"/>
      <c r="H1216"/>
      <c r="I1216"/>
      <c r="J1216"/>
      <c r="K1216"/>
      <c r="L1216"/>
      <c r="M1216"/>
      <c r="N1216"/>
      <c r="O1216"/>
      <c r="P1216"/>
      <c r="Q1216"/>
      <c r="R1216"/>
      <c r="S1216"/>
      <c r="T1216"/>
      <c r="U1216"/>
      <c r="V1216"/>
      <c r="W1216"/>
      <c r="X1216"/>
      <c r="Y1216"/>
      <c r="Z1216"/>
      <c r="AA1216"/>
      <c r="AB1216"/>
      <c r="AC1216"/>
      <c r="AD1216"/>
      <c r="AE1216"/>
      <c r="AF1216"/>
      <c r="AG1216"/>
      <c r="AH1216"/>
      <c r="AI1216"/>
      <c r="AJ1216"/>
      <c r="AK1216"/>
      <c r="AL1216"/>
      <c r="AM1216"/>
      <c r="AN1216"/>
      <c r="AO1216"/>
      <c r="AP1216"/>
      <c r="AQ1216"/>
      <c r="AR1216"/>
      <c r="AS1216"/>
      <c r="AT1216"/>
      <c r="AU1216"/>
      <c r="AV1216"/>
      <c r="AW1216"/>
      <c r="AX1216"/>
      <c r="AY1216"/>
      <c r="AZ1216"/>
      <c r="BA1216"/>
      <c r="BB1216"/>
      <c r="BC1216"/>
      <c r="BD1216"/>
      <c r="BE1216"/>
      <c r="BF1216"/>
      <c r="BG1216"/>
      <c r="BH1216"/>
      <c r="BI1216"/>
      <c r="BJ1216"/>
      <c r="BK1216"/>
      <c r="BL1216"/>
      <c r="BM1216"/>
      <c r="BN1216"/>
      <c r="BO1216"/>
      <c r="BP1216"/>
      <c r="BQ1216"/>
      <c r="BR1216"/>
      <c r="BS1216"/>
      <c r="BT1216"/>
      <c r="BU1216"/>
      <c r="BV1216"/>
      <c r="BW1216"/>
      <c r="BX1216"/>
      <c r="BY1216"/>
      <c r="BZ1216"/>
      <c r="CA1216"/>
      <c r="CB1216"/>
      <c r="CC1216"/>
      <c r="CD1216"/>
      <c r="CE1216"/>
      <c r="CF1216"/>
      <c r="CG1216"/>
      <c r="CH1216"/>
      <c r="CI1216"/>
      <c r="CJ1216"/>
      <c r="CK1216"/>
      <c r="CL1216"/>
      <c r="CM1216"/>
      <c r="CN1216"/>
      <c r="CO1216"/>
      <c r="CP1216"/>
      <c r="CQ1216"/>
      <c r="CR1216"/>
      <c r="CS1216"/>
      <c r="CT1216"/>
      <c r="CU1216"/>
      <c r="CV1216"/>
      <c r="CW1216"/>
      <c r="CX1216"/>
      <c r="CY1216"/>
      <c r="CZ1216"/>
      <c r="DA1216"/>
      <c r="DB1216"/>
      <c r="DC1216"/>
      <c r="DD1216"/>
      <c r="DE1216"/>
      <c r="DF1216"/>
      <c r="DG1216"/>
      <c r="DH1216"/>
      <c r="DI1216"/>
      <c r="DJ1216"/>
      <c r="DK1216"/>
      <c r="DL1216"/>
      <c r="DM1216"/>
      <c r="DN1216"/>
      <c r="DO1216"/>
      <c r="DP1216"/>
      <c r="DQ1216"/>
      <c r="DR1216"/>
      <c r="DS1216"/>
      <c r="DT1216"/>
      <c r="DU1216"/>
      <c r="DV1216"/>
      <c r="DW1216"/>
      <c r="DX1216"/>
      <c r="DY1216"/>
      <c r="DZ1216"/>
      <c r="EA1216"/>
      <c r="EB1216"/>
      <c r="EC1216"/>
      <c r="ED1216"/>
      <c r="EE1216"/>
      <c r="EF1216"/>
      <c r="EG1216"/>
      <c r="EH1216"/>
      <c r="EI1216"/>
      <c r="EJ1216"/>
      <c r="EK1216"/>
      <c r="EL1216"/>
      <c r="EM1216"/>
      <c r="EN1216"/>
      <c r="EO1216"/>
      <c r="EP1216"/>
      <c r="EQ1216"/>
      <c r="ER1216"/>
      <c r="ES1216"/>
      <c r="ET1216"/>
      <c r="EU1216"/>
      <c r="EV1216"/>
      <c r="EW1216"/>
      <c r="EX1216"/>
      <c r="EY1216"/>
      <c r="EZ1216"/>
      <c r="FA1216"/>
      <c r="FB1216"/>
      <c r="FC1216"/>
      <c r="FD1216"/>
      <c r="FE1216"/>
      <c r="FF1216"/>
      <c r="FG1216"/>
      <c r="FH1216"/>
      <c r="FI1216"/>
      <c r="FJ1216"/>
      <c r="FK1216"/>
      <c r="FL1216"/>
      <c r="FM1216"/>
      <c r="FN1216"/>
      <c r="FO1216"/>
      <c r="FP1216"/>
      <c r="FQ1216"/>
      <c r="FR1216"/>
      <c r="FS1216"/>
      <c r="FT1216"/>
      <c r="FU1216"/>
      <c r="FV1216"/>
      <c r="FW1216"/>
      <c r="FX1216"/>
      <c r="FY1216"/>
      <c r="FZ1216"/>
      <c r="GA1216"/>
      <c r="GB1216"/>
      <c r="GC1216"/>
      <c r="GD1216"/>
      <c r="GE1216"/>
      <c r="GF1216"/>
      <c r="GG1216"/>
      <c r="GH1216"/>
      <c r="GI1216"/>
      <c r="GJ1216"/>
      <c r="GK1216"/>
      <c r="GL1216"/>
      <c r="GM1216"/>
      <c r="GN1216"/>
      <c r="GO1216"/>
      <c r="GP1216"/>
      <c r="GQ1216"/>
      <c r="GR1216"/>
      <c r="GS1216"/>
      <c r="GT1216"/>
      <c r="GU1216"/>
      <c r="GV1216"/>
      <c r="GW1216"/>
      <c r="GX1216"/>
      <c r="GY1216"/>
      <c r="GZ1216"/>
      <c r="HA1216"/>
      <c r="HB1216"/>
      <c r="HC1216"/>
      <c r="HD1216"/>
      <c r="HE1216"/>
      <c r="HF1216"/>
      <c r="HG1216"/>
      <c r="HH1216"/>
      <c r="HI1216"/>
      <c r="HJ1216"/>
      <c r="HK1216"/>
      <c r="HL1216"/>
    </row>
    <row r="1217" spans="1:220" x14ac:dyDescent="0.25">
      <c r="A1217"/>
      <c r="B1217"/>
      <c r="C1217"/>
      <c r="D1217"/>
      <c r="E1217"/>
      <c r="F1217"/>
      <c r="G1217"/>
      <c r="H1217"/>
      <c r="I1217"/>
      <c r="J1217"/>
      <c r="K1217"/>
      <c r="L1217"/>
      <c r="M1217"/>
      <c r="N1217"/>
      <c r="O1217"/>
      <c r="P1217"/>
      <c r="Q1217"/>
      <c r="R1217"/>
      <c r="S1217"/>
      <c r="T1217"/>
      <c r="U1217"/>
      <c r="V1217"/>
      <c r="W1217"/>
      <c r="X1217"/>
      <c r="Y1217"/>
      <c r="Z1217"/>
      <c r="AA1217"/>
      <c r="AB1217"/>
      <c r="AC1217"/>
      <c r="AD1217"/>
      <c r="AE1217"/>
      <c r="AF1217"/>
      <c r="AG1217"/>
      <c r="AH1217"/>
      <c r="AI1217"/>
      <c r="AJ1217"/>
      <c r="AK1217"/>
      <c r="AL1217"/>
      <c r="AM1217"/>
      <c r="AN1217"/>
      <c r="AO1217"/>
      <c r="AP1217"/>
      <c r="AQ1217"/>
      <c r="AR1217"/>
      <c r="AS1217"/>
      <c r="AT1217"/>
      <c r="AU1217"/>
      <c r="AV1217"/>
      <c r="AW1217"/>
      <c r="AX1217"/>
      <c r="AY1217"/>
      <c r="AZ1217"/>
      <c r="BA1217"/>
      <c r="BB1217"/>
      <c r="BC1217"/>
      <c r="BD1217"/>
      <c r="BE1217"/>
      <c r="BF1217"/>
      <c r="BG1217"/>
      <c r="BH1217"/>
      <c r="BI1217"/>
      <c r="BJ1217"/>
      <c r="BK1217"/>
      <c r="BL1217"/>
      <c r="BM1217"/>
      <c r="BN1217"/>
      <c r="BO1217"/>
      <c r="BP1217"/>
      <c r="BQ1217"/>
      <c r="BR1217"/>
      <c r="BS1217"/>
      <c r="BT1217"/>
      <c r="BU1217"/>
      <c r="BV1217"/>
      <c r="BW1217"/>
      <c r="BX1217"/>
      <c r="BY1217"/>
      <c r="BZ1217"/>
      <c r="CA1217"/>
      <c r="CB1217"/>
      <c r="CC1217"/>
      <c r="CD1217"/>
      <c r="CE1217"/>
      <c r="CF1217"/>
      <c r="CG1217"/>
      <c r="CH1217"/>
      <c r="CI1217"/>
      <c r="CJ1217"/>
      <c r="CK1217"/>
      <c r="CL1217"/>
      <c r="CM1217"/>
      <c r="CN1217"/>
      <c r="CO1217"/>
      <c r="CP1217"/>
      <c r="CQ1217"/>
      <c r="CR1217"/>
      <c r="CS1217"/>
      <c r="CT1217"/>
      <c r="CU1217"/>
      <c r="CV1217"/>
      <c r="CW1217"/>
      <c r="CX1217"/>
      <c r="CY1217"/>
      <c r="CZ1217"/>
      <c r="DA1217"/>
      <c r="DB1217"/>
      <c r="DC1217"/>
      <c r="DD1217"/>
      <c r="DE1217"/>
      <c r="DF1217"/>
      <c r="DG1217"/>
      <c r="DH1217"/>
      <c r="DI1217"/>
      <c r="DJ1217"/>
      <c r="DK1217"/>
      <c r="DL1217"/>
      <c r="DM1217"/>
      <c r="DN1217"/>
      <c r="DO1217"/>
      <c r="DP1217"/>
      <c r="DQ1217"/>
      <c r="DR1217"/>
      <c r="DS1217"/>
      <c r="DT1217"/>
      <c r="DU1217"/>
      <c r="DV1217"/>
      <c r="DW1217"/>
      <c r="DX1217"/>
      <c r="DY1217"/>
      <c r="DZ1217"/>
      <c r="EA1217"/>
      <c r="EB1217"/>
      <c r="EC1217"/>
      <c r="ED1217"/>
      <c r="EE1217"/>
      <c r="EF1217"/>
      <c r="EG1217"/>
      <c r="EH1217"/>
      <c r="EI1217"/>
      <c r="EJ1217"/>
      <c r="EK1217"/>
      <c r="EL1217"/>
      <c r="EM1217"/>
      <c r="EN1217"/>
      <c r="EO1217"/>
      <c r="EP1217"/>
      <c r="EQ1217"/>
      <c r="ER1217"/>
      <c r="ES1217"/>
      <c r="ET1217"/>
      <c r="EU1217"/>
      <c r="EV1217"/>
      <c r="EW1217"/>
      <c r="EX1217"/>
      <c r="EY1217"/>
      <c r="EZ1217"/>
      <c r="FA1217"/>
      <c r="FB1217"/>
      <c r="FC1217"/>
      <c r="FD1217"/>
      <c r="FE1217"/>
      <c r="FF1217"/>
      <c r="FG1217"/>
      <c r="FH1217"/>
      <c r="FI1217"/>
      <c r="FJ1217"/>
      <c r="FK1217"/>
      <c r="FL1217"/>
      <c r="FM1217"/>
      <c r="FN1217"/>
      <c r="FO1217"/>
      <c r="FP1217"/>
      <c r="FQ1217"/>
      <c r="FR1217"/>
      <c r="FS1217"/>
      <c r="FT1217"/>
      <c r="FU1217"/>
      <c r="FV1217"/>
      <c r="FW1217"/>
      <c r="FX1217"/>
      <c r="FY1217"/>
      <c r="FZ1217"/>
      <c r="GA1217"/>
      <c r="GB1217"/>
      <c r="GC1217"/>
      <c r="GD1217"/>
      <c r="GE1217"/>
      <c r="GF1217"/>
      <c r="GG1217"/>
      <c r="GH1217"/>
      <c r="GI1217"/>
      <c r="GJ1217"/>
      <c r="GK1217"/>
      <c r="GL1217"/>
      <c r="GM1217"/>
      <c r="GN1217"/>
      <c r="GO1217"/>
      <c r="GP1217"/>
      <c r="GQ1217"/>
      <c r="GR1217"/>
      <c r="GS1217"/>
      <c r="GT1217"/>
      <c r="GU1217"/>
      <c r="GV1217"/>
      <c r="GW1217"/>
      <c r="GX1217"/>
      <c r="GY1217"/>
      <c r="GZ1217"/>
      <c r="HA1217"/>
      <c r="HB1217"/>
      <c r="HC1217"/>
      <c r="HD1217"/>
      <c r="HE1217"/>
      <c r="HF1217"/>
      <c r="HG1217"/>
      <c r="HH1217"/>
      <c r="HI1217"/>
      <c r="HJ1217"/>
      <c r="HK1217"/>
      <c r="HL1217"/>
    </row>
    <row r="1218" spans="1:220" x14ac:dyDescent="0.25">
      <c r="A1218"/>
      <c r="B1218"/>
      <c r="C1218"/>
      <c r="D1218"/>
      <c r="E1218"/>
      <c r="F1218"/>
      <c r="G1218"/>
      <c r="H1218"/>
      <c r="I1218"/>
      <c r="J1218"/>
      <c r="K1218"/>
      <c r="L1218"/>
      <c r="M1218"/>
      <c r="N1218"/>
      <c r="O1218"/>
      <c r="P1218"/>
      <c r="Q1218"/>
      <c r="R1218"/>
      <c r="S1218"/>
      <c r="T1218"/>
      <c r="U1218"/>
      <c r="V1218"/>
      <c r="W1218"/>
      <c r="X1218"/>
      <c r="Y1218"/>
      <c r="Z1218"/>
      <c r="AA1218"/>
      <c r="AB1218"/>
      <c r="AC1218"/>
      <c r="AD1218"/>
      <c r="AE1218"/>
      <c r="AF1218"/>
      <c r="AG1218"/>
      <c r="AH1218"/>
      <c r="AI1218"/>
      <c r="AJ1218"/>
      <c r="AK1218"/>
      <c r="AL1218"/>
      <c r="AM1218"/>
      <c r="AN1218"/>
      <c r="AO1218"/>
      <c r="AP1218"/>
      <c r="AQ1218"/>
      <c r="AR1218"/>
      <c r="AS1218"/>
      <c r="AT1218"/>
      <c r="AU1218"/>
      <c r="AV1218"/>
      <c r="AW1218"/>
      <c r="AX1218"/>
      <c r="AY1218"/>
      <c r="AZ1218"/>
      <c r="BA1218"/>
      <c r="BB1218"/>
      <c r="BC1218"/>
      <c r="BD1218"/>
      <c r="BE1218"/>
      <c r="BF1218"/>
      <c r="BG1218"/>
      <c r="BH1218"/>
      <c r="BI1218"/>
      <c r="BJ1218"/>
      <c r="BK1218"/>
      <c r="BL1218"/>
      <c r="BM1218"/>
      <c r="BN1218"/>
      <c r="BO1218"/>
      <c r="BP1218"/>
      <c r="BQ1218"/>
      <c r="BR1218"/>
      <c r="BS1218"/>
      <c r="BT1218"/>
      <c r="BU1218"/>
      <c r="BV1218"/>
      <c r="BW1218"/>
      <c r="BX1218"/>
      <c r="BY1218"/>
      <c r="BZ1218"/>
      <c r="CA1218"/>
      <c r="CB1218"/>
      <c r="CC1218"/>
      <c r="CD1218"/>
      <c r="CE1218"/>
      <c r="CF1218"/>
      <c r="CG1218"/>
      <c r="CH1218"/>
      <c r="CI1218"/>
      <c r="CJ1218"/>
      <c r="CK1218"/>
      <c r="CL1218"/>
      <c r="CM1218"/>
      <c r="CN1218"/>
      <c r="CO1218"/>
      <c r="CP1218"/>
      <c r="CQ1218"/>
      <c r="CR1218"/>
      <c r="CS1218"/>
      <c r="CT1218"/>
      <c r="CU1218"/>
      <c r="CV1218"/>
      <c r="CW1218"/>
      <c r="CX1218"/>
      <c r="CY1218"/>
      <c r="CZ1218"/>
      <c r="DA1218"/>
      <c r="DB1218"/>
      <c r="DC1218"/>
      <c r="DD1218"/>
      <c r="DE1218"/>
      <c r="DF1218"/>
      <c r="DG1218"/>
      <c r="DH1218"/>
      <c r="DI1218"/>
      <c r="DJ1218"/>
      <c r="DK1218"/>
      <c r="DL1218"/>
      <c r="DM1218"/>
      <c r="DN1218"/>
      <c r="DO1218"/>
      <c r="DP1218"/>
      <c r="DQ1218"/>
      <c r="DR1218"/>
      <c r="DS1218"/>
      <c r="DT1218"/>
      <c r="DU1218"/>
      <c r="DV1218"/>
      <c r="DW1218"/>
      <c r="DX1218"/>
      <c r="DY1218"/>
      <c r="DZ1218"/>
      <c r="EA1218"/>
      <c r="EB1218"/>
      <c r="EC1218"/>
      <c r="ED1218"/>
      <c r="EE1218"/>
      <c r="EF1218"/>
      <c r="EG1218"/>
      <c r="EH1218"/>
      <c r="EI1218"/>
      <c r="EJ1218"/>
      <c r="EK1218"/>
      <c r="EL1218"/>
      <c r="EM1218"/>
      <c r="EN1218"/>
      <c r="EO1218"/>
      <c r="EP1218"/>
      <c r="EQ1218"/>
      <c r="ER1218"/>
      <c r="ES1218"/>
      <c r="ET1218"/>
      <c r="EU1218"/>
      <c r="EV1218"/>
      <c r="EW1218"/>
      <c r="EX1218"/>
      <c r="EY1218"/>
      <c r="EZ1218"/>
      <c r="FA1218"/>
      <c r="FB1218"/>
      <c r="FC1218"/>
      <c r="FD1218"/>
      <c r="FE1218"/>
      <c r="FF1218"/>
      <c r="FG1218"/>
      <c r="FH1218"/>
      <c r="FI1218"/>
      <c r="FJ1218"/>
      <c r="FK1218"/>
      <c r="FL1218"/>
      <c r="FM1218"/>
      <c r="FN1218"/>
      <c r="FO1218"/>
      <c r="FP1218"/>
      <c r="FQ1218"/>
      <c r="FR1218"/>
      <c r="FS1218"/>
      <c r="FT1218"/>
      <c r="FU1218"/>
      <c r="FV1218"/>
      <c r="FW1218"/>
      <c r="FX1218"/>
      <c r="FY1218"/>
      <c r="FZ1218"/>
      <c r="GA1218"/>
      <c r="GB1218"/>
      <c r="GC1218"/>
      <c r="GD1218"/>
      <c r="GE1218"/>
      <c r="GF1218"/>
      <c r="GG1218"/>
      <c r="GH1218"/>
      <c r="GI1218"/>
      <c r="GJ1218"/>
      <c r="GK1218"/>
      <c r="GL1218"/>
      <c r="GM1218"/>
      <c r="GN1218"/>
      <c r="GO1218"/>
      <c r="GP1218"/>
      <c r="GQ1218"/>
      <c r="GR1218"/>
      <c r="GS1218"/>
      <c r="GT1218"/>
      <c r="GU1218"/>
      <c r="GV1218"/>
      <c r="GW1218"/>
      <c r="GX1218"/>
      <c r="GY1218"/>
      <c r="GZ1218"/>
      <c r="HA1218"/>
      <c r="HB1218"/>
      <c r="HC1218"/>
      <c r="HD1218"/>
      <c r="HE1218"/>
      <c r="HF1218"/>
      <c r="HG1218"/>
      <c r="HH1218"/>
      <c r="HI1218"/>
      <c r="HJ1218"/>
      <c r="HK1218"/>
      <c r="HL1218"/>
    </row>
    <row r="1219" spans="1:220" x14ac:dyDescent="0.25">
      <c r="A1219"/>
      <c r="B1219"/>
      <c r="C1219"/>
      <c r="D1219"/>
      <c r="E1219"/>
      <c r="F1219"/>
      <c r="G1219"/>
      <c r="H1219"/>
      <c r="I1219"/>
      <c r="J1219"/>
      <c r="K1219"/>
      <c r="L1219"/>
      <c r="M1219"/>
      <c r="N1219"/>
      <c r="O1219"/>
      <c r="P1219"/>
      <c r="Q1219"/>
      <c r="R1219"/>
      <c r="S1219"/>
      <c r="T1219"/>
      <c r="U1219"/>
      <c r="V1219"/>
      <c r="W1219"/>
      <c r="X1219"/>
      <c r="Y1219"/>
      <c r="Z1219"/>
      <c r="AA1219"/>
      <c r="AB1219"/>
      <c r="AC1219"/>
      <c r="AD1219"/>
      <c r="AE1219"/>
      <c r="AF1219"/>
      <c r="AG1219"/>
      <c r="AH1219"/>
      <c r="AI1219"/>
      <c r="AJ1219"/>
      <c r="AK1219"/>
      <c r="AL1219"/>
      <c r="AM1219"/>
      <c r="AN1219"/>
      <c r="AO1219"/>
      <c r="AP1219"/>
      <c r="AQ1219"/>
      <c r="AR1219"/>
      <c r="AS1219"/>
      <c r="AT1219"/>
      <c r="AU1219"/>
      <c r="AV1219"/>
      <c r="AW1219"/>
      <c r="AX1219"/>
      <c r="AY1219"/>
      <c r="AZ1219"/>
      <c r="BA1219"/>
      <c r="BB1219"/>
      <c r="BC1219"/>
      <c r="BD1219"/>
      <c r="BE1219"/>
      <c r="BF1219"/>
      <c r="BG1219"/>
      <c r="BH1219"/>
      <c r="BI1219"/>
      <c r="BJ1219"/>
      <c r="BK1219"/>
      <c r="BL1219"/>
      <c r="BM1219"/>
      <c r="BN1219"/>
      <c r="BO1219"/>
      <c r="BP1219"/>
      <c r="BQ1219"/>
      <c r="BR1219"/>
      <c r="BS1219"/>
      <c r="BT1219"/>
      <c r="BU1219"/>
      <c r="BV1219"/>
      <c r="BW1219"/>
      <c r="BX1219"/>
      <c r="BY1219"/>
      <c r="BZ1219"/>
      <c r="CA1219"/>
      <c r="CB1219"/>
      <c r="CC1219"/>
      <c r="CD1219"/>
      <c r="CE1219"/>
      <c r="CF1219"/>
      <c r="CG1219"/>
      <c r="CH1219"/>
      <c r="CI1219"/>
      <c r="CJ1219"/>
      <c r="CK1219"/>
      <c r="CL1219"/>
      <c r="CM1219"/>
      <c r="CN1219"/>
      <c r="CO1219"/>
      <c r="CP1219"/>
      <c r="CQ1219"/>
      <c r="CR1219"/>
      <c r="CS1219"/>
      <c r="CT1219"/>
      <c r="CU1219"/>
      <c r="CV1219"/>
      <c r="CW1219"/>
      <c r="CX1219"/>
      <c r="CY1219"/>
      <c r="CZ1219"/>
      <c r="DA1219"/>
      <c r="DB1219"/>
      <c r="DC1219"/>
      <c r="DD1219"/>
      <c r="DE1219"/>
      <c r="DF1219"/>
      <c r="DG1219"/>
      <c r="DH1219"/>
      <c r="DI1219"/>
      <c r="DJ1219"/>
      <c r="DK1219"/>
      <c r="DL1219"/>
      <c r="DM1219"/>
      <c r="DN1219"/>
      <c r="DO1219"/>
      <c r="DP1219"/>
      <c r="DQ1219"/>
      <c r="DR1219"/>
      <c r="DS1219"/>
      <c r="DT1219"/>
      <c r="DU1219"/>
      <c r="DV1219"/>
      <c r="DW1219"/>
      <c r="DX1219"/>
      <c r="DY1219"/>
      <c r="DZ1219"/>
      <c r="EA1219"/>
      <c r="EB1219"/>
      <c r="EC1219"/>
      <c r="ED1219"/>
      <c r="EE1219"/>
      <c r="EF1219"/>
      <c r="EG1219"/>
      <c r="EH1219"/>
      <c r="EI1219"/>
      <c r="EJ1219"/>
      <c r="EK1219"/>
      <c r="EL1219"/>
      <c r="EM1219"/>
      <c r="EN1219"/>
      <c r="EO1219"/>
      <c r="EP1219"/>
      <c r="EQ1219"/>
      <c r="ER1219"/>
      <c r="ES1219"/>
      <c r="ET1219"/>
      <c r="EU1219"/>
      <c r="EV1219"/>
      <c r="EW1219"/>
      <c r="EX1219"/>
      <c r="EY1219"/>
      <c r="EZ1219"/>
      <c r="FA1219"/>
      <c r="FB1219"/>
      <c r="FC1219"/>
      <c r="FD1219"/>
      <c r="FE1219"/>
      <c r="FF1219"/>
      <c r="FG1219"/>
      <c r="FH1219"/>
      <c r="FI1219"/>
      <c r="FJ1219"/>
      <c r="FK1219"/>
      <c r="FL1219"/>
      <c r="FM1219"/>
      <c r="FN1219"/>
      <c r="FO1219"/>
      <c r="FP1219"/>
      <c r="FQ1219"/>
      <c r="FR1219"/>
      <c r="FS1219"/>
      <c r="FT1219"/>
      <c r="FU1219"/>
      <c r="FV1219"/>
      <c r="FW1219"/>
      <c r="FX1219"/>
      <c r="FY1219"/>
      <c r="FZ1219"/>
      <c r="GA1219"/>
      <c r="GB1219"/>
      <c r="GC1219"/>
      <c r="GD1219"/>
      <c r="GE1219"/>
      <c r="GF1219"/>
      <c r="GG1219"/>
      <c r="GH1219"/>
      <c r="GI1219"/>
      <c r="GJ1219"/>
      <c r="GK1219"/>
      <c r="GL1219"/>
      <c r="GM1219"/>
      <c r="GN1219"/>
      <c r="GO1219"/>
      <c r="GP1219"/>
      <c r="GQ1219"/>
      <c r="GR1219"/>
      <c r="GS1219"/>
      <c r="GT1219"/>
      <c r="GU1219"/>
      <c r="GV1219"/>
      <c r="GW1219"/>
      <c r="GX1219"/>
      <c r="GY1219"/>
      <c r="GZ1219"/>
      <c r="HA1219"/>
      <c r="HB1219"/>
      <c r="HC1219"/>
      <c r="HD1219"/>
      <c r="HE1219"/>
      <c r="HF1219"/>
      <c r="HG1219"/>
      <c r="HH1219"/>
      <c r="HI1219"/>
      <c r="HJ1219"/>
      <c r="HK1219"/>
      <c r="HL1219"/>
    </row>
    <row r="1220" spans="1:220" x14ac:dyDescent="0.25">
      <c r="A1220"/>
      <c r="B1220"/>
      <c r="C1220"/>
      <c r="D1220"/>
      <c r="E1220"/>
      <c r="F1220"/>
      <c r="G1220"/>
      <c r="H1220"/>
      <c r="I1220"/>
      <c r="J1220"/>
      <c r="K1220"/>
      <c r="L1220"/>
      <c r="M1220"/>
      <c r="N1220"/>
      <c r="O1220"/>
      <c r="P1220"/>
      <c r="Q1220"/>
      <c r="R1220"/>
      <c r="S1220"/>
      <c r="T1220"/>
      <c r="U1220"/>
      <c r="V1220"/>
      <c r="W1220"/>
      <c r="X1220"/>
      <c r="Y1220"/>
      <c r="Z1220"/>
      <c r="AA1220"/>
      <c r="AB1220"/>
      <c r="AC1220"/>
      <c r="AD1220"/>
      <c r="AE1220"/>
      <c r="AF1220"/>
      <c r="AG1220"/>
      <c r="AH1220"/>
      <c r="AI1220"/>
      <c r="AJ1220"/>
      <c r="AK1220"/>
      <c r="AL1220"/>
      <c r="AM1220"/>
      <c r="AN1220"/>
      <c r="AO1220"/>
      <c r="AP1220"/>
      <c r="AQ1220"/>
      <c r="AR1220"/>
      <c r="AS1220"/>
      <c r="AT1220"/>
      <c r="AU1220"/>
      <c r="AV1220"/>
      <c r="AW1220"/>
      <c r="AX1220"/>
      <c r="AY1220"/>
      <c r="AZ1220"/>
      <c r="BA1220"/>
      <c r="BB1220"/>
      <c r="BC1220"/>
      <c r="BD1220"/>
      <c r="BE1220"/>
      <c r="BF1220"/>
      <c r="BG1220"/>
      <c r="BH1220"/>
      <c r="BI1220"/>
      <c r="BJ1220"/>
      <c r="BK1220"/>
      <c r="BL1220"/>
      <c r="BM1220"/>
      <c r="BN1220"/>
      <c r="BO1220"/>
      <c r="BP1220"/>
      <c r="BQ1220"/>
      <c r="BR1220"/>
      <c r="BS1220"/>
      <c r="BT1220"/>
      <c r="BU1220"/>
      <c r="BV1220"/>
      <c r="BW1220"/>
      <c r="BX1220"/>
      <c r="BY1220"/>
      <c r="BZ1220"/>
      <c r="CA1220"/>
      <c r="CB1220"/>
      <c r="CC1220"/>
      <c r="CD1220"/>
      <c r="CE1220"/>
      <c r="CF1220"/>
      <c r="CG1220"/>
      <c r="CH1220"/>
      <c r="CI1220"/>
      <c r="CJ1220"/>
      <c r="CK1220"/>
      <c r="CL1220"/>
      <c r="CM1220"/>
      <c r="CN1220"/>
      <c r="CO1220"/>
      <c r="CP1220"/>
      <c r="CQ1220"/>
      <c r="CR1220"/>
      <c r="CS1220"/>
      <c r="CT1220"/>
      <c r="CU1220"/>
      <c r="CV1220"/>
      <c r="CW1220"/>
      <c r="CX1220"/>
      <c r="CY1220"/>
      <c r="CZ1220"/>
      <c r="DA1220"/>
      <c r="DB1220"/>
      <c r="DC1220"/>
      <c r="DD1220"/>
      <c r="DE1220"/>
      <c r="DF1220"/>
      <c r="DG1220"/>
      <c r="DH1220"/>
      <c r="DI1220"/>
      <c r="DJ1220"/>
      <c r="DK1220"/>
      <c r="DL1220"/>
      <c r="DM1220"/>
      <c r="DN1220"/>
      <c r="DO1220"/>
      <c r="DP1220"/>
      <c r="DQ1220"/>
      <c r="DR1220"/>
      <c r="DS1220"/>
      <c r="DT1220"/>
      <c r="DU1220"/>
      <c r="DV1220"/>
      <c r="DW1220"/>
      <c r="DX1220"/>
      <c r="DY1220"/>
      <c r="DZ1220"/>
      <c r="EA1220"/>
      <c r="EB1220"/>
      <c r="EC1220"/>
      <c r="ED1220"/>
      <c r="EE1220"/>
      <c r="EF1220"/>
      <c r="EG1220"/>
      <c r="EH1220"/>
      <c r="EI1220"/>
      <c r="EJ1220"/>
      <c r="EK1220"/>
      <c r="EL1220"/>
      <c r="EM1220"/>
      <c r="EN1220"/>
      <c r="EO1220"/>
      <c r="EP1220"/>
      <c r="EQ1220"/>
      <c r="ER1220"/>
      <c r="ES1220"/>
      <c r="ET1220"/>
      <c r="EU1220"/>
      <c r="EV1220"/>
      <c r="EW1220"/>
      <c r="EX1220"/>
      <c r="EY1220"/>
      <c r="EZ1220"/>
      <c r="FA1220"/>
      <c r="FB1220"/>
      <c r="FC1220"/>
      <c r="FD1220"/>
      <c r="FE1220"/>
      <c r="FF1220"/>
      <c r="FG1220"/>
      <c r="FH1220"/>
      <c r="FI1220"/>
      <c r="FJ1220"/>
      <c r="FK1220"/>
      <c r="FL1220"/>
      <c r="FM1220"/>
      <c r="FN1220"/>
      <c r="FO1220"/>
      <c r="FP1220"/>
      <c r="FQ1220"/>
      <c r="FR1220"/>
      <c r="FS1220"/>
      <c r="FT1220"/>
      <c r="FU1220"/>
      <c r="FV1220"/>
      <c r="FW1220"/>
      <c r="FX1220"/>
      <c r="FY1220"/>
      <c r="FZ1220"/>
      <c r="GA1220"/>
      <c r="GB1220"/>
      <c r="GC1220"/>
      <c r="GD1220"/>
      <c r="GE1220"/>
      <c r="GF1220"/>
      <c r="GG1220"/>
      <c r="GH1220"/>
      <c r="GI1220"/>
      <c r="GJ1220"/>
      <c r="GK1220"/>
      <c r="GL1220"/>
      <c r="GM1220"/>
      <c r="GN1220"/>
      <c r="GO1220"/>
      <c r="GP1220"/>
      <c r="GQ1220"/>
      <c r="GR1220"/>
      <c r="GS1220"/>
      <c r="GT1220"/>
      <c r="GU1220"/>
      <c r="GV1220"/>
      <c r="GW1220"/>
      <c r="GX1220"/>
      <c r="GY1220"/>
      <c r="GZ1220"/>
      <c r="HA1220"/>
      <c r="HB1220"/>
      <c r="HC1220"/>
      <c r="HD1220"/>
      <c r="HE1220"/>
      <c r="HF1220"/>
      <c r="HG1220"/>
      <c r="HH1220"/>
      <c r="HI1220"/>
      <c r="HJ1220"/>
      <c r="HK1220"/>
      <c r="HL1220"/>
    </row>
    <row r="1221" spans="1:220" x14ac:dyDescent="0.25">
      <c r="A1221"/>
      <c r="B1221"/>
      <c r="C1221"/>
      <c r="D1221"/>
      <c r="E1221"/>
      <c r="F1221"/>
      <c r="G1221"/>
      <c r="H1221"/>
      <c r="I1221"/>
      <c r="J1221"/>
      <c r="K1221"/>
      <c r="L1221"/>
      <c r="M1221"/>
      <c r="N1221"/>
      <c r="O1221"/>
      <c r="P1221"/>
      <c r="Q1221"/>
      <c r="R1221"/>
      <c r="S1221"/>
      <c r="T1221"/>
      <c r="U1221"/>
      <c r="V1221"/>
      <c r="W1221"/>
      <c r="X1221"/>
      <c r="Y1221"/>
      <c r="Z1221"/>
      <c r="AA1221"/>
      <c r="AB1221"/>
      <c r="AC1221"/>
      <c r="AD1221"/>
      <c r="AE1221"/>
      <c r="AF1221"/>
      <c r="AG1221"/>
      <c r="AH1221"/>
      <c r="AI1221"/>
      <c r="AJ1221"/>
      <c r="AK1221"/>
      <c r="AL1221"/>
      <c r="AM1221"/>
      <c r="AN1221"/>
      <c r="AO1221"/>
      <c r="AP1221"/>
      <c r="AQ1221"/>
      <c r="AR1221"/>
      <c r="AS1221"/>
      <c r="AT1221"/>
      <c r="AU1221"/>
      <c r="AV1221"/>
      <c r="AW1221"/>
      <c r="AX1221"/>
      <c r="AY1221"/>
      <c r="AZ1221"/>
      <c r="BA1221"/>
      <c r="BB1221"/>
      <c r="BC1221"/>
      <c r="BD1221"/>
      <c r="BE1221"/>
      <c r="BF1221"/>
      <c r="BG1221"/>
      <c r="BH1221"/>
      <c r="BI1221"/>
      <c r="BJ1221"/>
      <c r="BK1221"/>
      <c r="BL1221"/>
      <c r="BM1221"/>
      <c r="BN1221"/>
      <c r="BO1221"/>
      <c r="BP1221"/>
      <c r="BQ1221"/>
      <c r="BR1221"/>
      <c r="BS1221"/>
      <c r="BT1221"/>
      <c r="BU1221"/>
      <c r="BV1221"/>
      <c r="BW1221"/>
      <c r="BX1221"/>
      <c r="BY1221"/>
      <c r="BZ1221"/>
      <c r="CA1221"/>
      <c r="CB1221"/>
      <c r="CC1221"/>
      <c r="CD1221"/>
      <c r="CE1221"/>
      <c r="CF1221"/>
      <c r="CG1221"/>
      <c r="CH1221"/>
      <c r="CI1221"/>
      <c r="CJ1221"/>
      <c r="CK1221"/>
      <c r="CL1221"/>
      <c r="CM1221"/>
      <c r="CN1221"/>
      <c r="CO1221"/>
      <c r="CP1221"/>
      <c r="CQ1221"/>
      <c r="CR1221"/>
      <c r="CS1221"/>
      <c r="CT1221"/>
      <c r="CU1221"/>
      <c r="CV1221"/>
      <c r="CW1221"/>
      <c r="CX1221"/>
      <c r="CY1221"/>
      <c r="CZ1221"/>
      <c r="DA1221"/>
      <c r="DB1221"/>
      <c r="DC1221"/>
      <c r="DD1221"/>
      <c r="DE1221"/>
      <c r="DF1221"/>
      <c r="DG1221"/>
      <c r="DH1221"/>
      <c r="DI1221"/>
      <c r="DJ1221"/>
      <c r="DK1221"/>
      <c r="DL1221"/>
      <c r="DM1221"/>
      <c r="DN1221"/>
      <c r="DO1221"/>
      <c r="DP1221"/>
      <c r="DQ1221"/>
      <c r="DR1221"/>
      <c r="DS1221"/>
      <c r="DT1221"/>
      <c r="DU1221"/>
      <c r="DV1221"/>
      <c r="DW1221"/>
      <c r="DX1221"/>
      <c r="DY1221"/>
      <c r="DZ1221"/>
      <c r="EA1221"/>
      <c r="EB1221"/>
      <c r="EC1221"/>
      <c r="ED1221"/>
      <c r="EE1221"/>
      <c r="EF1221"/>
      <c r="EG1221"/>
      <c r="EH1221"/>
      <c r="EI1221"/>
      <c r="EJ1221"/>
      <c r="EK1221"/>
      <c r="EL1221"/>
      <c r="EM1221"/>
      <c r="EN1221"/>
      <c r="EO1221"/>
      <c r="EP1221"/>
      <c r="EQ1221"/>
      <c r="ER1221"/>
      <c r="ES1221"/>
      <c r="ET1221"/>
      <c r="EU1221"/>
      <c r="EV1221"/>
      <c r="EW1221"/>
      <c r="EX1221"/>
      <c r="EY1221"/>
      <c r="EZ1221"/>
      <c r="FA1221"/>
      <c r="FB1221"/>
      <c r="FC1221"/>
      <c r="FD1221"/>
      <c r="FE1221"/>
      <c r="FF1221"/>
      <c r="FG1221"/>
      <c r="FH1221"/>
      <c r="FI1221"/>
      <c r="FJ1221"/>
      <c r="FK1221"/>
      <c r="FL1221"/>
      <c r="FM1221"/>
      <c r="FN1221"/>
      <c r="FO1221"/>
      <c r="FP1221"/>
      <c r="FQ1221"/>
      <c r="FR1221"/>
      <c r="FS1221"/>
      <c r="FT1221"/>
      <c r="FU1221"/>
      <c r="FV1221"/>
      <c r="FW1221"/>
      <c r="FX1221"/>
      <c r="FY1221"/>
      <c r="FZ1221"/>
      <c r="GA1221"/>
      <c r="GB1221"/>
      <c r="GC1221"/>
      <c r="GD1221"/>
      <c r="GE1221"/>
      <c r="GF1221"/>
      <c r="GG1221"/>
      <c r="GH1221"/>
      <c r="GI1221"/>
      <c r="GJ1221"/>
      <c r="GK1221"/>
      <c r="GL1221"/>
      <c r="GM1221"/>
      <c r="GN1221"/>
      <c r="GO1221"/>
      <c r="GP1221"/>
      <c r="GQ1221"/>
      <c r="GR1221"/>
      <c r="GS1221"/>
      <c r="GT1221"/>
      <c r="GU1221"/>
      <c r="GV1221"/>
      <c r="GW1221"/>
      <c r="GX1221"/>
      <c r="GY1221"/>
      <c r="GZ1221"/>
      <c r="HA1221"/>
      <c r="HB1221"/>
      <c r="HC1221"/>
      <c r="HD1221"/>
      <c r="HE1221"/>
      <c r="HF1221"/>
      <c r="HG1221"/>
      <c r="HH1221"/>
      <c r="HI1221"/>
      <c r="HJ1221"/>
      <c r="HK1221"/>
      <c r="HL1221"/>
    </row>
    <row r="1222" spans="1:220" x14ac:dyDescent="0.25">
      <c r="A1222"/>
      <c r="B1222"/>
      <c r="C1222"/>
      <c r="D1222"/>
      <c r="E1222"/>
      <c r="F1222"/>
      <c r="G1222"/>
      <c r="H1222"/>
      <c r="I1222"/>
      <c r="J1222"/>
      <c r="K1222"/>
      <c r="L1222"/>
      <c r="M1222"/>
      <c r="N1222"/>
      <c r="O1222"/>
      <c r="P1222"/>
      <c r="Q1222"/>
      <c r="R1222"/>
      <c r="S1222"/>
      <c r="T1222"/>
      <c r="U1222"/>
      <c r="V1222"/>
      <c r="W1222"/>
      <c r="X1222"/>
      <c r="Y1222"/>
      <c r="Z1222"/>
      <c r="AA1222"/>
      <c r="AB1222"/>
      <c r="AC1222"/>
      <c r="AD1222"/>
      <c r="AE1222"/>
      <c r="AF1222"/>
      <c r="AG1222"/>
      <c r="AH1222"/>
      <c r="AI1222"/>
      <c r="AJ1222"/>
      <c r="AK1222"/>
      <c r="AL1222"/>
      <c r="AM1222"/>
      <c r="AN1222"/>
      <c r="AO1222"/>
      <c r="AP1222"/>
      <c r="AQ1222"/>
      <c r="AR1222"/>
      <c r="AS1222"/>
      <c r="AT1222"/>
      <c r="AU1222"/>
      <c r="AV1222"/>
      <c r="AW1222"/>
      <c r="AX1222"/>
      <c r="AY1222"/>
      <c r="AZ1222"/>
      <c r="BA1222"/>
      <c r="BB1222"/>
      <c r="BC1222"/>
      <c r="BD1222"/>
      <c r="BE1222"/>
      <c r="BF1222"/>
      <c r="BG1222"/>
      <c r="BH1222"/>
      <c r="BI1222"/>
      <c r="BJ1222"/>
      <c r="BK1222"/>
      <c r="BL1222"/>
      <c r="BM1222"/>
      <c r="BN1222"/>
      <c r="BO1222"/>
      <c r="BP1222"/>
      <c r="BQ1222"/>
      <c r="BR1222"/>
      <c r="BS1222"/>
      <c r="BT1222"/>
      <c r="BU1222"/>
      <c r="BV1222"/>
      <c r="BW1222"/>
      <c r="BX1222"/>
      <c r="BY1222"/>
      <c r="BZ1222"/>
      <c r="CA1222"/>
      <c r="CB1222"/>
      <c r="CC1222"/>
      <c r="CD1222"/>
      <c r="CE1222"/>
      <c r="CF1222"/>
      <c r="CG1222"/>
      <c r="CH1222"/>
      <c r="CI1222"/>
      <c r="CJ1222"/>
      <c r="CK1222"/>
      <c r="CL1222"/>
      <c r="CM1222"/>
      <c r="CN1222"/>
      <c r="CO1222"/>
      <c r="CP1222"/>
      <c r="CQ1222"/>
      <c r="CR1222"/>
      <c r="CS1222"/>
      <c r="CT1222"/>
      <c r="CU1222"/>
      <c r="CV1222"/>
      <c r="CW1222"/>
      <c r="CX1222"/>
      <c r="CY1222"/>
      <c r="CZ1222"/>
      <c r="DA1222"/>
      <c r="DB1222"/>
      <c r="DC1222"/>
      <c r="DD1222"/>
      <c r="DE1222"/>
      <c r="DF1222"/>
      <c r="DG1222"/>
      <c r="DH1222"/>
      <c r="DI1222"/>
      <c r="DJ1222"/>
      <c r="DK1222"/>
      <c r="DL1222"/>
      <c r="DM1222"/>
      <c r="DN1222"/>
      <c r="DO1222"/>
      <c r="DP1222"/>
      <c r="DQ1222"/>
      <c r="DR1222"/>
      <c r="DS1222"/>
      <c r="DT1222"/>
      <c r="DU1222"/>
      <c r="DV1222"/>
      <c r="DW1222"/>
      <c r="DX1222"/>
      <c r="DY1222"/>
      <c r="DZ1222"/>
      <c r="EA1222"/>
      <c r="EB1222"/>
      <c r="EC1222"/>
      <c r="ED1222"/>
      <c r="EE1222"/>
      <c r="EF1222"/>
      <c r="EG1222"/>
      <c r="EH1222"/>
      <c r="EI1222"/>
      <c r="EJ1222"/>
      <c r="EK1222"/>
      <c r="EL1222"/>
      <c r="EM1222"/>
      <c r="EN1222"/>
      <c r="EO1222"/>
      <c r="EP1222"/>
      <c r="EQ1222"/>
      <c r="ER1222"/>
      <c r="ES1222"/>
      <c r="ET1222"/>
      <c r="EU1222"/>
      <c r="EV1222"/>
      <c r="EW1222"/>
      <c r="EX1222"/>
      <c r="EY1222"/>
      <c r="EZ1222"/>
      <c r="FA1222"/>
      <c r="FB1222"/>
      <c r="FC1222"/>
      <c r="FD1222"/>
      <c r="FE1222"/>
      <c r="FF1222"/>
      <c r="FG1222"/>
      <c r="FH1222"/>
      <c r="FI1222"/>
      <c r="FJ1222"/>
      <c r="FK1222"/>
      <c r="FL1222"/>
      <c r="FM1222"/>
      <c r="FN1222"/>
      <c r="FO1222"/>
      <c r="FP1222"/>
      <c r="FQ1222"/>
      <c r="FR1222"/>
      <c r="FS1222"/>
      <c r="FT1222"/>
      <c r="FU1222"/>
      <c r="FV1222"/>
      <c r="FW1222"/>
      <c r="FX1222"/>
      <c r="FY1222"/>
      <c r="FZ1222"/>
      <c r="GA1222"/>
      <c r="GB1222"/>
      <c r="GC1222"/>
      <c r="GD1222"/>
      <c r="GE1222"/>
      <c r="GF1222"/>
      <c r="GG1222"/>
      <c r="GH1222"/>
      <c r="GI1222"/>
      <c r="GJ1222"/>
      <c r="GK1222"/>
      <c r="GL1222"/>
      <c r="GM1222"/>
      <c r="GN1222"/>
      <c r="GO1222"/>
      <c r="GP1222"/>
      <c r="GQ1222"/>
      <c r="GR1222"/>
      <c r="GS1222"/>
      <c r="GT1222"/>
      <c r="GU1222"/>
      <c r="GV1222"/>
      <c r="GW1222"/>
      <c r="GX1222"/>
      <c r="GY1222"/>
      <c r="GZ1222"/>
      <c r="HA1222"/>
      <c r="HB1222"/>
      <c r="HC1222"/>
      <c r="HD1222"/>
      <c r="HE1222"/>
      <c r="HF1222"/>
      <c r="HG1222"/>
      <c r="HH1222"/>
      <c r="HI1222"/>
      <c r="HJ1222"/>
      <c r="HK1222"/>
      <c r="HL1222"/>
    </row>
    <row r="1223" spans="1:220" x14ac:dyDescent="0.25">
      <c r="A1223"/>
      <c r="B1223"/>
      <c r="C1223"/>
      <c r="D1223"/>
      <c r="E1223"/>
      <c r="F1223"/>
      <c r="G1223"/>
      <c r="H1223"/>
      <c r="I1223"/>
      <c r="J1223"/>
      <c r="K1223"/>
      <c r="L1223"/>
      <c r="M1223"/>
      <c r="N1223"/>
      <c r="O1223"/>
      <c r="P1223"/>
      <c r="Q1223"/>
      <c r="R1223"/>
      <c r="S1223"/>
      <c r="T1223"/>
      <c r="U1223"/>
      <c r="V1223"/>
      <c r="W1223"/>
      <c r="X1223"/>
      <c r="Y1223"/>
      <c r="Z1223"/>
      <c r="AA1223"/>
      <c r="AB1223"/>
      <c r="AC1223"/>
      <c r="AD1223"/>
      <c r="AE1223"/>
      <c r="AF1223"/>
      <c r="AG1223"/>
      <c r="AH1223"/>
      <c r="AI1223"/>
      <c r="AJ1223"/>
      <c r="AK1223"/>
      <c r="AL1223"/>
      <c r="AM1223"/>
      <c r="AN1223"/>
      <c r="AO1223"/>
      <c r="AP1223"/>
      <c r="AQ1223"/>
      <c r="AR1223"/>
      <c r="AS1223"/>
      <c r="AT1223"/>
      <c r="AU1223"/>
      <c r="AV1223"/>
      <c r="AW1223"/>
      <c r="AX1223"/>
      <c r="AY1223"/>
      <c r="AZ1223"/>
      <c r="BA1223"/>
      <c r="BB1223"/>
      <c r="BC1223"/>
      <c r="BD1223"/>
      <c r="BE1223"/>
      <c r="BF1223"/>
      <c r="BG1223"/>
      <c r="BH1223"/>
      <c r="BI1223"/>
      <c r="BJ1223"/>
      <c r="BK1223"/>
      <c r="BL1223"/>
      <c r="BM1223"/>
      <c r="BN1223"/>
      <c r="BO1223"/>
      <c r="BP1223"/>
      <c r="BQ1223"/>
      <c r="BR1223"/>
      <c r="BS1223"/>
      <c r="BT1223"/>
      <c r="BU1223"/>
      <c r="BV1223"/>
      <c r="BW1223"/>
      <c r="BX1223"/>
      <c r="BY1223"/>
      <c r="BZ1223"/>
      <c r="CA1223"/>
      <c r="CB1223"/>
      <c r="CC1223"/>
      <c r="CD1223"/>
      <c r="CE1223"/>
      <c r="CF1223"/>
      <c r="CG1223"/>
      <c r="CH1223"/>
      <c r="CI1223"/>
      <c r="CJ1223"/>
      <c r="CK1223"/>
      <c r="CL1223"/>
      <c r="CM1223"/>
      <c r="CN1223"/>
      <c r="CO1223"/>
      <c r="CP1223"/>
      <c r="CQ1223"/>
      <c r="CR1223"/>
      <c r="CS1223"/>
      <c r="CT1223"/>
      <c r="CU1223"/>
      <c r="CV1223"/>
      <c r="CW1223"/>
      <c r="CX1223"/>
      <c r="CY1223"/>
      <c r="CZ1223"/>
      <c r="DA1223"/>
      <c r="DB1223"/>
      <c r="DC1223"/>
      <c r="DD1223"/>
      <c r="DE1223"/>
      <c r="DF1223"/>
      <c r="DG1223"/>
      <c r="DH1223"/>
      <c r="DI1223"/>
      <c r="DJ1223"/>
      <c r="DK1223"/>
      <c r="DL1223"/>
      <c r="DM1223"/>
      <c r="DN1223"/>
      <c r="DO1223"/>
      <c r="DP1223"/>
      <c r="DQ1223"/>
      <c r="DR1223"/>
      <c r="DS1223"/>
      <c r="DT1223"/>
      <c r="DU1223"/>
      <c r="DV1223"/>
      <c r="DW1223"/>
      <c r="DX1223"/>
      <c r="DY1223"/>
      <c r="DZ1223"/>
      <c r="EA1223"/>
      <c r="EB1223"/>
      <c r="EC1223"/>
      <c r="ED1223"/>
      <c r="EE1223"/>
      <c r="EF1223"/>
      <c r="EG1223"/>
      <c r="EH1223"/>
      <c r="EI1223"/>
      <c r="EJ1223"/>
      <c r="EK1223"/>
      <c r="EL1223"/>
      <c r="EM1223"/>
      <c r="EN1223"/>
      <c r="EO1223"/>
      <c r="EP1223"/>
      <c r="EQ1223"/>
      <c r="ER1223"/>
      <c r="ES1223"/>
      <c r="ET1223"/>
      <c r="EU1223"/>
      <c r="EV1223"/>
      <c r="EW1223"/>
      <c r="EX1223"/>
      <c r="EY1223"/>
      <c r="EZ1223"/>
      <c r="FA1223"/>
      <c r="FB1223"/>
      <c r="FC1223"/>
      <c r="FD1223"/>
      <c r="FE1223"/>
      <c r="FF1223"/>
      <c r="FG1223"/>
      <c r="FH1223"/>
      <c r="FI1223"/>
      <c r="FJ1223"/>
      <c r="FK1223"/>
      <c r="FL1223"/>
      <c r="FM1223"/>
      <c r="FN1223"/>
      <c r="FO1223"/>
      <c r="FP1223"/>
      <c r="FQ1223"/>
      <c r="FR1223"/>
      <c r="FS1223"/>
      <c r="FT1223"/>
      <c r="FU1223"/>
      <c r="FV1223"/>
      <c r="FW1223"/>
      <c r="FX1223"/>
      <c r="FY1223"/>
      <c r="FZ1223"/>
      <c r="GA1223"/>
      <c r="GB1223"/>
      <c r="GC1223"/>
      <c r="GD1223"/>
      <c r="GE1223"/>
      <c r="GF1223"/>
      <c r="GG1223"/>
      <c r="GH1223"/>
      <c r="GI1223"/>
      <c r="GJ1223"/>
      <c r="GK1223"/>
      <c r="GL1223"/>
      <c r="GM1223"/>
      <c r="GN1223"/>
      <c r="GO1223"/>
      <c r="GP1223"/>
      <c r="GQ1223"/>
      <c r="GR1223"/>
      <c r="GS1223"/>
      <c r="GT1223"/>
      <c r="GU1223"/>
      <c r="GV1223"/>
      <c r="GW1223"/>
      <c r="GX1223"/>
      <c r="GY1223"/>
      <c r="GZ1223"/>
      <c r="HA1223"/>
      <c r="HB1223"/>
      <c r="HC1223"/>
      <c r="HD1223"/>
      <c r="HE1223"/>
      <c r="HF1223"/>
      <c r="HG1223"/>
      <c r="HH1223"/>
      <c r="HI1223"/>
      <c r="HJ1223"/>
      <c r="HK1223"/>
      <c r="HL1223"/>
    </row>
    <row r="1224" spans="1:220" x14ac:dyDescent="0.25">
      <c r="A1224"/>
      <c r="B1224"/>
      <c r="C1224"/>
      <c r="D1224"/>
      <c r="E1224"/>
      <c r="F1224"/>
      <c r="G1224"/>
      <c r="H1224"/>
      <c r="I1224"/>
      <c r="J1224"/>
      <c r="K1224"/>
      <c r="L1224"/>
      <c r="M1224"/>
      <c r="N1224"/>
      <c r="O1224"/>
      <c r="P1224"/>
      <c r="Q1224"/>
      <c r="R1224"/>
      <c r="S1224"/>
      <c r="T1224"/>
      <c r="U1224"/>
      <c r="V1224"/>
      <c r="W1224"/>
      <c r="X1224"/>
      <c r="Y1224"/>
      <c r="Z1224"/>
      <c r="AA1224"/>
      <c r="AB1224"/>
      <c r="AC1224"/>
      <c r="AD1224"/>
      <c r="AE1224"/>
      <c r="AF1224"/>
      <c r="AG1224"/>
      <c r="AH1224"/>
      <c r="AI1224"/>
      <c r="AJ1224"/>
      <c r="AK1224"/>
      <c r="AL1224"/>
      <c r="AM1224"/>
      <c r="AN1224"/>
      <c r="AO1224"/>
      <c r="AP1224"/>
      <c r="AQ1224"/>
      <c r="AR1224"/>
      <c r="AS1224"/>
      <c r="AT1224"/>
      <c r="AU1224"/>
      <c r="AV1224"/>
      <c r="AW1224"/>
      <c r="AX1224"/>
      <c r="AY1224"/>
      <c r="AZ1224"/>
      <c r="BA1224"/>
      <c r="BB1224"/>
      <c r="BC1224"/>
      <c r="BD1224"/>
      <c r="BE1224"/>
      <c r="BF1224"/>
      <c r="BG1224"/>
      <c r="BH1224"/>
      <c r="BI1224"/>
      <c r="BJ1224"/>
      <c r="BK1224"/>
      <c r="BL1224"/>
      <c r="BM1224"/>
      <c r="BN1224"/>
      <c r="BO1224"/>
      <c r="BP1224"/>
      <c r="BQ1224"/>
      <c r="BR1224"/>
      <c r="BS1224"/>
      <c r="BT1224"/>
      <c r="BU1224"/>
      <c r="BV1224"/>
      <c r="BW1224"/>
      <c r="BX1224"/>
      <c r="BY1224"/>
      <c r="BZ1224"/>
      <c r="CA1224"/>
      <c r="CB1224"/>
      <c r="CC1224"/>
      <c r="CD1224"/>
      <c r="CE1224"/>
      <c r="CF1224"/>
      <c r="CG1224"/>
      <c r="CH1224"/>
      <c r="CI1224"/>
      <c r="CJ1224"/>
      <c r="CK1224"/>
      <c r="CL1224"/>
      <c r="CM1224"/>
      <c r="CN1224"/>
      <c r="CO1224"/>
      <c r="CP1224"/>
      <c r="CQ1224"/>
      <c r="CR1224"/>
      <c r="CS1224"/>
      <c r="CT1224"/>
      <c r="CU1224"/>
      <c r="CV1224"/>
      <c r="CW1224"/>
      <c r="CX1224"/>
      <c r="CY1224"/>
      <c r="CZ1224"/>
      <c r="DA1224"/>
      <c r="DB1224"/>
      <c r="DC1224"/>
      <c r="DD1224"/>
      <c r="DE1224"/>
      <c r="DF1224"/>
      <c r="DG1224"/>
      <c r="DH1224"/>
      <c r="DI1224"/>
      <c r="DJ1224"/>
      <c r="DK1224"/>
      <c r="DL1224"/>
      <c r="DM1224"/>
      <c r="DN1224"/>
      <c r="DO1224"/>
      <c r="DP1224"/>
      <c r="DQ1224"/>
      <c r="DR1224"/>
      <c r="DS1224"/>
      <c r="DT1224"/>
      <c r="DU1224"/>
      <c r="DV1224"/>
      <c r="DW1224"/>
      <c r="DX1224"/>
      <c r="DY1224"/>
      <c r="DZ1224"/>
      <c r="EA1224"/>
      <c r="EB1224"/>
      <c r="EC1224"/>
      <c r="ED1224"/>
      <c r="EE1224"/>
      <c r="EF1224"/>
      <c r="EG1224"/>
      <c r="EH1224"/>
      <c r="EI1224"/>
      <c r="EJ1224"/>
      <c r="EK1224"/>
      <c r="EL1224"/>
      <c r="EM1224"/>
      <c r="EN1224"/>
      <c r="EO1224"/>
      <c r="EP1224"/>
      <c r="EQ1224"/>
      <c r="ER1224"/>
      <c r="ES1224"/>
      <c r="ET1224"/>
      <c r="EU1224"/>
      <c r="EV1224"/>
      <c r="EW1224"/>
      <c r="EX1224"/>
      <c r="EY1224"/>
      <c r="EZ1224"/>
      <c r="FA1224"/>
      <c r="FB1224"/>
      <c r="FC1224"/>
      <c r="FD1224"/>
      <c r="FE1224"/>
      <c r="FF1224"/>
      <c r="FG1224"/>
      <c r="FH1224"/>
      <c r="FI1224"/>
      <c r="FJ1224"/>
      <c r="FK1224"/>
      <c r="FL1224"/>
      <c r="FM1224"/>
      <c r="FN1224"/>
      <c r="FO1224"/>
      <c r="FP1224"/>
      <c r="FQ1224"/>
      <c r="FR1224"/>
      <c r="FS1224"/>
      <c r="FT1224"/>
      <c r="FU1224"/>
      <c r="FV1224"/>
      <c r="FW1224"/>
      <c r="FX1224"/>
      <c r="FY1224"/>
      <c r="FZ1224"/>
      <c r="GA1224"/>
      <c r="GB1224"/>
      <c r="GC1224"/>
      <c r="GD1224"/>
      <c r="GE1224"/>
      <c r="GF1224"/>
      <c r="GG1224"/>
      <c r="GH1224"/>
      <c r="GI1224"/>
      <c r="GJ1224"/>
      <c r="GK1224"/>
      <c r="GL1224"/>
      <c r="GM1224"/>
      <c r="GN1224"/>
      <c r="GO1224"/>
      <c r="GP1224"/>
      <c r="GQ1224"/>
      <c r="GR1224"/>
      <c r="GS1224"/>
      <c r="GT1224"/>
      <c r="GU1224"/>
      <c r="GV1224"/>
      <c r="GW1224"/>
      <c r="GX1224"/>
      <c r="GY1224"/>
      <c r="GZ1224"/>
      <c r="HA1224"/>
      <c r="HB1224"/>
      <c r="HC1224"/>
      <c r="HD1224"/>
      <c r="HE1224"/>
      <c r="HF1224"/>
      <c r="HG1224"/>
      <c r="HH1224"/>
      <c r="HI1224"/>
      <c r="HJ1224"/>
      <c r="HK1224"/>
      <c r="HL1224"/>
    </row>
    <row r="1225" spans="1:220" x14ac:dyDescent="0.25">
      <c r="A1225"/>
      <c r="B1225"/>
      <c r="C1225"/>
      <c r="D1225"/>
      <c r="E1225"/>
      <c r="F1225"/>
      <c r="G1225"/>
      <c r="H1225"/>
      <c r="I1225"/>
      <c r="J1225"/>
      <c r="K1225"/>
      <c r="L1225"/>
      <c r="M1225"/>
      <c r="N1225"/>
      <c r="O1225"/>
      <c r="P1225"/>
      <c r="Q1225"/>
      <c r="R1225"/>
      <c r="S1225"/>
      <c r="T1225"/>
      <c r="U1225"/>
      <c r="V1225"/>
      <c r="W1225"/>
      <c r="X1225"/>
      <c r="Y1225"/>
      <c r="Z1225"/>
      <c r="AA1225"/>
      <c r="AB1225"/>
      <c r="AC1225"/>
      <c r="AD1225"/>
      <c r="AE1225"/>
      <c r="AF1225"/>
      <c r="AG1225"/>
      <c r="AH1225"/>
      <c r="AI1225"/>
      <c r="AJ1225"/>
      <c r="AK1225"/>
      <c r="AL1225"/>
      <c r="AM1225"/>
      <c r="AN1225"/>
      <c r="AO1225"/>
      <c r="AP1225"/>
      <c r="AQ1225"/>
      <c r="AR1225"/>
      <c r="AS1225"/>
      <c r="AT1225"/>
      <c r="AU1225"/>
      <c r="AV1225"/>
      <c r="AW1225"/>
      <c r="AX1225"/>
      <c r="AY1225"/>
      <c r="AZ1225"/>
      <c r="BA1225"/>
      <c r="BB1225"/>
      <c r="BC1225"/>
      <c r="BD1225"/>
      <c r="BE1225"/>
      <c r="BF1225"/>
      <c r="BG1225"/>
      <c r="BH1225"/>
      <c r="BI1225"/>
      <c r="BJ1225"/>
      <c r="BK1225"/>
      <c r="BL1225"/>
      <c r="BM1225"/>
      <c r="BN1225"/>
      <c r="BO1225"/>
      <c r="BP1225"/>
      <c r="BQ1225"/>
      <c r="BR1225"/>
      <c r="BS1225"/>
      <c r="BT1225"/>
      <c r="BU1225"/>
      <c r="BV1225"/>
      <c r="BW1225"/>
      <c r="BX1225"/>
      <c r="BY1225"/>
      <c r="BZ1225"/>
      <c r="CA1225"/>
      <c r="CB1225"/>
      <c r="CC1225"/>
      <c r="CD1225"/>
      <c r="CE1225"/>
      <c r="CF1225"/>
      <c r="CG1225"/>
      <c r="CH1225"/>
      <c r="CI1225"/>
      <c r="CJ1225"/>
      <c r="CK1225"/>
      <c r="CL1225"/>
      <c r="CM1225"/>
      <c r="CN1225"/>
      <c r="CO1225"/>
      <c r="CP1225"/>
      <c r="CQ1225"/>
      <c r="CR1225"/>
      <c r="CS1225"/>
      <c r="CT1225"/>
      <c r="CU1225"/>
      <c r="CV1225"/>
      <c r="CW1225"/>
      <c r="CX1225"/>
      <c r="CY1225"/>
      <c r="CZ1225"/>
      <c r="DA1225"/>
      <c r="DB1225"/>
      <c r="DC1225"/>
      <c r="DD1225"/>
      <c r="DE1225"/>
      <c r="DF1225"/>
      <c r="DG1225"/>
      <c r="DH1225"/>
      <c r="DI1225"/>
      <c r="DJ1225"/>
      <c r="DK1225"/>
      <c r="DL1225"/>
      <c r="DM1225"/>
      <c r="DN1225"/>
      <c r="DO1225"/>
      <c r="DP1225"/>
      <c r="DQ1225"/>
      <c r="DR1225"/>
      <c r="DS1225"/>
      <c r="DT1225"/>
      <c r="DU1225"/>
      <c r="DV1225"/>
      <c r="DW1225"/>
      <c r="DX1225"/>
      <c r="DY1225"/>
      <c r="DZ1225"/>
      <c r="EA1225"/>
      <c r="EB1225"/>
      <c r="EC1225"/>
      <c r="ED1225"/>
      <c r="EE1225"/>
      <c r="EF1225"/>
      <c r="EG1225"/>
      <c r="EH1225"/>
      <c r="EI1225"/>
      <c r="EJ1225"/>
      <c r="EK1225"/>
      <c r="EL1225"/>
      <c r="EM1225"/>
      <c r="EN1225"/>
      <c r="EO1225"/>
      <c r="EP1225"/>
      <c r="EQ1225"/>
      <c r="ER1225"/>
      <c r="ES1225"/>
      <c r="ET1225"/>
      <c r="EU1225"/>
      <c r="EV1225"/>
      <c r="EW1225"/>
      <c r="EX1225"/>
      <c r="EY1225"/>
      <c r="EZ1225"/>
      <c r="FA1225"/>
      <c r="FB1225"/>
      <c r="FC1225"/>
      <c r="FD1225"/>
      <c r="FE1225"/>
      <c r="FF1225"/>
      <c r="FG1225"/>
      <c r="FH1225"/>
      <c r="FI1225"/>
      <c r="FJ1225"/>
      <c r="FK1225"/>
      <c r="FL1225"/>
      <c r="FM1225"/>
      <c r="FN1225"/>
      <c r="FO1225"/>
      <c r="FP1225"/>
      <c r="FQ1225"/>
      <c r="FR1225"/>
      <c r="FS1225"/>
      <c r="FT1225"/>
      <c r="FU1225"/>
      <c r="FV1225"/>
      <c r="FW1225"/>
      <c r="FX1225"/>
      <c r="FY1225"/>
      <c r="FZ1225"/>
      <c r="GA1225"/>
      <c r="GB1225"/>
      <c r="GC1225"/>
      <c r="GD1225"/>
      <c r="GE1225"/>
      <c r="GF1225"/>
      <c r="GG1225"/>
      <c r="GH1225"/>
      <c r="GI1225"/>
      <c r="GJ1225"/>
      <c r="GK1225"/>
      <c r="GL1225"/>
      <c r="GM1225"/>
      <c r="GN1225"/>
      <c r="GO1225"/>
      <c r="GP1225"/>
      <c r="GQ1225"/>
      <c r="GR1225"/>
      <c r="GS1225"/>
      <c r="GT1225"/>
      <c r="GU1225"/>
      <c r="GV1225"/>
      <c r="GW1225"/>
      <c r="GX1225"/>
      <c r="GY1225"/>
      <c r="GZ1225"/>
      <c r="HA1225"/>
      <c r="HB1225"/>
      <c r="HC1225"/>
      <c r="HD1225"/>
      <c r="HE1225"/>
      <c r="HF1225"/>
      <c r="HG1225"/>
      <c r="HH1225"/>
      <c r="HI1225"/>
      <c r="HJ1225"/>
      <c r="HK1225"/>
      <c r="HL1225"/>
    </row>
    <row r="1226" spans="1:220" x14ac:dyDescent="0.25">
      <c r="A1226"/>
      <c r="B1226"/>
      <c r="C1226"/>
      <c r="D1226"/>
      <c r="E1226"/>
      <c r="F1226"/>
      <c r="G1226"/>
      <c r="H1226"/>
      <c r="I1226"/>
      <c r="J1226"/>
      <c r="K1226"/>
      <c r="L1226"/>
      <c r="M1226"/>
      <c r="N1226"/>
      <c r="O1226"/>
      <c r="P1226"/>
      <c r="Q1226"/>
      <c r="R1226"/>
      <c r="S1226"/>
      <c r="T1226"/>
      <c r="U1226"/>
      <c r="V1226"/>
      <c r="W1226"/>
      <c r="X1226"/>
      <c r="Y1226"/>
      <c r="Z1226"/>
      <c r="AA1226"/>
      <c r="AB1226"/>
      <c r="AC1226"/>
      <c r="AD1226"/>
      <c r="AE1226"/>
      <c r="AF1226"/>
      <c r="AG1226"/>
      <c r="AH1226"/>
      <c r="AI1226"/>
      <c r="AJ1226"/>
      <c r="AK1226"/>
      <c r="AL1226"/>
      <c r="AM1226"/>
      <c r="AN1226"/>
      <c r="AO1226"/>
      <c r="AP1226"/>
      <c r="AQ1226"/>
      <c r="AR1226"/>
      <c r="AS1226"/>
      <c r="AT1226"/>
      <c r="AU1226"/>
      <c r="AV1226"/>
      <c r="AW1226"/>
      <c r="AX1226"/>
      <c r="AY1226"/>
      <c r="AZ1226"/>
      <c r="BA1226"/>
      <c r="BB1226"/>
      <c r="BC1226"/>
      <c r="BD1226"/>
      <c r="BE1226"/>
      <c r="BF1226"/>
      <c r="BG1226"/>
      <c r="BH1226"/>
      <c r="BI1226"/>
      <c r="BJ1226"/>
      <c r="BK1226"/>
      <c r="BL1226"/>
      <c r="BM1226"/>
      <c r="BN1226"/>
      <c r="BO1226"/>
      <c r="BP1226"/>
      <c r="BQ1226"/>
      <c r="BR1226"/>
      <c r="BS1226"/>
      <c r="BT1226"/>
      <c r="BU1226"/>
      <c r="BV1226"/>
      <c r="BW1226"/>
      <c r="BX1226"/>
      <c r="BY1226"/>
      <c r="BZ1226"/>
      <c r="CA1226"/>
      <c r="CB1226"/>
      <c r="CC1226"/>
      <c r="CD1226"/>
      <c r="CE1226"/>
      <c r="CF1226"/>
      <c r="CG1226"/>
      <c r="CH1226"/>
      <c r="CI1226"/>
      <c r="CJ1226"/>
      <c r="CK1226"/>
      <c r="CL1226"/>
      <c r="CM1226"/>
      <c r="CN1226"/>
      <c r="CO1226"/>
      <c r="CP1226"/>
      <c r="CQ1226"/>
      <c r="CR1226"/>
      <c r="CS1226"/>
      <c r="CT1226"/>
      <c r="CU1226"/>
      <c r="CV1226"/>
      <c r="CW1226"/>
      <c r="CX1226"/>
      <c r="CY1226"/>
      <c r="CZ1226"/>
      <c r="DA1226"/>
      <c r="DB1226"/>
      <c r="DC1226"/>
      <c r="DD1226"/>
      <c r="DE1226"/>
      <c r="DF1226"/>
      <c r="DG1226"/>
      <c r="DH1226"/>
      <c r="DI1226"/>
      <c r="DJ1226"/>
      <c r="DK1226"/>
      <c r="DL1226"/>
      <c r="DM1226"/>
      <c r="DN1226"/>
      <c r="DO1226"/>
      <c r="DP1226"/>
      <c r="DQ1226"/>
      <c r="DR1226"/>
      <c r="DS1226"/>
      <c r="DT1226"/>
      <c r="DU1226"/>
      <c r="DV1226"/>
      <c r="DW1226"/>
      <c r="DX1226"/>
      <c r="DY1226"/>
      <c r="DZ1226"/>
      <c r="EA1226"/>
      <c r="EB1226"/>
      <c r="EC1226"/>
      <c r="ED1226"/>
      <c r="EE1226"/>
      <c r="EF1226"/>
      <c r="EG1226"/>
      <c r="EH1226"/>
      <c r="EI1226"/>
      <c r="EJ1226"/>
      <c r="EK1226"/>
      <c r="EL1226"/>
      <c r="EM1226"/>
      <c r="EN1226"/>
      <c r="EO1226"/>
      <c r="EP1226"/>
      <c r="EQ1226"/>
      <c r="ER1226"/>
      <c r="ES1226"/>
      <c r="ET1226"/>
      <c r="EU1226"/>
      <c r="EV1226"/>
      <c r="EW1226"/>
      <c r="EX1226"/>
      <c r="EY1226"/>
      <c r="EZ1226"/>
      <c r="FA1226"/>
      <c r="FB1226"/>
      <c r="FC1226"/>
      <c r="FD1226"/>
      <c r="FE1226"/>
      <c r="FF1226"/>
      <c r="FG1226"/>
      <c r="FH1226"/>
      <c r="FI1226"/>
      <c r="FJ1226"/>
      <c r="FK1226"/>
      <c r="FL1226"/>
      <c r="FM1226"/>
      <c r="FN1226"/>
      <c r="FO1226"/>
      <c r="FP1226"/>
      <c r="FQ1226"/>
      <c r="FR1226"/>
      <c r="FS1226"/>
      <c r="FT1226"/>
      <c r="FU1226"/>
      <c r="FV1226"/>
      <c r="FW1226"/>
      <c r="FX1226"/>
      <c r="FY1226"/>
      <c r="FZ1226"/>
      <c r="GA1226"/>
      <c r="GB1226"/>
      <c r="GC1226"/>
      <c r="GD1226"/>
      <c r="GE1226"/>
      <c r="GF1226"/>
      <c r="GG1226"/>
      <c r="GH1226"/>
      <c r="GI1226"/>
      <c r="GJ1226"/>
      <c r="GK1226"/>
      <c r="GL1226"/>
      <c r="GM1226"/>
      <c r="GN1226"/>
      <c r="GO1226"/>
      <c r="GP1226"/>
      <c r="GQ1226"/>
      <c r="GR1226"/>
      <c r="GS1226"/>
      <c r="GT1226"/>
      <c r="GU1226"/>
      <c r="GV1226"/>
      <c r="GW1226"/>
      <c r="GX1226"/>
      <c r="GY1226"/>
      <c r="GZ1226"/>
      <c r="HA1226"/>
      <c r="HB1226"/>
      <c r="HC1226"/>
      <c r="HD1226"/>
      <c r="HE1226"/>
      <c r="HF1226"/>
      <c r="HG1226"/>
      <c r="HH1226"/>
      <c r="HI1226"/>
      <c r="HJ1226"/>
      <c r="HK1226"/>
      <c r="HL1226"/>
    </row>
    <row r="1227" spans="1:220" x14ac:dyDescent="0.25">
      <c r="A1227"/>
      <c r="B1227"/>
      <c r="C1227"/>
      <c r="D1227"/>
      <c r="E1227"/>
      <c r="F1227"/>
      <c r="G1227"/>
      <c r="H1227"/>
      <c r="I1227"/>
      <c r="J1227"/>
      <c r="K1227"/>
      <c r="L1227"/>
      <c r="M1227"/>
      <c r="N1227"/>
      <c r="O1227"/>
      <c r="P1227"/>
      <c r="Q1227"/>
      <c r="R1227"/>
      <c r="S1227"/>
      <c r="T1227"/>
      <c r="U1227"/>
      <c r="V1227"/>
      <c r="W1227"/>
      <c r="X1227"/>
      <c r="Y1227"/>
      <c r="Z1227"/>
      <c r="AA1227"/>
      <c r="AB1227"/>
      <c r="AC1227"/>
      <c r="AD1227"/>
      <c r="AE1227"/>
      <c r="AF1227"/>
      <c r="AG1227"/>
      <c r="AH1227"/>
      <c r="AI1227"/>
      <c r="AJ1227"/>
      <c r="AK1227"/>
      <c r="AL1227"/>
      <c r="AM1227"/>
      <c r="AN1227"/>
      <c r="AO1227"/>
      <c r="AP1227"/>
      <c r="AQ1227"/>
      <c r="AR1227"/>
      <c r="AS1227"/>
      <c r="AT1227"/>
      <c r="AU1227"/>
      <c r="AV1227"/>
      <c r="AW1227"/>
      <c r="AX1227"/>
      <c r="AY1227"/>
      <c r="AZ1227"/>
      <c r="BA1227"/>
      <c r="BB1227"/>
      <c r="BC1227"/>
      <c r="BD1227"/>
      <c r="BE1227"/>
      <c r="BF1227"/>
      <c r="BG1227"/>
      <c r="BH1227"/>
      <c r="BI1227"/>
      <c r="BJ1227"/>
      <c r="BK1227"/>
      <c r="BL1227"/>
      <c r="BM1227"/>
      <c r="BN1227"/>
      <c r="BO1227"/>
      <c r="BP1227"/>
      <c r="BQ1227"/>
      <c r="BR1227"/>
      <c r="BS1227"/>
      <c r="BT1227"/>
      <c r="BU1227"/>
      <c r="BV1227"/>
      <c r="BW1227"/>
      <c r="BX1227"/>
      <c r="BY1227"/>
      <c r="BZ1227"/>
      <c r="CA1227"/>
      <c r="CB1227"/>
      <c r="CC1227"/>
      <c r="CD1227"/>
      <c r="CE1227"/>
      <c r="CF1227"/>
      <c r="CG1227"/>
      <c r="CH1227"/>
      <c r="CI1227"/>
      <c r="CJ1227"/>
      <c r="CK1227"/>
      <c r="CL1227"/>
      <c r="CM1227"/>
      <c r="CN1227"/>
      <c r="CO1227"/>
      <c r="CP1227"/>
      <c r="CQ1227"/>
      <c r="CR1227"/>
      <c r="CS1227"/>
      <c r="CT1227"/>
      <c r="CU1227"/>
      <c r="CV1227"/>
      <c r="CW1227"/>
      <c r="CX1227"/>
      <c r="CY1227"/>
      <c r="CZ1227"/>
      <c r="DA1227"/>
      <c r="DB1227"/>
      <c r="DC1227"/>
      <c r="DD1227"/>
      <c r="DE1227"/>
      <c r="DF1227"/>
      <c r="DG1227"/>
      <c r="DH1227"/>
      <c r="DI1227"/>
      <c r="DJ1227"/>
      <c r="DK1227"/>
      <c r="DL1227"/>
      <c r="DM1227"/>
      <c r="DN1227"/>
      <c r="DO1227"/>
      <c r="DP1227"/>
      <c r="DQ1227"/>
      <c r="DR1227"/>
      <c r="DS1227"/>
      <c r="DT1227"/>
      <c r="DU1227"/>
      <c r="DV1227"/>
      <c r="DW1227"/>
      <c r="DX1227"/>
      <c r="DY1227"/>
      <c r="DZ1227"/>
      <c r="EA1227"/>
      <c r="EB1227"/>
      <c r="EC1227"/>
      <c r="ED1227"/>
      <c r="EE1227"/>
      <c r="EF1227"/>
      <c r="EG1227"/>
      <c r="EH1227"/>
      <c r="EI1227"/>
      <c r="EJ1227"/>
      <c r="EK1227"/>
      <c r="EL1227"/>
      <c r="EM1227"/>
      <c r="EN1227"/>
      <c r="EO1227"/>
      <c r="EP1227"/>
      <c r="EQ1227"/>
      <c r="ER1227"/>
      <c r="ES1227"/>
      <c r="ET1227"/>
      <c r="EU1227"/>
      <c r="EV1227"/>
      <c r="EW1227"/>
      <c r="EX1227"/>
      <c r="EY1227"/>
      <c r="EZ1227"/>
      <c r="FA1227"/>
      <c r="FB1227"/>
      <c r="FC1227"/>
      <c r="FD1227"/>
      <c r="FE1227"/>
      <c r="FF1227"/>
      <c r="FG1227"/>
      <c r="FH1227"/>
      <c r="FI1227"/>
      <c r="FJ1227"/>
      <c r="FK1227"/>
      <c r="FL1227"/>
      <c r="FM1227"/>
      <c r="FN1227"/>
      <c r="FO1227"/>
      <c r="FP1227"/>
      <c r="FQ1227"/>
      <c r="FR1227"/>
      <c r="FS1227"/>
      <c r="FT1227"/>
      <c r="FU1227"/>
      <c r="FV1227"/>
      <c r="FW1227"/>
      <c r="FX1227"/>
      <c r="FY1227"/>
      <c r="FZ1227"/>
      <c r="GA1227"/>
      <c r="GB1227"/>
      <c r="GC1227"/>
      <c r="GD1227"/>
      <c r="GE1227"/>
      <c r="GF1227"/>
      <c r="GG1227"/>
      <c r="GH1227"/>
      <c r="GI1227"/>
      <c r="GJ1227"/>
      <c r="GK1227"/>
      <c r="GL1227"/>
      <c r="GM1227"/>
      <c r="GN1227"/>
      <c r="GO1227"/>
      <c r="GP1227"/>
      <c r="GQ1227"/>
      <c r="GR1227"/>
      <c r="GS1227"/>
      <c r="GT1227"/>
      <c r="GU1227"/>
      <c r="GV1227"/>
      <c r="GW1227"/>
      <c r="GX1227"/>
      <c r="GY1227"/>
      <c r="GZ1227"/>
      <c r="HA1227"/>
      <c r="HB1227"/>
      <c r="HC1227"/>
      <c r="HD1227"/>
      <c r="HE1227"/>
      <c r="HF1227"/>
      <c r="HG1227"/>
      <c r="HH1227"/>
      <c r="HI1227"/>
      <c r="HJ1227"/>
      <c r="HK1227"/>
      <c r="HL1227"/>
    </row>
    <row r="1228" spans="1:220" x14ac:dyDescent="0.25">
      <c r="A1228"/>
      <c r="B1228"/>
      <c r="C1228"/>
      <c r="D1228"/>
      <c r="E1228"/>
      <c r="F1228"/>
      <c r="G1228"/>
      <c r="H1228"/>
      <c r="I1228"/>
      <c r="J1228"/>
      <c r="K1228"/>
      <c r="L1228"/>
      <c r="M1228"/>
      <c r="N1228"/>
      <c r="O1228"/>
      <c r="P1228"/>
      <c r="Q1228"/>
      <c r="R1228"/>
      <c r="S1228"/>
      <c r="T1228"/>
      <c r="U1228"/>
      <c r="V1228"/>
      <c r="W1228"/>
      <c r="X1228"/>
      <c r="Y1228"/>
      <c r="Z1228"/>
      <c r="AA1228"/>
      <c r="AB1228"/>
      <c r="AC1228"/>
      <c r="AD1228"/>
      <c r="AE1228"/>
      <c r="AF1228"/>
      <c r="AG1228"/>
      <c r="AH1228"/>
      <c r="AI1228"/>
      <c r="AJ1228"/>
      <c r="AK1228"/>
      <c r="AL1228"/>
      <c r="AM1228"/>
      <c r="AN1228"/>
      <c r="AO1228"/>
      <c r="AP1228"/>
      <c r="AQ1228"/>
      <c r="AR1228"/>
      <c r="AS1228"/>
      <c r="AT1228"/>
      <c r="AU1228"/>
      <c r="AV1228"/>
      <c r="AW1228"/>
      <c r="AX1228"/>
      <c r="AY1228"/>
      <c r="AZ1228"/>
      <c r="BA1228"/>
      <c r="BB1228"/>
      <c r="BC1228"/>
      <c r="BD1228"/>
      <c r="BE1228"/>
      <c r="BF1228"/>
      <c r="BG1228"/>
      <c r="BH1228"/>
      <c r="BI1228"/>
      <c r="BJ1228"/>
      <c r="BK1228"/>
      <c r="BL1228"/>
      <c r="BM1228"/>
      <c r="BN1228"/>
      <c r="BO1228"/>
      <c r="BP1228"/>
      <c r="BQ1228"/>
      <c r="BR1228"/>
      <c r="BS1228"/>
      <c r="BT1228"/>
      <c r="BU1228"/>
      <c r="BV1228"/>
      <c r="BW1228"/>
      <c r="BX1228"/>
      <c r="BY1228"/>
      <c r="BZ1228"/>
      <c r="CA1228"/>
      <c r="CB1228"/>
      <c r="CC1228"/>
      <c r="CD1228"/>
      <c r="CE1228"/>
      <c r="CF1228"/>
      <c r="CG1228"/>
      <c r="CH1228"/>
      <c r="CI1228"/>
      <c r="CJ1228"/>
      <c r="CK1228"/>
      <c r="CL1228"/>
      <c r="CM1228"/>
      <c r="CN1228"/>
      <c r="CO1228"/>
      <c r="CP1228"/>
      <c r="CQ1228"/>
      <c r="CR1228"/>
      <c r="CS1228"/>
      <c r="CT1228"/>
      <c r="CU1228"/>
      <c r="CV1228"/>
      <c r="CW1228"/>
      <c r="CX1228"/>
      <c r="CY1228"/>
      <c r="CZ1228"/>
      <c r="DA1228"/>
      <c r="DB1228"/>
      <c r="DC1228"/>
      <c r="DD1228"/>
      <c r="DE1228"/>
      <c r="DF1228"/>
      <c r="DG1228"/>
      <c r="DH1228"/>
      <c r="DI1228"/>
      <c r="DJ1228"/>
      <c r="DK1228"/>
      <c r="DL1228"/>
      <c r="DM1228"/>
      <c r="DN1228"/>
      <c r="DO1228"/>
      <c r="DP1228"/>
      <c r="DQ1228"/>
      <c r="DR1228"/>
      <c r="DS1228"/>
      <c r="DT1228"/>
      <c r="DU1228"/>
      <c r="DV1228"/>
      <c r="DW1228"/>
      <c r="DX1228"/>
      <c r="DY1228"/>
      <c r="DZ1228"/>
      <c r="EA1228"/>
      <c r="EB1228"/>
      <c r="EC1228"/>
      <c r="ED1228"/>
      <c r="EE1228"/>
      <c r="EF1228"/>
      <c r="EG1228"/>
      <c r="EH1228"/>
      <c r="EI1228"/>
      <c r="EJ1228"/>
      <c r="EK1228"/>
      <c r="EL1228"/>
      <c r="EM1228"/>
      <c r="EN1228"/>
      <c r="EO1228"/>
      <c r="EP1228"/>
      <c r="EQ1228"/>
      <c r="ER1228"/>
      <c r="ES1228"/>
      <c r="ET1228"/>
      <c r="EU1228"/>
      <c r="EV1228"/>
      <c r="EW1228"/>
      <c r="EX1228"/>
      <c r="EY1228"/>
      <c r="EZ1228"/>
      <c r="FA1228"/>
      <c r="FB1228"/>
      <c r="FC1228"/>
      <c r="FD1228"/>
      <c r="FE1228"/>
      <c r="FF1228"/>
      <c r="FG1228"/>
      <c r="FH1228"/>
      <c r="FI1228"/>
      <c r="FJ1228"/>
      <c r="FK1228"/>
      <c r="FL1228"/>
      <c r="FM1228"/>
      <c r="FN1228"/>
      <c r="FO1228"/>
      <c r="FP1228"/>
      <c r="FQ1228"/>
      <c r="FR1228"/>
      <c r="FS1228"/>
      <c r="FT1228"/>
      <c r="FU1228"/>
      <c r="FV1228"/>
      <c r="FW1228"/>
      <c r="FX1228"/>
      <c r="FY1228"/>
      <c r="FZ1228"/>
      <c r="GA1228"/>
      <c r="GB1228"/>
      <c r="GC1228"/>
      <c r="GD1228"/>
      <c r="GE1228"/>
      <c r="GF1228"/>
      <c r="GG1228"/>
      <c r="GH1228"/>
      <c r="GI1228"/>
      <c r="GJ1228"/>
      <c r="GK1228"/>
      <c r="GL1228"/>
      <c r="GM1228"/>
      <c r="GN1228"/>
      <c r="GO1228"/>
      <c r="GP1228"/>
      <c r="GQ1228"/>
      <c r="GR1228"/>
      <c r="GS1228"/>
      <c r="GT1228"/>
      <c r="GU1228"/>
      <c r="GV1228"/>
      <c r="GW1228"/>
      <c r="GX1228"/>
      <c r="GY1228"/>
      <c r="GZ1228"/>
      <c r="HA1228"/>
      <c r="HB1228"/>
      <c r="HC1228"/>
      <c r="HD1228"/>
      <c r="HE1228"/>
      <c r="HF1228"/>
      <c r="HG1228"/>
      <c r="HH1228"/>
      <c r="HI1228"/>
      <c r="HJ1228"/>
      <c r="HK1228"/>
      <c r="HL1228"/>
    </row>
    <row r="1229" spans="1:220" x14ac:dyDescent="0.25">
      <c r="A1229"/>
      <c r="B1229"/>
      <c r="C1229"/>
      <c r="D1229"/>
      <c r="E1229"/>
      <c r="F1229"/>
      <c r="G1229"/>
      <c r="H1229"/>
      <c r="I1229"/>
      <c r="J1229"/>
      <c r="K1229"/>
      <c r="L1229"/>
      <c r="M1229"/>
      <c r="N1229"/>
      <c r="O1229"/>
      <c r="P1229"/>
      <c r="Q1229"/>
      <c r="R1229"/>
      <c r="S1229"/>
      <c r="T1229"/>
      <c r="U1229"/>
      <c r="V1229"/>
      <c r="W1229"/>
      <c r="X1229"/>
      <c r="Y1229"/>
      <c r="Z1229"/>
      <c r="AA1229"/>
      <c r="AB1229"/>
      <c r="AC1229"/>
      <c r="AD1229"/>
      <c r="AE1229"/>
      <c r="AF1229"/>
      <c r="AG1229"/>
      <c r="AH1229"/>
      <c r="AI1229"/>
      <c r="AJ1229"/>
      <c r="AK1229"/>
      <c r="AL1229"/>
      <c r="AM1229"/>
      <c r="AN1229"/>
      <c r="AO1229"/>
      <c r="AP1229"/>
      <c r="AQ1229"/>
      <c r="AR1229"/>
      <c r="AS1229"/>
      <c r="AT1229"/>
      <c r="AU1229"/>
      <c r="AV1229"/>
      <c r="AW1229"/>
      <c r="AX1229"/>
      <c r="AY1229"/>
      <c r="AZ1229"/>
      <c r="BA1229"/>
      <c r="BB1229"/>
      <c r="BC1229"/>
      <c r="BD1229"/>
      <c r="BE1229"/>
      <c r="BF1229"/>
      <c r="BG1229"/>
      <c r="BH1229"/>
      <c r="BI1229"/>
      <c r="BJ1229"/>
      <c r="BK1229"/>
      <c r="BL1229"/>
      <c r="BM1229"/>
      <c r="BN1229"/>
      <c r="BO1229"/>
      <c r="BP1229"/>
      <c r="BQ1229"/>
      <c r="BR1229"/>
      <c r="BS1229"/>
      <c r="BT1229"/>
      <c r="BU1229"/>
      <c r="BV1229"/>
      <c r="BW1229"/>
      <c r="BX1229"/>
      <c r="BY1229"/>
      <c r="BZ1229"/>
      <c r="CA1229"/>
      <c r="CB1229"/>
      <c r="CC1229"/>
      <c r="CD1229"/>
      <c r="CE1229"/>
      <c r="CF1229"/>
      <c r="CG1229"/>
      <c r="CH1229"/>
      <c r="CI1229"/>
      <c r="CJ1229"/>
      <c r="CK1229"/>
      <c r="CL1229"/>
      <c r="CM1229"/>
      <c r="CN1229"/>
      <c r="CO1229"/>
      <c r="CP1229"/>
      <c r="CQ1229"/>
      <c r="CR1229"/>
      <c r="CS1229"/>
      <c r="CT1229"/>
      <c r="CU1229"/>
      <c r="CV1229"/>
      <c r="CW1229"/>
      <c r="CX1229"/>
      <c r="CY1229"/>
      <c r="CZ1229"/>
      <c r="DA1229"/>
      <c r="DB1229"/>
      <c r="DC1229"/>
      <c r="DD1229"/>
      <c r="DE1229"/>
      <c r="DF1229"/>
      <c r="DG1229"/>
      <c r="DH1229"/>
      <c r="DI1229"/>
      <c r="DJ1229"/>
      <c r="DK1229"/>
      <c r="DL1229"/>
      <c r="DM1229"/>
      <c r="DN1229"/>
      <c r="DO1229"/>
      <c r="DP1229"/>
      <c r="DQ1229"/>
      <c r="DR1229"/>
      <c r="DS1229"/>
      <c r="DT1229"/>
      <c r="DU1229"/>
      <c r="DV1229"/>
      <c r="DW1229"/>
      <c r="DX1229"/>
      <c r="DY1229"/>
      <c r="DZ1229"/>
      <c r="EA1229"/>
      <c r="EB1229"/>
      <c r="EC1229"/>
      <c r="ED1229"/>
      <c r="EE1229"/>
      <c r="EF1229"/>
      <c r="EG1229"/>
      <c r="EH1229"/>
      <c r="EI1229"/>
      <c r="EJ1229"/>
      <c r="EK1229"/>
      <c r="EL1229"/>
      <c r="EM1229"/>
      <c r="EN1229"/>
      <c r="EO1229"/>
      <c r="EP1229"/>
      <c r="EQ1229"/>
      <c r="ER1229"/>
      <c r="ES1229"/>
      <c r="ET1229"/>
      <c r="EU1229"/>
      <c r="EV1229"/>
      <c r="EW1229"/>
      <c r="EX1229"/>
      <c r="EY1229"/>
      <c r="EZ1229"/>
      <c r="FA1229"/>
      <c r="FB1229"/>
      <c r="FC1229"/>
      <c r="FD1229"/>
      <c r="FE1229"/>
      <c r="FF1229"/>
      <c r="FG1229"/>
      <c r="FH1229"/>
      <c r="FI1229"/>
      <c r="FJ1229"/>
      <c r="FK1229"/>
      <c r="FL1229"/>
      <c r="FM1229"/>
      <c r="FN1229"/>
      <c r="FO1229"/>
      <c r="FP1229"/>
      <c r="FQ1229"/>
      <c r="FR1229"/>
      <c r="FS1229"/>
      <c r="FT1229"/>
      <c r="FU1229"/>
      <c r="FV1229"/>
      <c r="FW1229"/>
      <c r="FX1229"/>
      <c r="FY1229"/>
      <c r="FZ1229"/>
      <c r="GA1229"/>
      <c r="GB1229"/>
      <c r="GC1229"/>
      <c r="GD1229"/>
      <c r="GE1229"/>
      <c r="GF1229"/>
      <c r="GG1229"/>
      <c r="GH1229"/>
      <c r="GI1229"/>
      <c r="GJ1229"/>
      <c r="GK1229"/>
      <c r="GL1229"/>
      <c r="GM1229"/>
      <c r="GN1229"/>
      <c r="GO1229"/>
      <c r="GP1229"/>
      <c r="GQ1229"/>
      <c r="GR1229"/>
      <c r="GS1229"/>
      <c r="GT1229"/>
      <c r="GU1229"/>
      <c r="GV1229"/>
      <c r="GW1229"/>
      <c r="GX1229"/>
      <c r="GY1229"/>
      <c r="GZ1229"/>
      <c r="HA1229"/>
      <c r="HB1229"/>
      <c r="HC1229"/>
      <c r="HD1229"/>
      <c r="HE1229"/>
      <c r="HF1229"/>
      <c r="HG1229"/>
      <c r="HH1229"/>
      <c r="HI1229"/>
      <c r="HJ1229"/>
      <c r="HK1229"/>
      <c r="HL1229"/>
    </row>
    <row r="1230" spans="1:220" x14ac:dyDescent="0.25">
      <c r="A1230"/>
      <c r="B1230"/>
      <c r="C1230"/>
      <c r="D1230"/>
      <c r="E1230"/>
      <c r="F1230"/>
      <c r="G1230"/>
      <c r="H1230"/>
      <c r="I1230"/>
      <c r="J1230"/>
      <c r="K1230"/>
      <c r="L1230"/>
      <c r="M1230"/>
      <c r="N1230"/>
      <c r="O1230"/>
      <c r="P1230"/>
      <c r="Q1230"/>
      <c r="R1230"/>
      <c r="S1230"/>
      <c r="T1230"/>
      <c r="U1230"/>
      <c r="V1230"/>
      <c r="W1230"/>
      <c r="X1230"/>
      <c r="Y1230"/>
      <c r="Z1230"/>
      <c r="AA1230"/>
      <c r="AB1230"/>
      <c r="AC1230"/>
      <c r="AD1230"/>
      <c r="AE1230"/>
      <c r="AF1230"/>
      <c r="AG1230"/>
      <c r="AH1230"/>
      <c r="AI1230"/>
      <c r="AJ1230"/>
      <c r="AK1230"/>
      <c r="AL1230"/>
      <c r="AM1230"/>
      <c r="AN1230"/>
      <c r="AO1230"/>
      <c r="AP1230"/>
      <c r="AQ1230"/>
      <c r="AR1230"/>
      <c r="AS1230"/>
      <c r="AT1230"/>
      <c r="AU1230"/>
      <c r="AV1230"/>
      <c r="AW1230"/>
      <c r="AX1230"/>
      <c r="AY1230"/>
      <c r="AZ1230"/>
      <c r="BA1230"/>
      <c r="BB1230"/>
      <c r="BC1230"/>
      <c r="BD1230"/>
      <c r="BE1230"/>
      <c r="BF1230"/>
      <c r="BG1230"/>
      <c r="BH1230"/>
      <c r="BI1230"/>
      <c r="BJ1230"/>
      <c r="BK1230"/>
      <c r="BL1230"/>
      <c r="BM1230"/>
      <c r="BN1230"/>
      <c r="BO1230"/>
      <c r="BP1230"/>
      <c r="BQ1230"/>
      <c r="BR1230"/>
      <c r="BS1230"/>
      <c r="BT1230"/>
      <c r="BU1230"/>
      <c r="BV1230"/>
      <c r="BW1230"/>
      <c r="BX1230"/>
      <c r="BY1230"/>
      <c r="BZ1230"/>
      <c r="CA1230"/>
      <c r="CB1230"/>
      <c r="CC1230"/>
      <c r="CD1230"/>
      <c r="CE1230"/>
      <c r="CF1230"/>
      <c r="CG1230"/>
      <c r="CH1230"/>
      <c r="CI1230"/>
      <c r="CJ1230"/>
      <c r="CK1230"/>
      <c r="CL1230"/>
      <c r="CM1230"/>
      <c r="CN1230"/>
      <c r="CO1230"/>
      <c r="CP1230"/>
      <c r="CQ1230"/>
      <c r="CR1230"/>
      <c r="CS1230"/>
      <c r="CT1230"/>
      <c r="CU1230"/>
      <c r="CV1230"/>
      <c r="CW1230"/>
      <c r="CX1230"/>
      <c r="CY1230"/>
      <c r="CZ1230"/>
      <c r="DA1230"/>
      <c r="DB1230"/>
      <c r="DC1230"/>
      <c r="DD1230"/>
      <c r="DE1230"/>
      <c r="DF1230"/>
      <c r="DG1230"/>
      <c r="DH1230"/>
      <c r="DI1230"/>
      <c r="DJ1230"/>
      <c r="DK1230"/>
      <c r="DL1230"/>
      <c r="DM1230"/>
      <c r="DN1230"/>
      <c r="DO1230"/>
      <c r="DP1230"/>
      <c r="DQ1230"/>
      <c r="DR1230"/>
      <c r="DS1230"/>
      <c r="DT1230"/>
      <c r="DU1230"/>
      <c r="DV1230"/>
      <c r="DW1230"/>
      <c r="DX1230"/>
      <c r="DY1230"/>
      <c r="DZ1230"/>
      <c r="EA1230"/>
      <c r="EB1230"/>
      <c r="EC1230"/>
      <c r="ED1230"/>
      <c r="EE1230"/>
      <c r="EF1230"/>
      <c r="EG1230"/>
      <c r="EH1230"/>
      <c r="EI1230"/>
      <c r="EJ1230"/>
      <c r="EK1230"/>
      <c r="EL1230"/>
      <c r="EM1230"/>
      <c r="EN1230"/>
      <c r="EO1230"/>
      <c r="EP1230"/>
      <c r="EQ1230"/>
      <c r="ER1230"/>
      <c r="ES1230"/>
      <c r="ET1230"/>
      <c r="EU1230"/>
      <c r="EV1230"/>
      <c r="EW1230"/>
      <c r="EX1230"/>
      <c r="EY1230"/>
      <c r="EZ1230"/>
      <c r="FA1230"/>
      <c r="FB1230"/>
      <c r="FC1230"/>
      <c r="FD1230"/>
      <c r="FE1230"/>
      <c r="FF1230"/>
      <c r="FG1230"/>
      <c r="FH1230"/>
      <c r="FI1230"/>
      <c r="FJ1230"/>
      <c r="FK1230"/>
      <c r="FL1230"/>
      <c r="FM1230"/>
      <c r="FN1230"/>
      <c r="FO1230"/>
      <c r="FP1230"/>
      <c r="FQ1230"/>
      <c r="FR1230"/>
      <c r="FS1230"/>
      <c r="FT1230"/>
      <c r="FU1230"/>
      <c r="FV1230"/>
      <c r="FW1230"/>
      <c r="FX1230"/>
      <c r="FY1230"/>
      <c r="FZ1230"/>
      <c r="GA1230"/>
      <c r="GB1230"/>
      <c r="GC1230"/>
      <c r="GD1230"/>
      <c r="GE1230"/>
      <c r="GF1230"/>
      <c r="GG1230"/>
      <c r="GH1230"/>
      <c r="GI1230"/>
      <c r="GJ1230"/>
      <c r="GK1230"/>
      <c r="GL1230"/>
      <c r="GM1230"/>
      <c r="GN1230"/>
      <c r="GO1230"/>
      <c r="GP1230"/>
      <c r="GQ1230"/>
      <c r="GR1230"/>
      <c r="GS1230"/>
      <c r="GT1230"/>
      <c r="GU1230"/>
      <c r="GV1230"/>
      <c r="GW1230"/>
      <c r="GX1230"/>
      <c r="GY1230"/>
      <c r="GZ1230"/>
      <c r="HA1230"/>
      <c r="HB1230"/>
      <c r="HC1230"/>
      <c r="HD1230"/>
      <c r="HE1230"/>
      <c r="HF1230"/>
      <c r="HG1230"/>
      <c r="HH1230"/>
      <c r="HI1230"/>
      <c r="HJ1230"/>
      <c r="HK1230"/>
      <c r="HL1230"/>
    </row>
    <row r="1231" spans="1:220" x14ac:dyDescent="0.25">
      <c r="A1231"/>
      <c r="B1231"/>
      <c r="C1231"/>
      <c r="D1231"/>
      <c r="E1231"/>
      <c r="F1231"/>
      <c r="G1231"/>
      <c r="H1231"/>
      <c r="I1231"/>
      <c r="J1231"/>
      <c r="K1231"/>
      <c r="L1231"/>
      <c r="M1231"/>
      <c r="N1231"/>
      <c r="O1231"/>
      <c r="P1231"/>
      <c r="Q1231"/>
      <c r="R1231"/>
      <c r="S1231"/>
      <c r="T1231"/>
      <c r="U1231"/>
      <c r="V1231"/>
      <c r="W1231"/>
      <c r="X1231"/>
      <c r="Y1231"/>
      <c r="Z1231"/>
      <c r="AA1231"/>
      <c r="AB1231"/>
      <c r="AC1231"/>
      <c r="AD1231"/>
      <c r="AE1231"/>
      <c r="AF1231"/>
      <c r="AG1231"/>
      <c r="AH1231"/>
      <c r="AI1231"/>
      <c r="AJ1231"/>
      <c r="AK1231"/>
      <c r="AL1231"/>
      <c r="AM1231"/>
      <c r="AN1231"/>
      <c r="AO1231"/>
      <c r="AP1231"/>
      <c r="AQ1231"/>
      <c r="AR1231"/>
      <c r="AS1231"/>
      <c r="AT1231"/>
      <c r="AU1231"/>
      <c r="AV1231"/>
      <c r="AW1231"/>
      <c r="AX1231"/>
      <c r="AY1231"/>
      <c r="AZ1231"/>
      <c r="BA1231"/>
      <c r="BB1231"/>
      <c r="BC1231"/>
      <c r="BD1231"/>
      <c r="BE1231"/>
      <c r="BF1231"/>
      <c r="BG1231"/>
      <c r="BH1231"/>
      <c r="BI1231"/>
      <c r="BJ1231"/>
      <c r="BK1231"/>
      <c r="BL1231"/>
      <c r="BM1231"/>
      <c r="BN1231"/>
      <c r="BO1231"/>
      <c r="BP1231"/>
      <c r="BQ1231"/>
      <c r="BR1231"/>
      <c r="BS1231"/>
      <c r="BT1231"/>
      <c r="BU1231"/>
      <c r="BV1231"/>
      <c r="BW1231"/>
      <c r="BX1231"/>
      <c r="BY1231"/>
      <c r="BZ1231"/>
      <c r="CA1231"/>
      <c r="CB1231"/>
      <c r="CC1231"/>
      <c r="CD1231"/>
      <c r="CE1231"/>
      <c r="CF1231"/>
      <c r="CG1231"/>
      <c r="CH1231"/>
      <c r="CI1231"/>
      <c r="CJ1231"/>
      <c r="CK1231"/>
      <c r="CL1231"/>
      <c r="CM1231"/>
      <c r="CN1231"/>
      <c r="CO1231"/>
      <c r="CP1231"/>
      <c r="CQ1231"/>
      <c r="CR1231"/>
      <c r="CS1231"/>
      <c r="CT1231"/>
      <c r="CU1231"/>
      <c r="CV1231"/>
      <c r="CW1231"/>
      <c r="CX1231"/>
      <c r="CY1231"/>
      <c r="CZ1231"/>
      <c r="DA1231"/>
      <c r="DB1231"/>
      <c r="DC1231"/>
      <c r="DD1231"/>
      <c r="DE1231"/>
      <c r="DF1231"/>
      <c r="DG1231"/>
      <c r="DH1231"/>
      <c r="DI1231"/>
      <c r="DJ1231"/>
      <c r="DK1231"/>
      <c r="DL1231"/>
      <c r="DM1231"/>
      <c r="DN1231"/>
      <c r="DO1231"/>
      <c r="DP1231"/>
      <c r="DQ1231"/>
      <c r="DR1231"/>
      <c r="DS1231"/>
      <c r="DT1231"/>
      <c r="DU1231"/>
      <c r="DV1231"/>
      <c r="DW1231"/>
      <c r="DX1231"/>
      <c r="DY1231"/>
      <c r="DZ1231"/>
      <c r="EA1231"/>
      <c r="EB1231"/>
      <c r="EC1231"/>
      <c r="ED1231"/>
      <c r="EE1231"/>
      <c r="EF1231"/>
      <c r="EG1231"/>
      <c r="EH1231"/>
      <c r="EI1231"/>
      <c r="EJ1231"/>
      <c r="EK1231"/>
      <c r="EL1231"/>
      <c r="EM1231"/>
      <c r="EN1231"/>
      <c r="EO1231"/>
      <c r="EP1231"/>
      <c r="EQ1231"/>
      <c r="ER1231"/>
      <c r="ES1231"/>
      <c r="ET1231"/>
      <c r="EU1231"/>
      <c r="EV1231"/>
      <c r="EW1231"/>
      <c r="EX1231"/>
      <c r="EY1231"/>
      <c r="EZ1231"/>
      <c r="FA1231"/>
      <c r="FB1231"/>
      <c r="FC1231"/>
      <c r="FD1231"/>
      <c r="FE1231"/>
      <c r="FF1231"/>
      <c r="FG1231"/>
      <c r="FH1231"/>
      <c r="FI1231"/>
      <c r="FJ1231"/>
      <c r="FK1231"/>
      <c r="FL1231"/>
      <c r="FM1231"/>
      <c r="FN1231"/>
      <c r="FO1231"/>
      <c r="FP1231"/>
      <c r="FQ1231"/>
      <c r="FR1231"/>
      <c r="FS1231"/>
      <c r="FT1231"/>
      <c r="FU1231"/>
      <c r="FV1231"/>
      <c r="FW1231"/>
      <c r="FX1231"/>
      <c r="FY1231"/>
      <c r="FZ1231"/>
      <c r="GA1231"/>
      <c r="GB1231"/>
      <c r="GC1231"/>
      <c r="GD1231"/>
      <c r="GE1231"/>
      <c r="GF1231"/>
      <c r="GG1231"/>
      <c r="GH1231"/>
      <c r="GI1231"/>
      <c r="GJ1231"/>
      <c r="GK1231"/>
      <c r="GL1231"/>
      <c r="GM1231"/>
      <c r="GN1231"/>
      <c r="GO1231"/>
      <c r="GP1231"/>
      <c r="GQ1231"/>
      <c r="GR1231"/>
      <c r="GS1231"/>
      <c r="GT1231"/>
      <c r="GU1231"/>
      <c r="GV1231"/>
      <c r="GW1231"/>
      <c r="GX1231"/>
      <c r="GY1231"/>
      <c r="GZ1231"/>
      <c r="HA1231"/>
      <c r="HB1231"/>
      <c r="HC1231"/>
      <c r="HD1231"/>
      <c r="HE1231"/>
      <c r="HF1231"/>
      <c r="HG1231"/>
      <c r="HH1231"/>
      <c r="HI1231"/>
      <c r="HJ1231"/>
      <c r="HK1231"/>
      <c r="HL1231"/>
    </row>
    <row r="1232" spans="1:220" x14ac:dyDescent="0.25">
      <c r="A1232"/>
      <c r="B1232"/>
      <c r="C1232"/>
      <c r="D1232"/>
      <c r="E1232"/>
      <c r="F1232"/>
      <c r="G1232"/>
      <c r="H1232"/>
      <c r="I1232"/>
      <c r="J1232"/>
      <c r="K1232"/>
      <c r="L1232"/>
      <c r="M1232"/>
      <c r="N1232"/>
      <c r="O1232"/>
      <c r="P1232"/>
      <c r="Q1232"/>
      <c r="R1232"/>
      <c r="S1232"/>
      <c r="T1232"/>
      <c r="U1232"/>
      <c r="V1232"/>
      <c r="W1232"/>
      <c r="X1232"/>
      <c r="Y1232"/>
      <c r="Z1232"/>
      <c r="AA1232"/>
      <c r="AB1232"/>
      <c r="AC1232"/>
      <c r="AD1232"/>
      <c r="AE1232"/>
      <c r="AF1232"/>
      <c r="AG1232"/>
      <c r="AH1232"/>
      <c r="AI1232"/>
      <c r="AJ1232"/>
      <c r="AK1232"/>
      <c r="AL1232"/>
      <c r="AM1232"/>
      <c r="AN1232"/>
      <c r="AO1232"/>
      <c r="AP1232"/>
      <c r="AQ1232"/>
      <c r="AR1232"/>
      <c r="AS1232"/>
      <c r="AT1232"/>
      <c r="AU1232"/>
      <c r="AV1232"/>
      <c r="AW1232"/>
      <c r="AX1232"/>
      <c r="AY1232"/>
      <c r="AZ1232"/>
      <c r="BA1232"/>
      <c r="BB1232"/>
      <c r="BC1232"/>
      <c r="BD1232"/>
      <c r="BE1232"/>
      <c r="BF1232"/>
      <c r="BG1232"/>
      <c r="BH1232"/>
      <c r="BI1232"/>
      <c r="BJ1232"/>
      <c r="BK1232"/>
      <c r="BL1232"/>
      <c r="BM1232"/>
      <c r="BN1232"/>
      <c r="BO1232"/>
      <c r="BP1232"/>
      <c r="BQ1232"/>
      <c r="BR1232"/>
      <c r="BS1232"/>
      <c r="BT1232"/>
      <c r="BU1232"/>
      <c r="BV1232"/>
      <c r="BW1232"/>
      <c r="BX1232"/>
      <c r="BY1232"/>
      <c r="BZ1232"/>
      <c r="CA1232"/>
      <c r="CB1232"/>
      <c r="CC1232"/>
      <c r="CD1232"/>
      <c r="CE1232"/>
      <c r="CF1232"/>
      <c r="CG1232"/>
      <c r="CH1232"/>
      <c r="CI1232"/>
      <c r="CJ1232"/>
      <c r="CK1232"/>
      <c r="CL1232"/>
      <c r="CM1232"/>
      <c r="CN1232"/>
      <c r="CO1232"/>
      <c r="CP1232"/>
      <c r="CQ1232"/>
      <c r="CR1232"/>
      <c r="CS1232"/>
      <c r="CT1232"/>
      <c r="CU1232"/>
      <c r="CV1232"/>
      <c r="CW1232"/>
      <c r="CX1232"/>
      <c r="CY1232"/>
      <c r="CZ1232"/>
      <c r="DA1232"/>
      <c r="DB1232"/>
      <c r="DC1232"/>
      <c r="DD1232"/>
      <c r="DE1232"/>
      <c r="DF1232"/>
      <c r="DG1232"/>
      <c r="DH1232"/>
      <c r="DI1232"/>
      <c r="DJ1232"/>
      <c r="DK1232"/>
      <c r="DL1232"/>
      <c r="DM1232"/>
      <c r="DN1232"/>
      <c r="DO1232"/>
      <c r="DP1232"/>
      <c r="DQ1232"/>
      <c r="DR1232"/>
      <c r="DS1232"/>
      <c r="DT1232"/>
      <c r="DU1232"/>
      <c r="DV1232"/>
      <c r="DW1232"/>
      <c r="DX1232"/>
      <c r="DY1232"/>
      <c r="DZ1232"/>
      <c r="EA1232"/>
      <c r="EB1232"/>
      <c r="EC1232"/>
      <c r="ED1232"/>
      <c r="EE1232"/>
      <c r="EF1232"/>
      <c r="EG1232"/>
      <c r="EH1232"/>
      <c r="EI1232"/>
      <c r="EJ1232"/>
      <c r="EK1232"/>
      <c r="EL1232"/>
      <c r="EM1232"/>
      <c r="EN1232"/>
      <c r="EO1232"/>
      <c r="EP1232"/>
      <c r="EQ1232"/>
      <c r="ER1232"/>
      <c r="ES1232"/>
      <c r="ET1232"/>
      <c r="EU1232"/>
      <c r="EV1232"/>
      <c r="EW1232"/>
      <c r="EX1232"/>
      <c r="EY1232"/>
      <c r="EZ1232"/>
      <c r="FA1232"/>
      <c r="FB1232"/>
      <c r="FC1232"/>
      <c r="FD1232"/>
      <c r="FE1232"/>
      <c r="FF1232"/>
      <c r="FG1232"/>
      <c r="FH1232"/>
      <c r="FI1232"/>
      <c r="FJ1232"/>
      <c r="FK1232"/>
      <c r="FL1232"/>
      <c r="FM1232"/>
      <c r="FN1232"/>
      <c r="FO1232"/>
      <c r="FP1232"/>
      <c r="FQ1232"/>
      <c r="FR1232"/>
      <c r="FS1232"/>
      <c r="FT1232"/>
      <c r="FU1232"/>
      <c r="FV1232"/>
      <c r="FW1232"/>
      <c r="FX1232"/>
      <c r="FY1232"/>
      <c r="FZ1232"/>
      <c r="GA1232"/>
      <c r="GB1232"/>
      <c r="GC1232"/>
      <c r="GD1232"/>
      <c r="GE1232"/>
      <c r="GF1232"/>
      <c r="GG1232"/>
      <c r="GH1232"/>
      <c r="GI1232"/>
      <c r="GJ1232"/>
      <c r="GK1232"/>
      <c r="GL1232"/>
      <c r="GM1232"/>
      <c r="GN1232"/>
      <c r="GO1232"/>
      <c r="GP1232"/>
      <c r="GQ1232"/>
      <c r="GR1232"/>
      <c r="GS1232"/>
      <c r="GT1232"/>
      <c r="GU1232"/>
      <c r="GV1232"/>
      <c r="GW1232"/>
      <c r="GX1232"/>
      <c r="GY1232"/>
      <c r="GZ1232"/>
      <c r="HA1232"/>
      <c r="HB1232"/>
      <c r="HC1232"/>
      <c r="HD1232"/>
      <c r="HE1232"/>
      <c r="HF1232"/>
      <c r="HG1232"/>
      <c r="HH1232"/>
      <c r="HI1232"/>
      <c r="HJ1232"/>
      <c r="HK1232"/>
      <c r="HL1232"/>
    </row>
    <row r="1233" spans="1:220" x14ac:dyDescent="0.25">
      <c r="A1233"/>
      <c r="B1233"/>
      <c r="C1233"/>
      <c r="D1233"/>
      <c r="E1233"/>
      <c r="F1233"/>
      <c r="G1233"/>
      <c r="H1233"/>
      <c r="I1233"/>
      <c r="J1233"/>
      <c r="K1233"/>
      <c r="L1233"/>
      <c r="M1233"/>
      <c r="N1233"/>
      <c r="O1233"/>
      <c r="P1233"/>
      <c r="Q1233"/>
      <c r="R1233"/>
      <c r="S1233"/>
      <c r="T1233"/>
      <c r="U1233"/>
      <c r="V1233"/>
      <c r="W1233"/>
      <c r="X1233"/>
      <c r="Y1233"/>
      <c r="Z1233"/>
      <c r="AA1233"/>
      <c r="AB1233"/>
      <c r="AC1233"/>
      <c r="AD1233"/>
      <c r="AE1233"/>
      <c r="AF1233"/>
      <c r="AG1233"/>
      <c r="AH1233"/>
      <c r="AI1233"/>
      <c r="AJ1233"/>
      <c r="AK1233"/>
      <c r="AL1233"/>
      <c r="AM1233"/>
      <c r="AN1233"/>
      <c r="AO1233"/>
      <c r="AP1233"/>
      <c r="AQ1233"/>
      <c r="AR1233"/>
      <c r="AS1233"/>
      <c r="AT1233"/>
      <c r="AU1233"/>
      <c r="AV1233"/>
      <c r="AW1233"/>
      <c r="AX1233"/>
      <c r="AY1233"/>
      <c r="AZ1233"/>
      <c r="BA1233"/>
      <c r="BB1233"/>
      <c r="BC1233"/>
      <c r="BD1233"/>
      <c r="BE1233"/>
      <c r="BF1233"/>
      <c r="BG1233"/>
      <c r="BH1233"/>
      <c r="BI1233"/>
      <c r="BJ1233"/>
      <c r="BK1233"/>
      <c r="BL1233"/>
      <c r="BM1233"/>
      <c r="BN1233"/>
      <c r="BO1233"/>
      <c r="BP1233"/>
      <c r="BQ1233"/>
      <c r="BR1233"/>
      <c r="BS1233"/>
      <c r="BT1233"/>
      <c r="BU1233"/>
      <c r="BV1233"/>
      <c r="BW1233"/>
      <c r="BX1233"/>
      <c r="BY1233"/>
      <c r="BZ1233"/>
      <c r="CA1233"/>
      <c r="CB1233"/>
      <c r="CC1233"/>
      <c r="CD1233"/>
      <c r="CE1233"/>
      <c r="CF1233"/>
      <c r="CG1233"/>
      <c r="CH1233"/>
      <c r="CI1233"/>
      <c r="CJ1233"/>
      <c r="CK1233"/>
      <c r="CL1233"/>
      <c r="CM1233"/>
      <c r="CN1233"/>
      <c r="CO1233"/>
      <c r="CP1233"/>
      <c r="CQ1233"/>
      <c r="CR1233"/>
      <c r="CS1233"/>
      <c r="CT1233"/>
      <c r="CU1233"/>
      <c r="CV1233"/>
      <c r="CW1233"/>
      <c r="CX1233"/>
      <c r="CY1233"/>
      <c r="CZ1233"/>
      <c r="DA1233"/>
      <c r="DB1233"/>
      <c r="DC1233"/>
      <c r="DD1233"/>
      <c r="DE1233"/>
      <c r="DF1233"/>
      <c r="DG1233"/>
      <c r="DH1233"/>
      <c r="DI1233"/>
      <c r="DJ1233"/>
      <c r="DK1233"/>
      <c r="DL1233"/>
      <c r="DM1233"/>
      <c r="DN1233"/>
      <c r="DO1233"/>
      <c r="DP1233"/>
      <c r="DQ1233"/>
      <c r="DR1233"/>
      <c r="DS1233"/>
      <c r="DT1233"/>
      <c r="DU1233"/>
      <c r="DV1233"/>
      <c r="DW1233"/>
      <c r="DX1233"/>
      <c r="DY1233"/>
      <c r="DZ1233"/>
      <c r="EA1233"/>
      <c r="EB1233"/>
      <c r="EC1233"/>
      <c r="ED1233"/>
      <c r="EE1233"/>
      <c r="EF1233"/>
      <c r="EG1233"/>
      <c r="EH1233"/>
      <c r="EI1233"/>
      <c r="EJ1233"/>
      <c r="EK1233"/>
      <c r="EL1233"/>
      <c r="EM1233"/>
      <c r="EN1233"/>
      <c r="EO1233"/>
      <c r="EP1233"/>
      <c r="EQ1233"/>
      <c r="ER1233"/>
      <c r="ES1233"/>
      <c r="ET1233"/>
      <c r="EU1233"/>
      <c r="EV1233"/>
      <c r="EW1233"/>
      <c r="EX1233"/>
      <c r="EY1233"/>
      <c r="EZ1233"/>
      <c r="FA1233"/>
      <c r="FB1233"/>
      <c r="FC1233"/>
      <c r="FD1233"/>
      <c r="FE1233"/>
      <c r="FF1233"/>
      <c r="FG1233"/>
      <c r="FH1233"/>
      <c r="FI1233"/>
      <c r="FJ1233"/>
      <c r="FK1233"/>
      <c r="FL1233"/>
      <c r="FM1233"/>
      <c r="FN1233"/>
      <c r="FO1233"/>
      <c r="FP1233"/>
      <c r="FQ1233"/>
      <c r="FR1233"/>
      <c r="FS1233"/>
      <c r="FT1233"/>
      <c r="FU1233"/>
      <c r="FV1233"/>
      <c r="FW1233"/>
      <c r="FX1233"/>
      <c r="FY1233"/>
      <c r="FZ1233"/>
      <c r="GA1233"/>
      <c r="GB1233"/>
      <c r="GC1233"/>
      <c r="GD1233"/>
      <c r="GE1233"/>
      <c r="GF1233"/>
      <c r="GG1233"/>
      <c r="GH1233"/>
      <c r="GI1233"/>
      <c r="GJ1233"/>
      <c r="GK1233"/>
      <c r="GL1233"/>
      <c r="GM1233"/>
      <c r="GN1233"/>
      <c r="GO1233"/>
      <c r="GP1233"/>
      <c r="GQ1233"/>
      <c r="GR1233"/>
      <c r="GS1233"/>
      <c r="GT1233"/>
      <c r="GU1233"/>
      <c r="GV1233"/>
      <c r="GW1233"/>
      <c r="GX1233"/>
      <c r="GY1233"/>
      <c r="GZ1233"/>
      <c r="HA1233"/>
      <c r="HB1233"/>
      <c r="HC1233"/>
      <c r="HD1233"/>
      <c r="HE1233"/>
      <c r="HF1233"/>
      <c r="HG1233"/>
      <c r="HH1233"/>
      <c r="HI1233"/>
      <c r="HJ1233"/>
      <c r="HK1233"/>
      <c r="HL1233"/>
    </row>
    <row r="1234" spans="1:220" x14ac:dyDescent="0.25">
      <c r="A1234"/>
      <c r="B1234"/>
      <c r="C1234"/>
      <c r="D1234"/>
      <c r="E1234"/>
      <c r="F1234"/>
      <c r="G1234"/>
      <c r="H1234"/>
      <c r="I1234"/>
      <c r="J1234"/>
      <c r="K1234"/>
      <c r="L1234"/>
      <c r="M1234"/>
      <c r="N1234"/>
      <c r="O1234"/>
      <c r="P1234"/>
      <c r="Q1234"/>
      <c r="R1234"/>
      <c r="S1234"/>
      <c r="T1234"/>
      <c r="U1234"/>
      <c r="V1234"/>
      <c r="W1234"/>
      <c r="X1234"/>
      <c r="Y1234"/>
      <c r="Z1234"/>
      <c r="AA1234"/>
      <c r="AB1234"/>
      <c r="AC1234"/>
      <c r="AD1234"/>
      <c r="AE1234"/>
      <c r="AF1234"/>
      <c r="AG1234"/>
      <c r="AH1234"/>
      <c r="AI1234"/>
      <c r="AJ1234"/>
      <c r="AK1234"/>
      <c r="AL1234"/>
      <c r="AM1234"/>
      <c r="AN1234"/>
      <c r="AO1234"/>
      <c r="AP1234"/>
      <c r="AQ1234"/>
      <c r="AR1234"/>
      <c r="AS1234"/>
      <c r="AT1234"/>
      <c r="AU1234"/>
      <c r="AV1234"/>
      <c r="AW1234"/>
      <c r="AX1234"/>
      <c r="AY1234"/>
      <c r="AZ1234"/>
      <c r="BA1234"/>
      <c r="BB1234"/>
      <c r="BC1234"/>
      <c r="BD1234"/>
      <c r="BE1234"/>
      <c r="BF1234"/>
      <c r="BG1234"/>
      <c r="BH1234"/>
      <c r="BI1234"/>
      <c r="BJ1234"/>
      <c r="BK1234"/>
      <c r="BL1234"/>
      <c r="BM1234"/>
      <c r="BN1234"/>
      <c r="BO1234"/>
      <c r="BP1234"/>
      <c r="BQ1234"/>
      <c r="BR1234"/>
      <c r="BS1234"/>
      <c r="BT1234"/>
      <c r="BU1234"/>
      <c r="BV1234"/>
      <c r="BW1234"/>
      <c r="BX1234"/>
      <c r="BY1234"/>
      <c r="BZ1234"/>
      <c r="CA1234"/>
      <c r="CB1234"/>
      <c r="CC1234"/>
      <c r="CD1234"/>
      <c r="CE1234"/>
      <c r="CF1234"/>
      <c r="CG1234"/>
      <c r="CH1234"/>
      <c r="CI1234"/>
      <c r="CJ1234"/>
      <c r="CK1234"/>
      <c r="CL1234"/>
      <c r="CM1234"/>
      <c r="CN1234"/>
      <c r="CO1234"/>
      <c r="CP1234"/>
      <c r="CQ1234"/>
      <c r="CR1234"/>
      <c r="CS1234"/>
      <c r="CT1234"/>
      <c r="CU1234"/>
      <c r="CV1234"/>
      <c r="CW1234"/>
      <c r="CX1234"/>
      <c r="CY1234"/>
      <c r="CZ1234"/>
      <c r="DA1234"/>
      <c r="DB1234"/>
      <c r="DC1234"/>
      <c r="DD1234"/>
      <c r="DE1234"/>
      <c r="DF1234"/>
      <c r="DG1234"/>
      <c r="DH1234"/>
      <c r="DI1234"/>
      <c r="DJ1234"/>
      <c r="DK1234"/>
      <c r="DL1234"/>
      <c r="DM1234"/>
      <c r="DN1234"/>
      <c r="DO1234"/>
      <c r="DP1234"/>
      <c r="DQ1234"/>
      <c r="DR1234"/>
      <c r="DS1234"/>
      <c r="DT1234"/>
      <c r="DU1234"/>
      <c r="DV1234"/>
      <c r="DW1234"/>
      <c r="DX1234"/>
      <c r="DY1234"/>
      <c r="DZ1234"/>
      <c r="EA1234"/>
      <c r="EB1234"/>
      <c r="EC1234"/>
      <c r="ED1234"/>
      <c r="EE1234"/>
      <c r="EF1234"/>
      <c r="EG1234"/>
      <c r="EH1234"/>
      <c r="EI1234"/>
      <c r="EJ1234"/>
      <c r="EK1234"/>
      <c r="EL1234"/>
      <c r="EM1234"/>
      <c r="EN1234"/>
      <c r="EO1234"/>
      <c r="EP1234"/>
      <c r="EQ1234"/>
      <c r="ER1234"/>
      <c r="ES1234"/>
      <c r="ET1234"/>
      <c r="EU1234"/>
      <c r="EV1234"/>
      <c r="EW1234"/>
      <c r="EX1234"/>
      <c r="EY1234"/>
      <c r="EZ1234"/>
      <c r="FA1234"/>
      <c r="FB1234"/>
      <c r="FC1234"/>
      <c r="FD1234"/>
      <c r="FE1234"/>
      <c r="FF1234"/>
      <c r="FG1234"/>
      <c r="FH1234"/>
      <c r="FI1234"/>
      <c r="FJ1234"/>
      <c r="FK1234"/>
      <c r="FL1234"/>
      <c r="FM1234"/>
      <c r="FN1234"/>
      <c r="FO1234"/>
      <c r="FP1234"/>
      <c r="FQ1234"/>
      <c r="FR1234"/>
      <c r="FS1234"/>
      <c r="FT1234"/>
      <c r="FU1234"/>
      <c r="FV1234"/>
      <c r="FW1234"/>
      <c r="FX1234"/>
      <c r="FY1234"/>
      <c r="FZ1234"/>
      <c r="GA1234"/>
      <c r="GB1234"/>
      <c r="GC1234"/>
      <c r="GD1234"/>
      <c r="GE1234"/>
      <c r="GF1234"/>
      <c r="GG1234"/>
      <c r="GH1234"/>
      <c r="GI1234"/>
      <c r="GJ1234"/>
      <c r="GK1234"/>
      <c r="GL1234"/>
      <c r="GM1234"/>
      <c r="GN1234"/>
      <c r="GO1234"/>
      <c r="GP1234"/>
      <c r="GQ1234"/>
      <c r="GR1234"/>
      <c r="GS1234"/>
      <c r="GT1234"/>
      <c r="GU1234"/>
      <c r="GV1234"/>
      <c r="GW1234"/>
      <c r="GX1234"/>
      <c r="GY1234"/>
      <c r="GZ1234"/>
      <c r="HA1234"/>
      <c r="HB1234"/>
      <c r="HC1234"/>
      <c r="HD1234"/>
      <c r="HE1234"/>
      <c r="HF1234"/>
      <c r="HG1234"/>
      <c r="HH1234"/>
      <c r="HI1234"/>
      <c r="HJ1234"/>
      <c r="HK1234"/>
      <c r="HL1234"/>
    </row>
    <row r="1235" spans="1:220" x14ac:dyDescent="0.25">
      <c r="A1235"/>
      <c r="B1235"/>
      <c r="C1235"/>
      <c r="D1235"/>
      <c r="E1235"/>
      <c r="F1235"/>
      <c r="G1235"/>
      <c r="H1235"/>
      <c r="I1235"/>
      <c r="J1235"/>
      <c r="K1235"/>
      <c r="L1235"/>
      <c r="M1235"/>
      <c r="N1235"/>
      <c r="O1235"/>
      <c r="P1235"/>
      <c r="Q1235"/>
      <c r="R1235"/>
      <c r="S1235"/>
      <c r="T1235"/>
      <c r="U1235"/>
      <c r="V1235"/>
      <c r="W1235"/>
      <c r="X1235"/>
      <c r="Y1235"/>
      <c r="Z1235"/>
      <c r="AA1235"/>
      <c r="AB1235"/>
      <c r="AC1235"/>
      <c r="AD1235"/>
      <c r="AE1235"/>
      <c r="AF1235"/>
      <c r="AG1235"/>
      <c r="AH1235"/>
      <c r="AI1235"/>
      <c r="AJ1235"/>
      <c r="AK1235"/>
      <c r="AL1235"/>
      <c r="AM1235"/>
      <c r="AN1235"/>
      <c r="AO1235"/>
      <c r="AP1235"/>
      <c r="AQ1235"/>
      <c r="AR1235"/>
      <c r="AS1235"/>
      <c r="AT1235"/>
      <c r="AU1235"/>
      <c r="AV1235"/>
      <c r="AW1235"/>
      <c r="AX1235"/>
      <c r="AY1235"/>
      <c r="AZ1235"/>
      <c r="BA1235"/>
      <c r="BB1235"/>
      <c r="BC1235"/>
      <c r="BD1235"/>
      <c r="BE1235"/>
      <c r="BF1235"/>
      <c r="BG1235"/>
      <c r="BH1235"/>
      <c r="BI1235"/>
      <c r="BJ1235"/>
      <c r="BK1235"/>
      <c r="BL1235"/>
      <c r="BM1235"/>
      <c r="BN1235"/>
      <c r="BO1235"/>
      <c r="BP1235"/>
      <c r="BQ1235"/>
      <c r="BR1235"/>
      <c r="BS1235"/>
      <c r="BT1235"/>
      <c r="BU1235"/>
      <c r="BV1235"/>
      <c r="BW1235"/>
      <c r="BX1235"/>
      <c r="BY1235"/>
      <c r="BZ1235"/>
      <c r="CA1235"/>
      <c r="CB1235"/>
      <c r="CC1235"/>
      <c r="CD1235"/>
      <c r="CE1235"/>
      <c r="CF1235"/>
      <c r="CG1235"/>
      <c r="CH1235"/>
      <c r="CI1235"/>
      <c r="CJ1235"/>
      <c r="CK1235"/>
      <c r="CL1235"/>
      <c r="CM1235"/>
      <c r="CN1235"/>
      <c r="CO1235"/>
      <c r="CP1235"/>
      <c r="CQ1235"/>
      <c r="CR1235"/>
      <c r="CS1235"/>
      <c r="CT1235"/>
      <c r="CU1235"/>
      <c r="CV1235"/>
      <c r="CW1235"/>
      <c r="CX1235"/>
      <c r="CY1235"/>
      <c r="CZ1235"/>
      <c r="DA1235"/>
      <c r="DB1235"/>
      <c r="DC1235"/>
      <c r="DD1235"/>
      <c r="DE1235"/>
      <c r="DF1235"/>
      <c r="DG1235"/>
      <c r="DH1235"/>
      <c r="DI1235"/>
      <c r="DJ1235"/>
      <c r="DK1235"/>
      <c r="DL1235"/>
      <c r="DM1235"/>
      <c r="DN1235"/>
      <c r="DO1235"/>
      <c r="DP1235"/>
      <c r="DQ1235"/>
      <c r="DR1235"/>
      <c r="DS1235"/>
      <c r="DT1235"/>
      <c r="DU1235"/>
      <c r="DV1235"/>
      <c r="DW1235"/>
      <c r="DX1235"/>
      <c r="DY1235"/>
      <c r="DZ1235"/>
      <c r="EA1235"/>
      <c r="EB1235"/>
      <c r="EC1235"/>
      <c r="ED1235"/>
      <c r="EE1235"/>
      <c r="EF1235"/>
      <c r="EG1235"/>
      <c r="EH1235"/>
      <c r="EI1235"/>
      <c r="EJ1235"/>
      <c r="EK1235"/>
      <c r="EL1235"/>
      <c r="EM1235"/>
      <c r="EN1235"/>
      <c r="EO1235"/>
      <c r="EP1235"/>
      <c r="EQ1235"/>
      <c r="ER1235"/>
      <c r="ES1235"/>
      <c r="ET1235"/>
      <c r="EU1235"/>
      <c r="EV1235"/>
      <c r="EW1235"/>
      <c r="EX1235"/>
      <c r="EY1235"/>
      <c r="EZ1235"/>
      <c r="FA1235"/>
      <c r="FB1235"/>
      <c r="FC1235"/>
      <c r="FD1235"/>
      <c r="FE1235"/>
      <c r="FF1235"/>
      <c r="FG1235"/>
      <c r="FH1235"/>
      <c r="FI1235"/>
      <c r="FJ1235"/>
      <c r="FK1235"/>
      <c r="FL1235"/>
      <c r="FM1235"/>
      <c r="FN1235"/>
      <c r="FO1235"/>
      <c r="FP1235"/>
      <c r="FQ1235"/>
      <c r="FR1235"/>
      <c r="FS1235"/>
      <c r="FT1235"/>
      <c r="FU1235"/>
      <c r="FV1235"/>
      <c r="FW1235"/>
      <c r="FX1235"/>
      <c r="FY1235"/>
      <c r="FZ1235"/>
      <c r="GA1235"/>
      <c r="GB1235"/>
      <c r="GC1235"/>
      <c r="GD1235"/>
      <c r="GE1235"/>
      <c r="GF1235"/>
      <c r="GG1235"/>
      <c r="GH1235"/>
      <c r="GI1235"/>
      <c r="GJ1235"/>
      <c r="GK1235"/>
      <c r="GL1235"/>
      <c r="GM1235"/>
      <c r="GN1235"/>
      <c r="GO1235"/>
      <c r="GP1235"/>
      <c r="GQ1235"/>
      <c r="GR1235"/>
      <c r="GS1235"/>
      <c r="GT1235"/>
      <c r="GU1235"/>
      <c r="GV1235"/>
      <c r="GW1235"/>
      <c r="GX1235"/>
      <c r="GY1235"/>
      <c r="GZ1235"/>
      <c r="HA1235"/>
      <c r="HB1235"/>
      <c r="HC1235"/>
      <c r="HD1235"/>
      <c r="HE1235"/>
      <c r="HF1235"/>
      <c r="HG1235"/>
      <c r="HH1235"/>
      <c r="HI1235"/>
      <c r="HJ1235"/>
      <c r="HK1235"/>
      <c r="HL1235"/>
    </row>
    <row r="1236" spans="1:220" x14ac:dyDescent="0.25">
      <c r="A1236"/>
      <c r="B1236"/>
      <c r="C1236"/>
      <c r="D1236"/>
      <c r="E1236"/>
      <c r="F1236"/>
      <c r="G1236"/>
      <c r="H1236"/>
      <c r="I1236"/>
      <c r="J1236"/>
      <c r="K1236"/>
      <c r="L1236"/>
      <c r="M1236"/>
      <c r="N1236"/>
      <c r="O1236"/>
      <c r="P1236"/>
      <c r="Q1236"/>
      <c r="R1236"/>
      <c r="S1236"/>
      <c r="T1236"/>
      <c r="U1236"/>
      <c r="V1236"/>
      <c r="W1236"/>
      <c r="X1236"/>
      <c r="Y1236"/>
      <c r="Z1236"/>
      <c r="AA1236"/>
      <c r="AB1236"/>
      <c r="AC1236"/>
      <c r="AD1236"/>
      <c r="AE1236"/>
      <c r="AF1236"/>
      <c r="AG1236"/>
      <c r="AH1236"/>
      <c r="AI1236"/>
      <c r="AJ1236"/>
      <c r="AK1236"/>
      <c r="AL1236"/>
      <c r="AM1236"/>
      <c r="AN1236"/>
      <c r="AO1236"/>
      <c r="AP1236"/>
      <c r="AQ1236"/>
      <c r="AR1236"/>
      <c r="AS1236"/>
      <c r="AT1236"/>
      <c r="AU1236"/>
      <c r="AV1236"/>
      <c r="AW1236"/>
      <c r="AX1236"/>
      <c r="AY1236"/>
      <c r="AZ1236"/>
      <c r="BA1236"/>
      <c r="BB1236"/>
      <c r="BC1236"/>
      <c r="BD1236"/>
      <c r="BE1236"/>
      <c r="BF1236"/>
      <c r="BG1236"/>
      <c r="BH1236"/>
      <c r="BI1236"/>
      <c r="BJ1236"/>
      <c r="BK1236"/>
      <c r="BL1236"/>
      <c r="BM1236"/>
      <c r="BN1236"/>
      <c r="BO1236"/>
      <c r="BP1236"/>
      <c r="BQ1236"/>
      <c r="BR1236"/>
      <c r="BS1236"/>
      <c r="BT1236"/>
      <c r="BU1236"/>
      <c r="BV1236"/>
      <c r="BW1236"/>
      <c r="BX1236"/>
      <c r="BY1236"/>
      <c r="BZ1236"/>
      <c r="CA1236"/>
      <c r="CB1236"/>
      <c r="CC1236"/>
      <c r="CD1236"/>
      <c r="CE1236"/>
      <c r="CF1236"/>
      <c r="CG1236"/>
      <c r="CH1236"/>
      <c r="CI1236"/>
      <c r="CJ1236"/>
      <c r="CK1236"/>
      <c r="CL1236"/>
      <c r="CM1236"/>
      <c r="CN1236"/>
      <c r="CO1236"/>
      <c r="CP1236"/>
      <c r="CQ1236"/>
      <c r="CR1236"/>
      <c r="CS1236"/>
      <c r="CT1236"/>
      <c r="CU1236"/>
      <c r="CV1236"/>
      <c r="CW1236"/>
      <c r="CX1236"/>
      <c r="CY1236"/>
      <c r="CZ1236"/>
      <c r="DA1236"/>
      <c r="DB1236"/>
      <c r="DC1236"/>
      <c r="DD1236"/>
      <c r="DE1236"/>
      <c r="DF1236"/>
      <c r="DG1236"/>
      <c r="DH1236"/>
      <c r="DI1236"/>
      <c r="DJ1236"/>
      <c r="DK1236"/>
      <c r="DL1236"/>
      <c r="DM1236"/>
      <c r="DN1236"/>
      <c r="DO1236"/>
      <c r="DP1236"/>
      <c r="DQ1236"/>
      <c r="DR1236"/>
      <c r="DS1236"/>
      <c r="DT1236"/>
      <c r="DU1236"/>
      <c r="DV1236"/>
      <c r="DW1236"/>
      <c r="DX1236"/>
      <c r="DY1236"/>
      <c r="DZ1236"/>
      <c r="EA1236"/>
      <c r="EB1236"/>
      <c r="EC1236"/>
      <c r="ED1236"/>
      <c r="EE1236"/>
      <c r="EF1236"/>
      <c r="EG1236"/>
      <c r="EH1236"/>
      <c r="EI1236"/>
      <c r="EJ1236"/>
      <c r="EK1236"/>
      <c r="EL1236"/>
      <c r="EM1236"/>
      <c r="EN1236"/>
      <c r="EO1236"/>
      <c r="EP1236"/>
      <c r="EQ1236"/>
      <c r="ER1236"/>
      <c r="ES1236"/>
      <c r="ET1236"/>
      <c r="EU1236"/>
      <c r="EV1236"/>
      <c r="EW1236"/>
      <c r="EX1236"/>
      <c r="EY1236"/>
      <c r="EZ1236"/>
      <c r="FA1236"/>
      <c r="FB1236"/>
      <c r="FC1236"/>
      <c r="FD1236"/>
      <c r="FE1236"/>
      <c r="FF1236"/>
      <c r="FG1236"/>
      <c r="FH1236"/>
      <c r="FI1236"/>
      <c r="FJ1236"/>
      <c r="FK1236"/>
      <c r="FL1236"/>
      <c r="FM1236"/>
      <c r="FN1236"/>
      <c r="FO1236"/>
      <c r="FP1236"/>
      <c r="FQ1236"/>
      <c r="FR1236"/>
      <c r="FS1236"/>
      <c r="FT1236"/>
      <c r="FU1236"/>
      <c r="FV1236"/>
      <c r="FW1236"/>
      <c r="FX1236"/>
      <c r="FY1236"/>
      <c r="FZ1236"/>
      <c r="GA1236"/>
      <c r="GB1236"/>
      <c r="GC1236"/>
      <c r="GD1236"/>
      <c r="GE1236"/>
      <c r="GF1236"/>
      <c r="GG1236"/>
      <c r="GH1236"/>
      <c r="GI1236"/>
      <c r="GJ1236"/>
      <c r="GK1236"/>
      <c r="GL1236"/>
      <c r="GM1236"/>
      <c r="GN1236"/>
      <c r="GO1236"/>
      <c r="GP1236"/>
      <c r="GQ1236"/>
      <c r="GR1236"/>
      <c r="GS1236"/>
      <c r="GT1236"/>
      <c r="GU1236"/>
      <c r="GV1236"/>
      <c r="GW1236"/>
      <c r="GX1236"/>
      <c r="GY1236"/>
      <c r="GZ1236"/>
      <c r="HA1236"/>
      <c r="HB1236"/>
      <c r="HC1236"/>
      <c r="HD1236"/>
      <c r="HE1236"/>
      <c r="HF1236"/>
      <c r="HG1236"/>
      <c r="HH1236"/>
      <c r="HI1236"/>
      <c r="HJ1236"/>
      <c r="HK1236"/>
      <c r="HL1236"/>
    </row>
    <row r="1237" spans="1:220" x14ac:dyDescent="0.25">
      <c r="A1237"/>
      <c r="B1237"/>
      <c r="C1237"/>
      <c r="D1237"/>
      <c r="E1237"/>
      <c r="F1237"/>
      <c r="G1237"/>
      <c r="H1237"/>
      <c r="I1237"/>
      <c r="J1237"/>
      <c r="K1237"/>
      <c r="L1237"/>
      <c r="M1237"/>
      <c r="N1237"/>
      <c r="O1237"/>
      <c r="P1237"/>
      <c r="Q1237"/>
      <c r="R1237"/>
      <c r="S1237"/>
      <c r="T1237"/>
      <c r="U1237"/>
      <c r="V1237"/>
      <c r="W1237"/>
      <c r="X1237"/>
      <c r="Y1237"/>
      <c r="Z1237"/>
      <c r="AA1237"/>
      <c r="AB1237"/>
      <c r="AC1237"/>
      <c r="AD1237"/>
      <c r="AE1237"/>
      <c r="AF1237"/>
      <c r="AG1237"/>
      <c r="AH1237"/>
      <c r="AI1237"/>
      <c r="AJ1237"/>
      <c r="AK1237"/>
      <c r="AL1237"/>
      <c r="AM1237"/>
      <c r="AN1237"/>
      <c r="AO1237"/>
      <c r="AP1237"/>
      <c r="AQ1237"/>
      <c r="AR1237"/>
      <c r="AS1237"/>
      <c r="AT1237"/>
      <c r="AU1237"/>
      <c r="AV1237"/>
      <c r="AW1237"/>
      <c r="AX1237"/>
      <c r="AY1237"/>
      <c r="AZ1237"/>
      <c r="BA1237"/>
      <c r="BB1237"/>
      <c r="BC1237"/>
      <c r="BD1237"/>
      <c r="BE1237"/>
      <c r="BF1237"/>
      <c r="BG1237"/>
      <c r="BH1237"/>
      <c r="BI1237"/>
      <c r="BJ1237"/>
      <c r="BK1237"/>
      <c r="BL1237"/>
      <c r="BM1237"/>
      <c r="BN1237"/>
      <c r="BO1237"/>
      <c r="BP1237"/>
      <c r="BQ1237"/>
      <c r="BR1237"/>
      <c r="BS1237"/>
      <c r="BT1237"/>
      <c r="BU1237"/>
      <c r="BV1237"/>
      <c r="BW1237"/>
      <c r="BX1237"/>
      <c r="BY1237"/>
      <c r="BZ1237"/>
      <c r="CA1237"/>
      <c r="CB1237"/>
      <c r="CC1237"/>
      <c r="CD1237"/>
      <c r="CE1237"/>
      <c r="CF1237"/>
      <c r="CG1237"/>
      <c r="CH1237"/>
      <c r="CI1237"/>
      <c r="CJ1237"/>
      <c r="CK1237"/>
      <c r="CL1237"/>
      <c r="CM1237"/>
      <c r="CN1237"/>
      <c r="CO1237"/>
      <c r="CP1237"/>
      <c r="CQ1237"/>
      <c r="CR1237"/>
      <c r="CS1237"/>
      <c r="CT1237"/>
      <c r="CU1237"/>
      <c r="CV1237"/>
      <c r="CW1237"/>
      <c r="CX1237"/>
      <c r="CY1237"/>
      <c r="CZ1237"/>
      <c r="DA1237"/>
      <c r="DB1237"/>
      <c r="DC1237"/>
      <c r="DD1237"/>
      <c r="DE1237"/>
      <c r="DF1237"/>
      <c r="DG1237"/>
      <c r="DH1237"/>
      <c r="DI1237"/>
      <c r="DJ1237"/>
      <c r="DK1237"/>
      <c r="DL1237"/>
      <c r="DM1237"/>
      <c r="DN1237"/>
      <c r="DO1237"/>
      <c r="DP1237"/>
      <c r="DQ1237"/>
      <c r="DR1237"/>
      <c r="DS1237"/>
      <c r="DT1237"/>
      <c r="DU1237"/>
      <c r="DV1237"/>
      <c r="DW1237"/>
      <c r="DX1237"/>
      <c r="DY1237"/>
      <c r="DZ1237"/>
      <c r="EA1237"/>
      <c r="EB1237"/>
      <c r="EC1237"/>
      <c r="ED1237"/>
      <c r="EE1237"/>
      <c r="EF1237"/>
      <c r="EG1237"/>
      <c r="EH1237"/>
      <c r="EI1237"/>
      <c r="EJ1237"/>
      <c r="EK1237"/>
      <c r="EL1237"/>
      <c r="EM1237"/>
      <c r="EN1237"/>
      <c r="EO1237"/>
      <c r="EP1237"/>
      <c r="EQ1237"/>
      <c r="ER1237"/>
      <c r="ES1237"/>
      <c r="ET1237"/>
      <c r="EU1237"/>
      <c r="EV1237"/>
      <c r="EW1237"/>
      <c r="EX1237"/>
      <c r="EY1237"/>
      <c r="EZ1237"/>
      <c r="FA1237"/>
      <c r="FB1237"/>
      <c r="FC1237"/>
      <c r="FD1237"/>
      <c r="FE1237"/>
      <c r="FF1237"/>
      <c r="FG1237"/>
      <c r="FH1237"/>
      <c r="FI1237"/>
      <c r="FJ1237"/>
      <c r="FK1237"/>
      <c r="FL1237"/>
      <c r="FM1237"/>
      <c r="FN1237"/>
      <c r="FO1237"/>
      <c r="FP1237"/>
      <c r="FQ1237"/>
      <c r="FR1237"/>
      <c r="FS1237"/>
      <c r="FT1237"/>
      <c r="FU1237"/>
      <c r="FV1237"/>
      <c r="FW1237"/>
      <c r="FX1237"/>
      <c r="FY1237"/>
      <c r="FZ1237"/>
      <c r="GA1237"/>
      <c r="GB1237"/>
      <c r="GC1237"/>
      <c r="GD1237"/>
      <c r="GE1237"/>
      <c r="GF1237"/>
      <c r="GG1237"/>
      <c r="GH1237"/>
      <c r="GI1237"/>
      <c r="GJ1237"/>
      <c r="GK1237"/>
      <c r="GL1237"/>
      <c r="GM1237"/>
      <c r="GN1237"/>
      <c r="GO1237"/>
      <c r="GP1237"/>
      <c r="GQ1237"/>
      <c r="GR1237"/>
      <c r="GS1237"/>
      <c r="GT1237"/>
      <c r="GU1237"/>
      <c r="GV1237"/>
      <c r="GW1237"/>
      <c r="GX1237"/>
      <c r="GY1237"/>
      <c r="GZ1237"/>
      <c r="HA1237"/>
      <c r="HB1237"/>
      <c r="HC1237"/>
      <c r="HD1237"/>
      <c r="HE1237"/>
      <c r="HF1237"/>
      <c r="HG1237"/>
      <c r="HH1237"/>
      <c r="HI1237"/>
      <c r="HJ1237"/>
      <c r="HK1237"/>
      <c r="HL1237"/>
    </row>
    <row r="1238" spans="1:220" x14ac:dyDescent="0.25">
      <c r="A1238"/>
      <c r="B1238"/>
      <c r="C1238"/>
      <c r="D1238"/>
      <c r="E1238"/>
      <c r="F1238"/>
      <c r="G1238"/>
      <c r="H1238"/>
      <c r="I1238"/>
      <c r="J1238"/>
      <c r="K1238"/>
      <c r="L1238"/>
      <c r="M1238"/>
      <c r="N1238"/>
      <c r="O1238"/>
      <c r="P1238"/>
      <c r="Q1238"/>
      <c r="R1238"/>
      <c r="S1238"/>
      <c r="T1238"/>
      <c r="U1238"/>
      <c r="V1238"/>
      <c r="W1238"/>
      <c r="X1238"/>
      <c r="Y1238"/>
      <c r="Z1238"/>
      <c r="AA1238"/>
      <c r="AB1238"/>
      <c r="AC1238"/>
      <c r="AD1238"/>
      <c r="AE1238"/>
      <c r="AF1238"/>
      <c r="AG1238"/>
      <c r="AH1238"/>
      <c r="AI1238"/>
      <c r="AJ1238"/>
      <c r="AK1238"/>
      <c r="AL1238"/>
      <c r="AM1238"/>
      <c r="AN1238"/>
      <c r="AO1238"/>
      <c r="AP1238"/>
      <c r="AQ1238"/>
      <c r="AR1238"/>
      <c r="AS1238"/>
      <c r="AT1238"/>
      <c r="AU1238"/>
      <c r="AV1238"/>
      <c r="AW1238"/>
      <c r="AX1238"/>
      <c r="AY1238"/>
      <c r="AZ1238"/>
      <c r="BA1238"/>
      <c r="BB1238"/>
      <c r="BC1238"/>
      <c r="BD1238"/>
      <c r="BE1238"/>
      <c r="BF1238"/>
      <c r="BG1238"/>
      <c r="BH1238"/>
      <c r="BI1238"/>
      <c r="BJ1238"/>
      <c r="BK1238"/>
      <c r="BL1238"/>
      <c r="BM1238"/>
      <c r="BN1238"/>
      <c r="BO1238"/>
      <c r="BP1238"/>
      <c r="BQ1238"/>
      <c r="BR1238"/>
      <c r="BS1238"/>
      <c r="BT1238"/>
      <c r="BU1238"/>
      <c r="BV1238"/>
      <c r="BW1238"/>
      <c r="BX1238"/>
      <c r="BY1238"/>
      <c r="BZ1238"/>
      <c r="CA1238"/>
      <c r="CB1238"/>
      <c r="CC1238"/>
      <c r="CD1238"/>
      <c r="CE1238"/>
      <c r="CF1238"/>
      <c r="CG1238"/>
      <c r="CH1238"/>
      <c r="CI1238"/>
      <c r="CJ1238"/>
      <c r="CK1238"/>
      <c r="CL1238"/>
      <c r="CM1238"/>
      <c r="CN1238"/>
      <c r="CO1238"/>
      <c r="CP1238"/>
      <c r="CQ1238"/>
      <c r="CR1238"/>
      <c r="CS1238"/>
      <c r="CT1238"/>
      <c r="CU1238"/>
      <c r="CV1238"/>
      <c r="CW1238"/>
      <c r="CX1238"/>
      <c r="CY1238"/>
      <c r="CZ1238"/>
      <c r="DA1238"/>
      <c r="DB1238"/>
      <c r="DC1238"/>
      <c r="DD1238"/>
      <c r="DE1238"/>
      <c r="DF1238"/>
      <c r="DG1238"/>
      <c r="DH1238"/>
      <c r="DI1238"/>
      <c r="DJ1238"/>
      <c r="DK1238"/>
      <c r="DL1238"/>
      <c r="DM1238"/>
      <c r="DN1238"/>
      <c r="DO1238"/>
      <c r="DP1238"/>
      <c r="DQ1238"/>
      <c r="DR1238"/>
      <c r="DS1238"/>
      <c r="DT1238"/>
      <c r="DU1238"/>
      <c r="DV1238"/>
      <c r="DW1238"/>
      <c r="DX1238"/>
      <c r="DY1238"/>
      <c r="DZ1238"/>
      <c r="EA1238"/>
      <c r="EB1238"/>
      <c r="EC1238"/>
      <c r="ED1238"/>
      <c r="EE1238"/>
      <c r="EF1238"/>
      <c r="EG1238"/>
      <c r="EH1238"/>
      <c r="EI1238"/>
      <c r="EJ1238"/>
      <c r="EK1238"/>
      <c r="EL1238"/>
      <c r="EM1238"/>
      <c r="EN1238"/>
      <c r="EO1238"/>
      <c r="EP1238"/>
      <c r="EQ1238"/>
      <c r="ER1238"/>
      <c r="ES1238"/>
      <c r="ET1238"/>
      <c r="EU1238"/>
      <c r="EV1238"/>
      <c r="EW1238"/>
      <c r="EX1238"/>
      <c r="EY1238"/>
      <c r="EZ1238"/>
      <c r="FA1238"/>
      <c r="FB1238"/>
      <c r="FC1238"/>
      <c r="FD1238"/>
      <c r="FE1238"/>
      <c r="FF1238"/>
      <c r="FG1238"/>
      <c r="FH1238"/>
      <c r="FI1238"/>
      <c r="FJ1238"/>
      <c r="FK1238"/>
      <c r="FL1238"/>
      <c r="FM1238"/>
      <c r="FN1238"/>
      <c r="FO1238"/>
      <c r="FP1238"/>
      <c r="FQ1238"/>
      <c r="FR1238"/>
      <c r="FS1238"/>
      <c r="FT1238"/>
      <c r="FU1238"/>
      <c r="FV1238"/>
      <c r="FW1238"/>
      <c r="FX1238"/>
      <c r="FY1238"/>
      <c r="FZ1238"/>
      <c r="GA1238"/>
      <c r="GB1238"/>
      <c r="GC1238"/>
      <c r="GD1238"/>
      <c r="GE1238"/>
      <c r="GF1238"/>
      <c r="GG1238"/>
      <c r="GH1238"/>
      <c r="GI1238"/>
      <c r="GJ1238"/>
      <c r="GK1238"/>
      <c r="GL1238"/>
      <c r="GM1238"/>
      <c r="GN1238"/>
      <c r="GO1238"/>
      <c r="GP1238"/>
      <c r="GQ1238"/>
      <c r="GR1238"/>
      <c r="GS1238"/>
      <c r="GT1238"/>
      <c r="GU1238"/>
      <c r="GV1238"/>
      <c r="GW1238"/>
      <c r="GX1238"/>
      <c r="GY1238"/>
      <c r="GZ1238"/>
      <c r="HA1238"/>
      <c r="HB1238"/>
      <c r="HC1238"/>
      <c r="HD1238"/>
      <c r="HE1238"/>
      <c r="HF1238"/>
      <c r="HG1238"/>
      <c r="HH1238"/>
      <c r="HI1238"/>
      <c r="HJ1238"/>
      <c r="HK1238"/>
      <c r="HL1238"/>
    </row>
    <row r="1239" spans="1:220" x14ac:dyDescent="0.25">
      <c r="A1239"/>
      <c r="B1239"/>
      <c r="C1239"/>
      <c r="D1239"/>
      <c r="E1239"/>
      <c r="F1239"/>
      <c r="G1239"/>
      <c r="H1239"/>
      <c r="I1239"/>
      <c r="J1239"/>
      <c r="K1239"/>
      <c r="L1239"/>
      <c r="M1239"/>
      <c r="N1239"/>
      <c r="O1239"/>
      <c r="P1239"/>
      <c r="Q1239"/>
      <c r="R1239"/>
      <c r="S1239"/>
      <c r="T1239"/>
      <c r="U1239"/>
      <c r="V1239"/>
      <c r="W1239"/>
      <c r="X1239"/>
      <c r="Y1239"/>
      <c r="Z1239"/>
      <c r="AA1239"/>
      <c r="AB1239"/>
      <c r="AC1239"/>
      <c r="AD1239"/>
      <c r="AE1239"/>
      <c r="AF1239"/>
      <c r="AG1239"/>
      <c r="AH1239"/>
      <c r="AI1239"/>
      <c r="AJ1239"/>
      <c r="AK1239"/>
      <c r="AL1239"/>
      <c r="AM1239"/>
      <c r="AN1239"/>
      <c r="AO1239"/>
      <c r="AP1239"/>
      <c r="AQ1239"/>
      <c r="AR1239"/>
      <c r="AS1239"/>
      <c r="AT1239"/>
      <c r="AU1239"/>
      <c r="AV1239"/>
      <c r="AW1239"/>
      <c r="AX1239"/>
      <c r="AY1239"/>
      <c r="AZ1239"/>
      <c r="BA1239"/>
      <c r="BB1239"/>
      <c r="BC1239"/>
      <c r="BD1239"/>
      <c r="BE1239"/>
      <c r="BF1239"/>
      <c r="BG1239"/>
      <c r="BH1239"/>
      <c r="BI1239"/>
      <c r="BJ1239"/>
      <c r="BK1239"/>
      <c r="BL1239"/>
      <c r="BM1239"/>
      <c r="BN1239"/>
      <c r="BO1239"/>
      <c r="BP1239"/>
      <c r="BQ1239"/>
      <c r="BR1239"/>
      <c r="BS1239"/>
      <c r="BT1239"/>
      <c r="BU1239"/>
      <c r="BV1239"/>
      <c r="BW1239"/>
      <c r="BX1239"/>
      <c r="BY1239"/>
      <c r="BZ1239"/>
      <c r="CA1239"/>
      <c r="CB1239"/>
      <c r="CC1239"/>
      <c r="CD1239"/>
      <c r="CE1239"/>
      <c r="CF1239"/>
      <c r="CG1239"/>
      <c r="CH1239"/>
      <c r="CI1239"/>
      <c r="CJ1239"/>
      <c r="CK1239"/>
      <c r="CL1239"/>
      <c r="CM1239"/>
      <c r="CN1239"/>
      <c r="CO1239"/>
      <c r="CP1239"/>
      <c r="CQ1239"/>
      <c r="CR1239"/>
      <c r="CS1239"/>
      <c r="CT1239"/>
      <c r="CU1239"/>
      <c r="CV1239"/>
      <c r="CW1239"/>
      <c r="CX1239"/>
      <c r="CY1239"/>
      <c r="CZ1239"/>
      <c r="DA1239"/>
      <c r="DB1239"/>
      <c r="DC1239"/>
      <c r="DD1239"/>
      <c r="DE1239"/>
      <c r="DF1239"/>
      <c r="DG1239"/>
      <c r="DH1239"/>
      <c r="DI1239"/>
      <c r="DJ1239"/>
      <c r="DK1239"/>
      <c r="DL1239"/>
      <c r="DM1239"/>
      <c r="DN1239"/>
      <c r="DO1239"/>
      <c r="DP1239"/>
      <c r="DQ1239"/>
      <c r="DR1239"/>
      <c r="DS1239"/>
      <c r="DT1239"/>
      <c r="DU1239"/>
      <c r="DV1239"/>
      <c r="DW1239"/>
      <c r="DX1239"/>
      <c r="DY1239"/>
      <c r="DZ1239"/>
      <c r="EA1239"/>
      <c r="EB1239"/>
      <c r="EC1239"/>
      <c r="ED1239"/>
      <c r="EE1239"/>
      <c r="EF1239"/>
      <c r="EG1239"/>
      <c r="EH1239"/>
      <c r="EI1239"/>
      <c r="EJ1239"/>
      <c r="EK1239"/>
      <c r="EL1239"/>
      <c r="EM1239"/>
      <c r="EN1239"/>
      <c r="EO1239"/>
      <c r="EP1239"/>
      <c r="EQ1239"/>
      <c r="ER1239"/>
      <c r="ES1239"/>
      <c r="ET1239"/>
      <c r="EU1239"/>
      <c r="EV1239"/>
      <c r="EW1239"/>
      <c r="EX1239"/>
      <c r="EY1239"/>
      <c r="EZ1239"/>
      <c r="FA1239"/>
      <c r="FB1239"/>
      <c r="FC1239"/>
      <c r="FD1239"/>
      <c r="FE1239"/>
      <c r="FF1239"/>
      <c r="FG1239"/>
      <c r="FH1239"/>
      <c r="FI1239"/>
      <c r="FJ1239"/>
      <c r="FK1239"/>
      <c r="FL1239"/>
      <c r="FM1239"/>
      <c r="FN1239"/>
      <c r="FO1239"/>
      <c r="FP1239"/>
      <c r="FQ1239"/>
      <c r="FR1239"/>
      <c r="FS1239"/>
      <c r="FT1239"/>
      <c r="FU1239"/>
      <c r="FV1239"/>
      <c r="FW1239"/>
      <c r="FX1239"/>
      <c r="FY1239"/>
      <c r="FZ1239"/>
      <c r="GA1239"/>
      <c r="GB1239"/>
      <c r="GC1239"/>
      <c r="GD1239"/>
      <c r="GE1239"/>
      <c r="GF1239"/>
      <c r="GG1239"/>
      <c r="GH1239"/>
      <c r="GI1239"/>
      <c r="GJ1239"/>
      <c r="GK1239"/>
      <c r="GL1239"/>
      <c r="GM1239"/>
      <c r="GN1239"/>
      <c r="GO1239"/>
      <c r="GP1239"/>
      <c r="GQ1239"/>
      <c r="GR1239"/>
      <c r="GS1239"/>
      <c r="GT1239"/>
      <c r="GU1239"/>
      <c r="GV1239"/>
      <c r="GW1239"/>
      <c r="GX1239"/>
      <c r="GY1239"/>
      <c r="GZ1239"/>
      <c r="HA1239"/>
      <c r="HB1239"/>
      <c r="HC1239"/>
      <c r="HD1239"/>
      <c r="HE1239"/>
      <c r="HF1239"/>
      <c r="HG1239"/>
      <c r="HH1239"/>
      <c r="HI1239"/>
      <c r="HJ1239"/>
      <c r="HK1239"/>
      <c r="HL1239"/>
    </row>
    <row r="1240" spans="1:220" x14ac:dyDescent="0.25">
      <c r="A1240"/>
      <c r="B1240"/>
      <c r="C1240"/>
      <c r="D1240"/>
      <c r="E1240"/>
      <c r="F1240"/>
      <c r="G1240"/>
      <c r="H1240"/>
      <c r="I1240"/>
      <c r="J1240"/>
      <c r="K1240"/>
      <c r="L1240"/>
      <c r="M1240"/>
      <c r="N1240"/>
      <c r="O1240"/>
      <c r="P1240"/>
      <c r="Q1240"/>
      <c r="R1240"/>
      <c r="S1240"/>
      <c r="T1240"/>
      <c r="U1240"/>
      <c r="V1240"/>
      <c r="W1240"/>
      <c r="X1240"/>
      <c r="Y1240"/>
      <c r="Z1240"/>
      <c r="AA1240"/>
      <c r="AB1240"/>
      <c r="AC1240"/>
      <c r="AD1240"/>
      <c r="AE1240"/>
      <c r="AF1240"/>
      <c r="AG1240"/>
      <c r="AH1240"/>
      <c r="AI1240"/>
      <c r="AJ1240"/>
      <c r="AK1240"/>
      <c r="AL1240"/>
      <c r="AM1240"/>
      <c r="AN1240"/>
      <c r="AO1240"/>
      <c r="AP1240"/>
      <c r="AQ1240"/>
      <c r="AR1240"/>
      <c r="AS1240"/>
      <c r="AT1240"/>
      <c r="AU1240"/>
      <c r="AV1240"/>
      <c r="AW1240"/>
      <c r="AX1240"/>
      <c r="AY1240"/>
      <c r="AZ1240"/>
      <c r="BA1240"/>
      <c r="BB1240"/>
      <c r="BC1240"/>
      <c r="BD1240"/>
      <c r="BE1240"/>
      <c r="BF1240"/>
      <c r="BG1240"/>
      <c r="BH1240"/>
      <c r="BI1240"/>
      <c r="BJ1240"/>
      <c r="BK1240"/>
      <c r="BL1240"/>
      <c r="BM1240"/>
      <c r="BN1240"/>
      <c r="BO1240"/>
      <c r="BP1240"/>
      <c r="BQ1240"/>
      <c r="BR1240"/>
      <c r="BS1240"/>
      <c r="BT1240"/>
      <c r="BU1240"/>
      <c r="BV1240"/>
      <c r="BW1240"/>
      <c r="BX1240"/>
      <c r="BY1240"/>
      <c r="BZ1240"/>
      <c r="CA1240"/>
      <c r="CB1240"/>
      <c r="CC1240"/>
      <c r="CD1240"/>
      <c r="CE1240"/>
      <c r="CF1240"/>
      <c r="CG1240"/>
      <c r="CH1240"/>
      <c r="CI1240"/>
      <c r="CJ1240"/>
      <c r="CK1240"/>
      <c r="CL1240"/>
      <c r="CM1240"/>
      <c r="CN1240"/>
      <c r="CO1240"/>
      <c r="CP1240"/>
      <c r="CQ1240"/>
      <c r="CR1240"/>
      <c r="CS1240"/>
      <c r="CT1240"/>
      <c r="CU1240"/>
      <c r="CV1240"/>
      <c r="CW1240"/>
      <c r="CX1240"/>
      <c r="CY1240"/>
      <c r="CZ1240"/>
      <c r="DA1240"/>
      <c r="DB1240"/>
      <c r="DC1240"/>
      <c r="DD1240"/>
      <c r="DE1240"/>
      <c r="DF1240"/>
      <c r="DG1240"/>
      <c r="DH1240"/>
      <c r="DI1240"/>
      <c r="DJ1240"/>
      <c r="DK1240"/>
      <c r="DL1240"/>
      <c r="DM1240"/>
      <c r="DN1240"/>
      <c r="DO1240"/>
      <c r="DP1240"/>
      <c r="DQ1240"/>
      <c r="DR1240"/>
      <c r="DS1240"/>
      <c r="DT1240"/>
      <c r="DU1240"/>
      <c r="DV1240"/>
      <c r="DW1240"/>
      <c r="DX1240"/>
      <c r="DY1240"/>
      <c r="DZ1240"/>
      <c r="EA1240"/>
      <c r="EB1240"/>
      <c r="EC1240"/>
      <c r="ED1240"/>
      <c r="EE1240"/>
      <c r="EF1240"/>
      <c r="EG1240"/>
      <c r="EH1240"/>
      <c r="EI1240"/>
      <c r="EJ1240"/>
      <c r="EK1240"/>
      <c r="EL1240"/>
      <c r="EM1240"/>
      <c r="EN1240"/>
      <c r="EO1240"/>
      <c r="EP1240"/>
      <c r="EQ1240"/>
      <c r="ER1240"/>
      <c r="ES1240"/>
      <c r="ET1240"/>
      <c r="EU1240"/>
      <c r="EV1240"/>
      <c r="EW1240"/>
      <c r="EX1240"/>
      <c r="EY1240"/>
      <c r="EZ1240"/>
      <c r="FA1240"/>
      <c r="FB1240"/>
      <c r="FC1240"/>
      <c r="FD1240"/>
      <c r="FE1240"/>
      <c r="FF1240"/>
      <c r="FG1240"/>
      <c r="FH1240"/>
      <c r="FI1240"/>
      <c r="FJ1240"/>
      <c r="FK1240"/>
      <c r="FL1240"/>
      <c r="FM1240"/>
      <c r="FN1240"/>
      <c r="FO1240"/>
      <c r="FP1240"/>
      <c r="FQ1240"/>
      <c r="FR1240"/>
      <c r="FS1240"/>
      <c r="FT1240"/>
      <c r="FU1240"/>
      <c r="FV1240"/>
      <c r="FW1240"/>
      <c r="FX1240"/>
      <c r="FY1240"/>
      <c r="FZ1240"/>
      <c r="GA1240"/>
      <c r="GB1240"/>
      <c r="GC1240"/>
      <c r="GD1240"/>
      <c r="GE1240"/>
      <c r="GF1240"/>
      <c r="GG1240"/>
      <c r="GH1240"/>
      <c r="GI1240"/>
      <c r="GJ1240"/>
      <c r="GK1240"/>
      <c r="GL1240"/>
      <c r="GM1240"/>
      <c r="GN1240"/>
      <c r="GO1240"/>
      <c r="GP1240"/>
      <c r="GQ1240"/>
      <c r="GR1240"/>
      <c r="GS1240"/>
      <c r="GT1240"/>
      <c r="GU1240"/>
      <c r="GV1240"/>
      <c r="GW1240"/>
      <c r="GX1240"/>
      <c r="GY1240"/>
      <c r="GZ1240"/>
      <c r="HA1240"/>
      <c r="HB1240"/>
      <c r="HC1240"/>
      <c r="HD1240"/>
      <c r="HE1240"/>
      <c r="HF1240"/>
      <c r="HG1240"/>
      <c r="HH1240"/>
      <c r="HI1240"/>
      <c r="HJ1240"/>
      <c r="HK1240"/>
      <c r="HL1240"/>
    </row>
    <row r="1241" spans="1:220" x14ac:dyDescent="0.25">
      <c r="A1241"/>
      <c r="B1241"/>
      <c r="C1241"/>
      <c r="D1241"/>
      <c r="E1241"/>
      <c r="F1241"/>
      <c r="G1241"/>
      <c r="H1241"/>
      <c r="I1241"/>
      <c r="J1241"/>
      <c r="K1241"/>
      <c r="L1241"/>
      <c r="M1241"/>
      <c r="N1241"/>
      <c r="O1241"/>
      <c r="P1241"/>
      <c r="Q1241"/>
      <c r="R1241"/>
      <c r="S1241"/>
      <c r="T1241"/>
      <c r="U1241"/>
      <c r="V1241"/>
      <c r="W1241"/>
      <c r="X1241"/>
      <c r="Y1241"/>
      <c r="Z1241"/>
      <c r="AA1241"/>
      <c r="AB1241"/>
      <c r="AC1241"/>
      <c r="AD1241"/>
      <c r="AE1241"/>
      <c r="AF1241"/>
      <c r="AG1241"/>
      <c r="AH1241"/>
      <c r="AI1241"/>
      <c r="AJ1241"/>
      <c r="AK1241"/>
      <c r="AL1241"/>
      <c r="AM1241"/>
      <c r="AN1241"/>
      <c r="AO1241"/>
      <c r="AP1241"/>
      <c r="AQ1241"/>
      <c r="AR1241"/>
      <c r="AS1241"/>
      <c r="AT1241"/>
      <c r="AU1241"/>
      <c r="AV1241"/>
      <c r="AW1241"/>
      <c r="AX1241"/>
      <c r="AY1241"/>
      <c r="AZ1241"/>
      <c r="BA1241"/>
      <c r="BB1241"/>
      <c r="BC1241"/>
      <c r="BD1241"/>
      <c r="BE1241"/>
      <c r="BF1241"/>
      <c r="BG1241"/>
      <c r="BH1241"/>
      <c r="BI1241"/>
      <c r="BJ1241"/>
      <c r="BK1241"/>
      <c r="BL1241"/>
      <c r="BM1241"/>
      <c r="BN1241"/>
      <c r="BO1241"/>
      <c r="BP1241"/>
      <c r="BQ1241"/>
      <c r="BR1241"/>
      <c r="BS1241"/>
      <c r="BT1241"/>
      <c r="BU1241"/>
      <c r="BV1241"/>
      <c r="BW1241"/>
      <c r="BX1241"/>
      <c r="BY1241"/>
      <c r="BZ1241"/>
      <c r="CA1241"/>
      <c r="CB1241"/>
      <c r="CC1241"/>
      <c r="CD1241"/>
      <c r="CE1241"/>
      <c r="CF1241"/>
      <c r="CG1241"/>
      <c r="CH1241"/>
      <c r="CI1241"/>
      <c r="CJ1241"/>
      <c r="CK1241"/>
      <c r="CL1241"/>
      <c r="CM1241"/>
      <c r="CN1241"/>
      <c r="CO1241"/>
      <c r="CP1241"/>
      <c r="CQ1241"/>
      <c r="CR1241"/>
      <c r="CS1241"/>
      <c r="CT1241"/>
      <c r="CU1241"/>
      <c r="CV1241"/>
      <c r="CW1241"/>
      <c r="CX1241"/>
      <c r="CY1241"/>
      <c r="CZ1241"/>
      <c r="DA1241"/>
      <c r="DB1241"/>
      <c r="DC1241"/>
      <c r="DD1241"/>
      <c r="DE1241"/>
      <c r="DF1241"/>
      <c r="DG1241"/>
      <c r="DH1241"/>
      <c r="DI1241"/>
      <c r="DJ1241"/>
      <c r="DK1241"/>
      <c r="DL1241"/>
      <c r="DM1241"/>
      <c r="DN1241"/>
      <c r="DO1241"/>
      <c r="DP1241"/>
      <c r="DQ1241"/>
      <c r="DR1241"/>
      <c r="DS1241"/>
      <c r="DT1241"/>
      <c r="DU1241"/>
      <c r="DV1241"/>
      <c r="DW1241"/>
      <c r="DX1241"/>
      <c r="DY1241"/>
      <c r="DZ1241"/>
      <c r="EA1241"/>
      <c r="EB1241"/>
      <c r="EC1241"/>
      <c r="ED1241"/>
      <c r="EE1241"/>
      <c r="EF1241"/>
      <c r="EG1241"/>
      <c r="EH1241"/>
      <c r="EI1241"/>
      <c r="EJ1241"/>
      <c r="EK1241"/>
      <c r="EL1241"/>
      <c r="EM1241"/>
      <c r="EN1241"/>
      <c r="EO1241"/>
      <c r="EP1241"/>
      <c r="EQ1241"/>
      <c r="ER1241"/>
      <c r="ES1241"/>
      <c r="ET1241"/>
      <c r="EU1241"/>
      <c r="EV1241"/>
      <c r="EW1241"/>
      <c r="EX1241"/>
      <c r="EY1241"/>
      <c r="EZ1241"/>
      <c r="FA1241"/>
      <c r="FB1241"/>
      <c r="FC1241"/>
      <c r="FD1241"/>
      <c r="FE1241"/>
      <c r="FF1241"/>
      <c r="FG1241"/>
      <c r="FH1241"/>
      <c r="FI1241"/>
      <c r="FJ1241"/>
      <c r="FK1241"/>
      <c r="FL1241"/>
      <c r="FM1241"/>
      <c r="FN1241"/>
      <c r="FO1241"/>
      <c r="FP1241"/>
      <c r="FQ1241"/>
      <c r="FR1241"/>
      <c r="FS1241"/>
      <c r="FT1241"/>
      <c r="FU1241"/>
      <c r="FV1241"/>
      <c r="FW1241"/>
      <c r="FX1241"/>
      <c r="FY1241"/>
      <c r="FZ1241"/>
      <c r="GA1241"/>
      <c r="GB1241"/>
      <c r="GC1241"/>
      <c r="GD1241"/>
      <c r="GE1241"/>
      <c r="GF1241"/>
      <c r="GG1241"/>
      <c r="GH1241"/>
      <c r="GI1241"/>
      <c r="GJ1241"/>
      <c r="GK1241"/>
      <c r="GL1241"/>
      <c r="GM1241"/>
      <c r="GN1241"/>
      <c r="GO1241"/>
      <c r="GP1241"/>
      <c r="GQ1241"/>
      <c r="GR1241"/>
      <c r="GS1241"/>
      <c r="GT1241"/>
      <c r="GU1241"/>
      <c r="GV1241"/>
      <c r="GW1241"/>
      <c r="GX1241"/>
      <c r="GY1241"/>
      <c r="GZ1241"/>
      <c r="HA1241"/>
      <c r="HB1241"/>
      <c r="HC1241"/>
      <c r="HD1241"/>
      <c r="HE1241"/>
      <c r="HF1241"/>
      <c r="HG1241"/>
      <c r="HH1241"/>
      <c r="HI1241"/>
      <c r="HJ1241"/>
      <c r="HK1241"/>
      <c r="HL1241"/>
    </row>
    <row r="1242" spans="1:220" x14ac:dyDescent="0.25">
      <c r="A1242"/>
      <c r="B1242"/>
      <c r="C1242"/>
      <c r="D1242"/>
      <c r="E1242"/>
      <c r="F1242"/>
      <c r="G1242"/>
      <c r="H1242"/>
      <c r="I1242"/>
      <c r="J1242"/>
      <c r="K1242"/>
      <c r="L1242"/>
      <c r="M1242"/>
      <c r="N1242"/>
      <c r="O1242"/>
      <c r="P1242"/>
      <c r="Q1242"/>
      <c r="R1242"/>
      <c r="S1242"/>
      <c r="T1242"/>
      <c r="U1242"/>
      <c r="V1242"/>
      <c r="W1242"/>
      <c r="X1242"/>
      <c r="Y1242"/>
      <c r="Z1242"/>
      <c r="AA1242"/>
      <c r="AB1242"/>
      <c r="AC1242"/>
      <c r="AD1242"/>
      <c r="AE1242"/>
      <c r="AF1242"/>
      <c r="AG1242"/>
      <c r="AH1242"/>
      <c r="AI1242"/>
      <c r="AJ1242"/>
      <c r="AK1242"/>
      <c r="AL1242"/>
      <c r="AM1242"/>
      <c r="AN1242"/>
      <c r="AO1242"/>
      <c r="AP1242"/>
      <c r="AQ1242"/>
      <c r="AR1242"/>
      <c r="AS1242"/>
      <c r="AT1242"/>
      <c r="AU1242"/>
      <c r="AV1242"/>
      <c r="AW1242"/>
      <c r="AX1242"/>
      <c r="AY1242"/>
      <c r="AZ1242"/>
      <c r="BA1242"/>
      <c r="BB1242"/>
      <c r="BC1242"/>
      <c r="BD1242"/>
      <c r="BE1242"/>
      <c r="BF1242"/>
      <c r="BG1242"/>
      <c r="BH1242"/>
      <c r="BI1242"/>
      <c r="BJ1242"/>
      <c r="BK1242"/>
      <c r="BL1242"/>
      <c r="BM1242"/>
      <c r="BN1242"/>
      <c r="BO1242"/>
      <c r="BP1242"/>
      <c r="BQ1242"/>
      <c r="BR1242"/>
      <c r="BS1242"/>
      <c r="BT1242"/>
      <c r="BU1242"/>
      <c r="BV1242"/>
      <c r="BW1242"/>
      <c r="BX1242"/>
      <c r="BY1242"/>
      <c r="BZ1242"/>
      <c r="CA1242"/>
      <c r="CB1242"/>
      <c r="CC1242"/>
      <c r="CD1242"/>
      <c r="CE1242"/>
      <c r="CF1242"/>
      <c r="CG1242"/>
      <c r="CH1242"/>
      <c r="CI1242"/>
      <c r="CJ1242"/>
      <c r="CK1242"/>
      <c r="CL1242"/>
      <c r="CM1242"/>
      <c r="CN1242"/>
      <c r="CO1242"/>
      <c r="CP1242"/>
      <c r="CQ1242"/>
      <c r="CR1242"/>
      <c r="CS1242"/>
      <c r="CT1242"/>
      <c r="CU1242"/>
      <c r="CV1242"/>
      <c r="CW1242"/>
      <c r="CX1242"/>
      <c r="CY1242"/>
      <c r="CZ1242"/>
      <c r="DA1242"/>
      <c r="DB1242"/>
      <c r="DC1242"/>
      <c r="DD1242"/>
      <c r="DE1242"/>
      <c r="DF1242"/>
      <c r="DG1242"/>
      <c r="DH1242"/>
      <c r="DI1242"/>
      <c r="DJ1242"/>
      <c r="DK1242"/>
      <c r="DL1242"/>
      <c r="DM1242"/>
      <c r="DN1242"/>
      <c r="DO1242"/>
      <c r="DP1242"/>
      <c r="DQ1242"/>
      <c r="DR1242"/>
      <c r="DS1242"/>
      <c r="DT1242"/>
      <c r="DU1242"/>
      <c r="DV1242"/>
      <c r="DW1242"/>
      <c r="DX1242"/>
      <c r="DY1242"/>
      <c r="DZ1242"/>
      <c r="EA1242"/>
      <c r="EB1242"/>
      <c r="EC1242"/>
      <c r="ED1242"/>
      <c r="EE1242"/>
      <c r="EF1242"/>
      <c r="EG1242"/>
      <c r="EH1242"/>
      <c r="EI1242"/>
      <c r="EJ1242"/>
      <c r="EK1242"/>
      <c r="EL1242"/>
      <c r="EM1242"/>
      <c r="EN1242"/>
      <c r="EO1242"/>
      <c r="EP1242"/>
      <c r="EQ1242"/>
      <c r="ER1242"/>
      <c r="ES1242"/>
      <c r="ET1242"/>
      <c r="EU1242"/>
      <c r="EV1242"/>
      <c r="EW1242"/>
      <c r="EX1242"/>
      <c r="EY1242"/>
      <c r="EZ1242"/>
      <c r="FA1242"/>
      <c r="FB1242"/>
      <c r="FC1242"/>
      <c r="FD1242"/>
      <c r="FE1242"/>
      <c r="FF1242"/>
      <c r="FG1242"/>
      <c r="FH1242"/>
      <c r="FI1242"/>
      <c r="FJ1242"/>
      <c r="FK1242"/>
      <c r="FL1242"/>
      <c r="FM1242"/>
      <c r="FN1242"/>
      <c r="FO1242"/>
      <c r="FP1242"/>
      <c r="FQ1242"/>
      <c r="FR1242"/>
      <c r="FS1242"/>
      <c r="FT1242"/>
      <c r="FU1242"/>
      <c r="FV1242"/>
      <c r="FW1242"/>
      <c r="FX1242"/>
      <c r="FY1242"/>
      <c r="FZ1242"/>
      <c r="GA1242"/>
      <c r="GB1242"/>
      <c r="GC1242"/>
      <c r="GD1242"/>
      <c r="GE1242"/>
      <c r="GF1242"/>
      <c r="GG1242"/>
      <c r="GH1242"/>
      <c r="GI1242"/>
      <c r="GJ1242"/>
      <c r="GK1242"/>
      <c r="GL1242"/>
      <c r="GM1242"/>
      <c r="GN1242"/>
      <c r="GO1242"/>
      <c r="GP1242"/>
      <c r="GQ1242"/>
      <c r="GR1242"/>
      <c r="GS1242"/>
      <c r="GT1242"/>
      <c r="GU1242"/>
      <c r="GV1242"/>
      <c r="GW1242"/>
      <c r="GX1242"/>
      <c r="GY1242"/>
      <c r="GZ1242"/>
      <c r="HA1242"/>
      <c r="HB1242"/>
      <c r="HC1242"/>
      <c r="HD1242"/>
      <c r="HE1242"/>
      <c r="HF1242"/>
      <c r="HG1242"/>
      <c r="HH1242"/>
      <c r="HI1242"/>
      <c r="HJ1242"/>
      <c r="HK1242"/>
      <c r="HL1242"/>
    </row>
    <row r="1243" spans="1:220" x14ac:dyDescent="0.25">
      <c r="A1243"/>
      <c r="B1243"/>
      <c r="C1243"/>
      <c r="D1243"/>
      <c r="E1243"/>
      <c r="F1243"/>
      <c r="G1243"/>
      <c r="H1243"/>
      <c r="I1243"/>
      <c r="J1243"/>
      <c r="K1243"/>
      <c r="L1243"/>
      <c r="M1243"/>
      <c r="N1243"/>
      <c r="O1243"/>
      <c r="P1243"/>
      <c r="Q1243"/>
      <c r="R1243"/>
      <c r="S1243"/>
      <c r="T1243"/>
      <c r="U1243"/>
      <c r="V1243"/>
      <c r="W1243"/>
      <c r="X1243"/>
      <c r="Y1243"/>
      <c r="Z1243"/>
      <c r="AA1243"/>
      <c r="AB1243"/>
      <c r="AC1243"/>
      <c r="AD1243"/>
      <c r="AE1243"/>
      <c r="AF1243"/>
      <c r="AG1243"/>
      <c r="AH1243"/>
      <c r="AI1243"/>
      <c r="AJ1243"/>
      <c r="AK1243"/>
      <c r="AL1243"/>
      <c r="AM1243"/>
      <c r="AN1243"/>
      <c r="AO1243"/>
      <c r="AP1243"/>
      <c r="AQ1243"/>
      <c r="AR1243"/>
      <c r="AS1243"/>
      <c r="AT1243"/>
      <c r="AU1243"/>
      <c r="AV1243"/>
      <c r="AW1243"/>
      <c r="AX1243"/>
      <c r="AY1243"/>
      <c r="AZ1243"/>
      <c r="BA1243"/>
      <c r="BB1243"/>
      <c r="BC1243"/>
      <c r="BD1243"/>
      <c r="BE1243"/>
      <c r="BF1243"/>
      <c r="BG1243"/>
      <c r="BH1243"/>
      <c r="BI1243"/>
      <c r="BJ1243"/>
      <c r="BK1243"/>
      <c r="BL1243"/>
      <c r="BM1243"/>
      <c r="BN1243"/>
      <c r="BO1243"/>
      <c r="BP1243"/>
      <c r="BQ1243"/>
      <c r="BR1243"/>
      <c r="BS1243"/>
      <c r="BT1243"/>
      <c r="BU1243"/>
      <c r="BV1243"/>
      <c r="BW1243"/>
      <c r="BX1243"/>
      <c r="BY1243"/>
      <c r="BZ1243"/>
      <c r="CA1243"/>
      <c r="CB1243"/>
      <c r="CC1243"/>
      <c r="CD1243"/>
      <c r="CE1243"/>
      <c r="CF1243"/>
      <c r="CG1243"/>
      <c r="CH1243"/>
      <c r="CI1243"/>
      <c r="CJ1243"/>
      <c r="CK1243"/>
      <c r="CL1243"/>
      <c r="CM1243"/>
      <c r="CN1243"/>
      <c r="CO1243"/>
      <c r="CP1243"/>
      <c r="CQ1243"/>
      <c r="CR1243"/>
      <c r="CS1243"/>
      <c r="CT1243"/>
      <c r="CU1243"/>
      <c r="CV1243"/>
      <c r="CW1243"/>
      <c r="CX1243"/>
      <c r="CY1243"/>
      <c r="CZ1243"/>
      <c r="DA1243"/>
      <c r="DB1243"/>
      <c r="DC1243"/>
      <c r="DD1243"/>
      <c r="DE1243"/>
      <c r="DF1243"/>
      <c r="DG1243"/>
      <c r="DH1243"/>
      <c r="DI1243"/>
      <c r="DJ1243"/>
      <c r="DK1243"/>
      <c r="DL1243"/>
      <c r="DM1243"/>
      <c r="DN1243"/>
      <c r="DO1243"/>
      <c r="DP1243"/>
      <c r="DQ1243"/>
      <c r="DR1243"/>
      <c r="DS1243"/>
      <c r="DT1243"/>
      <c r="DU1243"/>
      <c r="DV1243"/>
      <c r="DW1243"/>
      <c r="DX1243"/>
      <c r="DY1243"/>
      <c r="DZ1243"/>
      <c r="EA1243"/>
      <c r="EB1243"/>
      <c r="EC1243"/>
      <c r="ED1243"/>
      <c r="EE1243"/>
      <c r="EF1243"/>
      <c r="EG1243"/>
      <c r="EH1243"/>
      <c r="EI1243"/>
      <c r="EJ1243"/>
      <c r="EK1243"/>
      <c r="EL1243"/>
      <c r="EM1243"/>
      <c r="EN1243"/>
      <c r="EO1243"/>
      <c r="EP1243"/>
      <c r="EQ1243"/>
      <c r="ER1243"/>
      <c r="ES1243"/>
      <c r="ET1243"/>
      <c r="EU1243"/>
      <c r="EV1243"/>
      <c r="EW1243"/>
      <c r="EX1243"/>
      <c r="EY1243"/>
      <c r="EZ1243"/>
      <c r="FA1243"/>
      <c r="FB1243"/>
      <c r="FC1243"/>
      <c r="FD1243"/>
      <c r="FE1243"/>
      <c r="FF1243"/>
      <c r="FG1243"/>
      <c r="FH1243"/>
      <c r="FI1243"/>
      <c r="FJ1243"/>
      <c r="FK1243"/>
      <c r="FL1243"/>
      <c r="FM1243"/>
      <c r="FN1243"/>
      <c r="FO1243"/>
      <c r="FP1243"/>
      <c r="FQ1243"/>
      <c r="FR1243"/>
      <c r="FS1243"/>
      <c r="FT1243"/>
      <c r="FU1243"/>
      <c r="FV1243"/>
      <c r="FW1243"/>
      <c r="FX1243"/>
      <c r="FY1243"/>
      <c r="FZ1243"/>
      <c r="GA1243"/>
      <c r="GB1243"/>
      <c r="GC1243"/>
      <c r="GD1243"/>
      <c r="GE1243"/>
      <c r="GF1243"/>
      <c r="GG1243"/>
      <c r="GH1243"/>
      <c r="GI1243"/>
      <c r="GJ1243"/>
      <c r="GK1243"/>
      <c r="GL1243"/>
      <c r="GM1243"/>
      <c r="GN1243"/>
      <c r="GO1243"/>
      <c r="GP1243"/>
      <c r="GQ1243"/>
      <c r="GR1243"/>
      <c r="GS1243"/>
      <c r="GT1243"/>
      <c r="GU1243"/>
      <c r="GV1243"/>
      <c r="GW1243"/>
      <c r="GX1243"/>
      <c r="GY1243"/>
      <c r="GZ1243"/>
      <c r="HA1243"/>
      <c r="HB1243"/>
      <c r="HC1243"/>
      <c r="HD1243"/>
      <c r="HE1243"/>
      <c r="HF1243"/>
      <c r="HG1243"/>
      <c r="HH1243"/>
      <c r="HI1243"/>
      <c r="HJ1243"/>
      <c r="HK1243"/>
      <c r="HL1243"/>
    </row>
    <row r="1244" spans="1:220" x14ac:dyDescent="0.25">
      <c r="A1244"/>
      <c r="B1244"/>
      <c r="C1244"/>
      <c r="D1244"/>
      <c r="E1244"/>
      <c r="F1244"/>
      <c r="G1244"/>
      <c r="H1244"/>
      <c r="I1244"/>
      <c r="J1244"/>
      <c r="K1244"/>
      <c r="L1244"/>
      <c r="M1244"/>
      <c r="N1244"/>
      <c r="O1244"/>
      <c r="P1244"/>
      <c r="Q1244"/>
      <c r="R1244"/>
      <c r="S1244"/>
      <c r="T1244"/>
      <c r="U1244"/>
      <c r="V1244"/>
      <c r="W1244"/>
      <c r="X1244"/>
      <c r="Y1244"/>
      <c r="Z1244"/>
      <c r="AA1244"/>
      <c r="AB1244"/>
      <c r="AC1244"/>
      <c r="AD1244"/>
      <c r="AE1244"/>
      <c r="AF1244"/>
      <c r="AG1244"/>
      <c r="AH1244"/>
      <c r="AI1244"/>
      <c r="AJ1244"/>
      <c r="AK1244"/>
      <c r="AL1244"/>
      <c r="AM1244"/>
      <c r="AN1244"/>
      <c r="AO1244"/>
      <c r="AP1244"/>
      <c r="AQ1244"/>
      <c r="AR1244"/>
      <c r="AS1244"/>
      <c r="AT1244"/>
      <c r="AU1244"/>
      <c r="AV1244"/>
      <c r="AW1244"/>
      <c r="AX1244"/>
      <c r="AY1244"/>
      <c r="AZ1244"/>
      <c r="BA1244"/>
      <c r="BB1244"/>
      <c r="BC1244"/>
      <c r="BD1244"/>
      <c r="BE1244"/>
      <c r="BF1244"/>
      <c r="BG1244"/>
      <c r="BH1244"/>
      <c r="BI1244"/>
      <c r="BJ1244"/>
      <c r="BK1244"/>
      <c r="BL1244"/>
      <c r="BM1244"/>
      <c r="BN1244"/>
      <c r="BO1244"/>
      <c r="BP1244"/>
      <c r="BQ1244"/>
      <c r="BR1244"/>
      <c r="BS1244"/>
      <c r="BT1244"/>
      <c r="BU1244"/>
      <c r="BV1244"/>
      <c r="BW1244"/>
      <c r="BX1244"/>
      <c r="BY1244"/>
      <c r="BZ1244"/>
      <c r="CA1244"/>
      <c r="CB1244"/>
      <c r="CC1244"/>
      <c r="CD1244"/>
      <c r="CE1244"/>
      <c r="CF1244"/>
      <c r="CG1244"/>
      <c r="CH1244"/>
      <c r="CI1244"/>
      <c r="CJ1244"/>
      <c r="CK1244"/>
      <c r="CL1244"/>
      <c r="CM1244"/>
      <c r="CN1244"/>
      <c r="CO1244"/>
      <c r="CP1244"/>
      <c r="CQ1244"/>
      <c r="CR1244"/>
      <c r="CS1244"/>
      <c r="CT1244"/>
      <c r="CU1244"/>
      <c r="CV1244"/>
      <c r="CW1244"/>
      <c r="CX1244"/>
      <c r="CY1244"/>
      <c r="CZ1244"/>
      <c r="DA1244"/>
      <c r="DB1244"/>
      <c r="DC1244"/>
      <c r="DD1244"/>
      <c r="DE1244"/>
      <c r="DF1244"/>
      <c r="DG1244"/>
      <c r="DH1244"/>
      <c r="DI1244"/>
      <c r="DJ1244"/>
      <c r="DK1244"/>
      <c r="DL1244"/>
      <c r="DM1244"/>
      <c r="DN1244"/>
      <c r="DO1244"/>
      <c r="DP1244"/>
      <c r="DQ1244"/>
      <c r="DR1244"/>
      <c r="DS1244"/>
      <c r="DT1244"/>
      <c r="DU1244"/>
      <c r="DV1244"/>
      <c r="DW1244"/>
      <c r="DX1244"/>
      <c r="DY1244"/>
      <c r="DZ1244"/>
      <c r="EA1244"/>
      <c r="EB1244"/>
      <c r="EC1244"/>
      <c r="ED1244"/>
      <c r="EE1244"/>
      <c r="EF1244"/>
      <c r="EG1244"/>
      <c r="EH1244"/>
      <c r="EI1244"/>
      <c r="EJ1244"/>
      <c r="EK1244"/>
      <c r="EL1244"/>
      <c r="EM1244"/>
      <c r="EN1244"/>
      <c r="EO1244"/>
      <c r="EP1244"/>
      <c r="EQ1244"/>
      <c r="ER1244"/>
      <c r="ES1244"/>
      <c r="ET1244"/>
      <c r="EU1244"/>
      <c r="EV1244"/>
      <c r="EW1244"/>
      <c r="EX1244"/>
      <c r="EY1244"/>
      <c r="EZ1244"/>
      <c r="FA1244"/>
      <c r="FB1244"/>
      <c r="FC1244"/>
      <c r="FD1244"/>
      <c r="FE1244"/>
      <c r="FF1244"/>
      <c r="FG1244"/>
      <c r="FH1244"/>
      <c r="FI1244"/>
      <c r="FJ1244"/>
      <c r="FK1244"/>
      <c r="FL1244"/>
      <c r="FM1244"/>
      <c r="FN1244"/>
      <c r="FO1244"/>
      <c r="FP1244"/>
      <c r="FQ1244"/>
      <c r="FR1244"/>
      <c r="FS1244"/>
      <c r="FT1244"/>
      <c r="FU1244"/>
      <c r="FV1244"/>
      <c r="FW1244"/>
      <c r="FX1244"/>
      <c r="FY1244"/>
      <c r="FZ1244"/>
      <c r="GA1244"/>
      <c r="GB1244"/>
      <c r="GC1244"/>
      <c r="GD1244"/>
      <c r="GE1244"/>
      <c r="GF1244"/>
      <c r="GG1244"/>
      <c r="GH1244"/>
      <c r="GI1244"/>
      <c r="GJ1244"/>
      <c r="GK1244"/>
      <c r="GL1244"/>
      <c r="GM1244"/>
      <c r="GN1244"/>
      <c r="GO1244"/>
      <c r="GP1244"/>
      <c r="GQ1244"/>
      <c r="GR1244"/>
      <c r="GS1244"/>
      <c r="GT1244"/>
      <c r="GU1244"/>
      <c r="GV1244"/>
      <c r="GW1244"/>
      <c r="GX1244"/>
      <c r="GY1244"/>
      <c r="GZ1244"/>
      <c r="HA1244"/>
      <c r="HB1244"/>
      <c r="HC1244"/>
      <c r="HD1244"/>
      <c r="HE1244"/>
      <c r="HF1244"/>
      <c r="HG1244"/>
      <c r="HH1244"/>
      <c r="HI1244"/>
      <c r="HJ1244"/>
      <c r="HK1244"/>
      <c r="HL1244"/>
    </row>
    <row r="1245" spans="1:220" x14ac:dyDescent="0.25">
      <c r="A1245"/>
      <c r="B1245"/>
      <c r="C1245"/>
      <c r="D1245"/>
      <c r="E1245"/>
      <c r="F1245"/>
      <c r="G1245"/>
      <c r="H1245"/>
      <c r="I1245"/>
      <c r="J1245"/>
      <c r="K1245"/>
      <c r="L1245"/>
      <c r="M1245"/>
      <c r="N1245"/>
      <c r="O1245"/>
      <c r="P1245"/>
      <c r="Q1245"/>
      <c r="R1245"/>
      <c r="S1245"/>
      <c r="T1245"/>
      <c r="U1245"/>
      <c r="V1245"/>
      <c r="W1245"/>
      <c r="X1245"/>
      <c r="Y1245"/>
      <c r="Z1245"/>
      <c r="AA1245"/>
      <c r="AB1245"/>
      <c r="AC1245"/>
      <c r="AD1245"/>
      <c r="AE1245"/>
      <c r="AF1245"/>
      <c r="AG1245"/>
      <c r="AH1245"/>
      <c r="AI1245"/>
      <c r="AJ1245"/>
      <c r="AK1245"/>
      <c r="AL1245"/>
      <c r="AM1245"/>
      <c r="AN1245"/>
      <c r="AO1245"/>
      <c r="AP1245"/>
      <c r="AQ1245"/>
      <c r="AR1245"/>
      <c r="AS1245"/>
      <c r="AT1245"/>
      <c r="AU1245"/>
      <c r="AV1245"/>
      <c r="AW1245"/>
      <c r="AX1245"/>
      <c r="AY1245"/>
      <c r="AZ1245"/>
      <c r="BA1245"/>
      <c r="BB1245"/>
      <c r="BC1245"/>
      <c r="BD1245"/>
      <c r="BE1245"/>
      <c r="BF1245"/>
      <c r="BG1245"/>
      <c r="BH1245"/>
      <c r="BI1245"/>
      <c r="BJ1245"/>
      <c r="BK1245"/>
      <c r="BL1245"/>
      <c r="BM1245"/>
      <c r="BN1245"/>
      <c r="BO1245"/>
      <c r="BP1245"/>
      <c r="BQ1245"/>
      <c r="BR1245"/>
      <c r="BS1245"/>
      <c r="BT1245"/>
      <c r="BU1245"/>
      <c r="BV1245"/>
      <c r="BW1245"/>
      <c r="BX1245"/>
      <c r="BY1245"/>
      <c r="BZ1245"/>
      <c r="CA1245"/>
      <c r="CB1245"/>
      <c r="CC1245"/>
      <c r="CD1245"/>
      <c r="CE1245"/>
      <c r="CF1245"/>
      <c r="CG1245"/>
      <c r="CH1245"/>
      <c r="CI1245"/>
      <c r="CJ1245"/>
      <c r="CK1245"/>
      <c r="CL1245"/>
      <c r="CM1245"/>
      <c r="CN1245"/>
      <c r="CO1245"/>
      <c r="CP1245"/>
      <c r="CQ1245"/>
      <c r="CR1245"/>
      <c r="CS1245"/>
      <c r="CT1245"/>
      <c r="CU1245"/>
      <c r="CV1245"/>
      <c r="CW1245"/>
      <c r="CX1245"/>
      <c r="CY1245"/>
      <c r="CZ1245"/>
      <c r="DA1245"/>
      <c r="DB1245"/>
      <c r="DC1245"/>
      <c r="DD1245"/>
      <c r="DE1245"/>
      <c r="DF1245"/>
      <c r="DG1245"/>
      <c r="DH1245"/>
      <c r="DI1245"/>
      <c r="DJ1245"/>
      <c r="DK1245"/>
      <c r="DL1245"/>
      <c r="DM1245"/>
      <c r="DN1245"/>
      <c r="DO1245"/>
      <c r="DP1245"/>
      <c r="DQ1245"/>
      <c r="DR1245"/>
      <c r="DS1245"/>
      <c r="DT1245"/>
      <c r="DU1245"/>
      <c r="DV1245"/>
      <c r="DW1245"/>
      <c r="DX1245"/>
      <c r="DY1245"/>
      <c r="DZ1245"/>
      <c r="EA1245"/>
      <c r="EB1245"/>
      <c r="EC1245"/>
      <c r="ED1245"/>
      <c r="EE1245"/>
      <c r="EF1245"/>
      <c r="EG1245"/>
      <c r="EH1245"/>
      <c r="EI1245"/>
      <c r="EJ1245"/>
      <c r="EK1245"/>
      <c r="EL1245"/>
      <c r="EM1245"/>
      <c r="EN1245"/>
      <c r="EO1245"/>
      <c r="EP1245"/>
      <c r="EQ1245"/>
      <c r="ER1245"/>
      <c r="ES1245"/>
      <c r="ET1245"/>
      <c r="EU1245"/>
      <c r="EV1245"/>
      <c r="EW1245"/>
      <c r="EX1245"/>
      <c r="EY1245"/>
      <c r="EZ1245"/>
      <c r="FA1245"/>
      <c r="FB1245"/>
      <c r="FC1245"/>
      <c r="FD1245"/>
      <c r="FE1245"/>
      <c r="FF1245"/>
      <c r="FG1245"/>
      <c r="FH1245"/>
      <c r="FI1245"/>
      <c r="FJ1245"/>
      <c r="FK1245"/>
      <c r="FL1245"/>
      <c r="FM1245"/>
      <c r="FN1245"/>
      <c r="FO1245"/>
      <c r="FP1245"/>
      <c r="FQ1245"/>
      <c r="FR1245"/>
      <c r="FS1245"/>
      <c r="FT1245"/>
      <c r="FU1245"/>
      <c r="FV1245"/>
      <c r="FW1245"/>
      <c r="FX1245"/>
      <c r="FY1245"/>
      <c r="FZ1245"/>
      <c r="GA1245"/>
      <c r="GB1245"/>
      <c r="GC1245"/>
      <c r="GD1245"/>
      <c r="GE1245"/>
      <c r="GF1245"/>
      <c r="GG1245"/>
      <c r="GH1245"/>
      <c r="GI1245"/>
      <c r="GJ1245"/>
      <c r="GK1245"/>
      <c r="GL1245"/>
      <c r="GM1245"/>
      <c r="GN1245"/>
      <c r="GO1245"/>
      <c r="GP1245"/>
      <c r="GQ1245"/>
      <c r="GR1245"/>
      <c r="GS1245"/>
      <c r="GT1245"/>
      <c r="GU1245"/>
      <c r="GV1245"/>
      <c r="GW1245"/>
      <c r="GX1245"/>
      <c r="GY1245"/>
      <c r="GZ1245"/>
      <c r="HA1245"/>
      <c r="HB1245"/>
      <c r="HC1245"/>
      <c r="HD1245"/>
      <c r="HE1245"/>
      <c r="HF1245"/>
      <c r="HG1245"/>
      <c r="HH1245"/>
      <c r="HI1245"/>
      <c r="HJ1245"/>
      <c r="HK1245"/>
      <c r="HL1245"/>
    </row>
    <row r="1246" spans="1:220" x14ac:dyDescent="0.25">
      <c r="A1246"/>
      <c r="B1246"/>
      <c r="C1246"/>
      <c r="D1246"/>
      <c r="E1246"/>
      <c r="F1246"/>
      <c r="G1246"/>
      <c r="H1246"/>
      <c r="I1246"/>
      <c r="J1246"/>
      <c r="K1246"/>
      <c r="L1246"/>
      <c r="M1246"/>
      <c r="N1246"/>
      <c r="O1246"/>
      <c r="P1246"/>
      <c r="Q1246"/>
      <c r="R1246"/>
      <c r="S1246"/>
      <c r="T1246"/>
      <c r="U1246"/>
      <c r="V1246"/>
      <c r="W1246"/>
      <c r="X1246"/>
      <c r="Y1246"/>
      <c r="Z1246"/>
      <c r="AA1246"/>
      <c r="AB1246"/>
      <c r="AC1246"/>
      <c r="AD1246"/>
      <c r="AE1246"/>
      <c r="AF1246"/>
      <c r="AG1246"/>
      <c r="AH1246"/>
      <c r="AI1246"/>
      <c r="AJ1246"/>
      <c r="AK1246"/>
      <c r="AL1246"/>
      <c r="AM1246"/>
      <c r="AN1246"/>
      <c r="AO1246"/>
      <c r="AP1246"/>
      <c r="AQ1246"/>
      <c r="AR1246"/>
      <c r="AS1246"/>
      <c r="AT1246"/>
      <c r="AU1246"/>
      <c r="AV1246"/>
      <c r="AW1246"/>
      <c r="AX1246"/>
      <c r="AY1246"/>
      <c r="AZ1246"/>
      <c r="BA1246"/>
      <c r="BB1246"/>
      <c r="BC1246"/>
      <c r="BD1246"/>
      <c r="BE1246"/>
      <c r="BF1246"/>
      <c r="BG1246"/>
      <c r="BH1246"/>
      <c r="BI1246"/>
      <c r="BJ1246"/>
      <c r="BK1246"/>
      <c r="BL1246"/>
      <c r="BM1246"/>
      <c r="BN1246"/>
      <c r="BO1246"/>
      <c r="BP1246"/>
      <c r="BQ1246"/>
      <c r="BR1246"/>
      <c r="BS1246"/>
      <c r="BT1246"/>
      <c r="BU1246"/>
      <c r="BV1246"/>
      <c r="BW1246"/>
      <c r="BX1246"/>
      <c r="BY1246"/>
      <c r="BZ1246"/>
      <c r="CA1246"/>
      <c r="CB1246"/>
      <c r="CC1246"/>
      <c r="CD1246"/>
      <c r="CE1246"/>
      <c r="CF1246"/>
      <c r="CG1246"/>
      <c r="CH1246"/>
      <c r="CI1246"/>
      <c r="CJ1246"/>
      <c r="CK1246"/>
      <c r="CL1246"/>
      <c r="CM1246"/>
      <c r="CN1246"/>
      <c r="CO1246"/>
      <c r="CP1246"/>
      <c r="CQ1246"/>
      <c r="CR1246"/>
      <c r="CS1246"/>
      <c r="CT1246"/>
      <c r="CU1246"/>
      <c r="CV1246"/>
      <c r="CW1246"/>
      <c r="CX1246"/>
      <c r="CY1246"/>
      <c r="CZ1246"/>
      <c r="DA1246"/>
      <c r="DB1246"/>
      <c r="DC1246"/>
      <c r="DD1246"/>
      <c r="DE1246"/>
      <c r="DF1246"/>
      <c r="DG1246"/>
      <c r="DH1246"/>
      <c r="DI1246"/>
      <c r="DJ1246"/>
      <c r="DK1246"/>
      <c r="DL1246"/>
      <c r="DM1246"/>
      <c r="DN1246"/>
      <c r="DO1246"/>
      <c r="DP1246"/>
      <c r="DQ1246"/>
      <c r="DR1246"/>
      <c r="DS1246"/>
      <c r="DT1246"/>
      <c r="DU1246"/>
      <c r="DV1246"/>
      <c r="DW1246"/>
      <c r="DX1246"/>
      <c r="DY1246"/>
      <c r="DZ1246"/>
      <c r="EA1246"/>
      <c r="EB1246"/>
      <c r="EC1246"/>
      <c r="ED1246"/>
      <c r="EE1246"/>
      <c r="EF1246"/>
      <c r="EG1246"/>
      <c r="EH1246"/>
      <c r="EI1246"/>
      <c r="EJ1246"/>
      <c r="EK1246"/>
      <c r="EL1246"/>
      <c r="EM1246"/>
      <c r="EN1246"/>
      <c r="EO1246"/>
      <c r="EP1246"/>
      <c r="EQ1246"/>
      <c r="ER1246"/>
      <c r="ES1246"/>
      <c r="ET1246"/>
      <c r="EU1246"/>
      <c r="EV1246"/>
      <c r="EW1246"/>
      <c r="EX1246"/>
      <c r="EY1246"/>
      <c r="EZ1246"/>
      <c r="FA1246"/>
      <c r="FB1246"/>
      <c r="FC1246"/>
      <c r="FD1246"/>
      <c r="FE1246"/>
      <c r="FF1246"/>
      <c r="FG1246"/>
      <c r="FH1246"/>
      <c r="FI1246"/>
      <c r="FJ1246"/>
      <c r="FK1246"/>
      <c r="FL1246"/>
      <c r="FM1246"/>
      <c r="FN1246"/>
      <c r="FO1246"/>
      <c r="FP1246"/>
      <c r="FQ1246"/>
      <c r="FR1246"/>
      <c r="FS1246"/>
      <c r="FT1246"/>
      <c r="FU1246"/>
      <c r="FV1246"/>
      <c r="FW1246"/>
      <c r="FX1246"/>
      <c r="FY1246"/>
      <c r="FZ1246"/>
      <c r="GA1246"/>
      <c r="GB1246"/>
      <c r="GC1246"/>
      <c r="GD1246"/>
      <c r="GE1246"/>
      <c r="GF1246"/>
      <c r="GG1246"/>
      <c r="GH1246"/>
      <c r="GI1246"/>
      <c r="GJ1246"/>
      <c r="GK1246"/>
      <c r="GL1246"/>
      <c r="GM1246"/>
      <c r="GN1246"/>
      <c r="GO1246"/>
      <c r="GP1246"/>
      <c r="GQ1246"/>
      <c r="GR1246"/>
      <c r="GS1246"/>
      <c r="GT1246"/>
      <c r="GU1246"/>
      <c r="GV1246"/>
      <c r="GW1246"/>
      <c r="GX1246"/>
      <c r="GY1246"/>
      <c r="GZ1246"/>
      <c r="HA1246"/>
      <c r="HB1246"/>
      <c r="HC1246"/>
      <c r="HD1246"/>
      <c r="HE1246"/>
      <c r="HF1246"/>
      <c r="HG1246"/>
      <c r="HH1246"/>
      <c r="HI1246"/>
      <c r="HJ1246"/>
      <c r="HK1246"/>
      <c r="HL1246"/>
    </row>
    <row r="1247" spans="1:220" x14ac:dyDescent="0.25">
      <c r="A1247"/>
      <c r="B1247"/>
      <c r="C1247"/>
      <c r="D1247"/>
      <c r="E1247"/>
      <c r="F1247"/>
      <c r="G1247"/>
      <c r="H1247"/>
      <c r="I1247"/>
      <c r="J1247"/>
      <c r="K1247"/>
      <c r="L1247"/>
      <c r="M1247"/>
      <c r="N1247"/>
      <c r="O1247"/>
      <c r="P1247"/>
      <c r="Q1247"/>
      <c r="R1247"/>
      <c r="S1247"/>
      <c r="T1247"/>
      <c r="U1247"/>
      <c r="V1247"/>
      <c r="W1247"/>
      <c r="X1247"/>
      <c r="Y1247"/>
      <c r="Z1247"/>
      <c r="AA1247"/>
      <c r="AB1247"/>
      <c r="AC1247"/>
      <c r="AD1247"/>
      <c r="AE1247"/>
      <c r="AF1247"/>
      <c r="AG1247"/>
      <c r="AH1247"/>
      <c r="AI1247"/>
      <c r="AJ1247"/>
      <c r="AK1247"/>
      <c r="AL1247"/>
      <c r="AM1247"/>
      <c r="AN1247"/>
      <c r="AO1247"/>
      <c r="AP1247"/>
      <c r="AQ1247"/>
      <c r="AR1247"/>
      <c r="AS1247"/>
      <c r="AT1247"/>
      <c r="AU1247"/>
      <c r="AV1247"/>
      <c r="AW1247"/>
      <c r="AX1247"/>
      <c r="AY1247"/>
      <c r="AZ1247"/>
      <c r="BA1247"/>
      <c r="BB1247"/>
      <c r="BC1247"/>
      <c r="BD1247"/>
      <c r="BE1247"/>
      <c r="BF1247"/>
      <c r="BG1247"/>
      <c r="BH1247"/>
      <c r="BI1247"/>
      <c r="BJ1247"/>
      <c r="BK1247"/>
      <c r="BL1247"/>
      <c r="BM1247"/>
      <c r="BN1247"/>
      <c r="BO1247"/>
      <c r="BP1247"/>
      <c r="BQ1247"/>
      <c r="BR1247"/>
      <c r="BS1247"/>
      <c r="BT1247"/>
      <c r="BU1247"/>
      <c r="BV1247"/>
      <c r="BW1247"/>
      <c r="BX1247"/>
      <c r="BY1247"/>
      <c r="BZ1247"/>
      <c r="CA1247"/>
      <c r="CB1247"/>
      <c r="CC1247"/>
      <c r="CD1247"/>
      <c r="CE1247"/>
      <c r="CF1247"/>
      <c r="CG1247"/>
      <c r="CH1247"/>
      <c r="CI1247"/>
      <c r="CJ1247"/>
      <c r="CK1247"/>
      <c r="CL1247"/>
      <c r="CM1247"/>
      <c r="CN1247"/>
      <c r="CO1247"/>
      <c r="CP1247"/>
      <c r="CQ1247"/>
      <c r="CR1247"/>
      <c r="CS1247"/>
      <c r="CT1247"/>
      <c r="CU1247"/>
      <c r="CV1247"/>
      <c r="CW1247"/>
      <c r="CX1247"/>
      <c r="CY1247"/>
      <c r="CZ1247"/>
      <c r="DA1247"/>
      <c r="DB1247"/>
      <c r="DC1247"/>
      <c r="DD1247"/>
      <c r="DE1247"/>
      <c r="DF1247"/>
      <c r="DG1247"/>
      <c r="DH1247"/>
      <c r="DI1247"/>
      <c r="DJ1247"/>
      <c r="DK1247"/>
      <c r="DL1247"/>
      <c r="DM1247"/>
      <c r="DN1247"/>
      <c r="DO1247"/>
      <c r="DP1247"/>
      <c r="DQ1247"/>
      <c r="DR1247"/>
      <c r="DS1247"/>
      <c r="DT1247"/>
      <c r="DU1247"/>
      <c r="DV1247"/>
      <c r="DW1247"/>
      <c r="DX1247"/>
      <c r="DY1247"/>
      <c r="DZ1247"/>
      <c r="EA1247"/>
      <c r="EB1247"/>
      <c r="EC1247"/>
      <c r="ED1247"/>
      <c r="EE1247"/>
      <c r="EF1247"/>
      <c r="EG1247"/>
      <c r="EH1247"/>
      <c r="EI1247"/>
      <c r="EJ1247"/>
      <c r="EK1247"/>
      <c r="EL1247"/>
      <c r="EM1247"/>
      <c r="EN1247"/>
      <c r="EO1247"/>
      <c r="EP1247"/>
      <c r="EQ1247"/>
      <c r="ER1247"/>
      <c r="ES1247"/>
      <c r="ET1247"/>
      <c r="EU1247"/>
      <c r="EV1247"/>
      <c r="EW1247"/>
      <c r="EX1247"/>
      <c r="EY1247"/>
      <c r="EZ1247"/>
      <c r="FA1247"/>
      <c r="FB1247"/>
      <c r="FC1247"/>
      <c r="FD1247"/>
      <c r="FE1247"/>
      <c r="FF1247"/>
      <c r="FG1247"/>
      <c r="FH1247"/>
      <c r="FI1247"/>
      <c r="FJ1247"/>
      <c r="FK1247"/>
      <c r="FL1247"/>
      <c r="FM1247"/>
      <c r="FN1247"/>
      <c r="FO1247"/>
      <c r="FP1247"/>
      <c r="FQ1247"/>
      <c r="FR1247"/>
      <c r="FS1247"/>
      <c r="FT1247"/>
      <c r="FU1247"/>
      <c r="FV1247"/>
      <c r="FW1247"/>
      <c r="FX1247"/>
      <c r="FY1247"/>
      <c r="FZ1247"/>
      <c r="GA1247"/>
      <c r="GB1247"/>
      <c r="GC1247"/>
      <c r="GD1247"/>
      <c r="GE1247"/>
      <c r="GF1247"/>
      <c r="GG1247"/>
      <c r="GH1247"/>
      <c r="GI1247"/>
      <c r="GJ1247"/>
      <c r="GK1247"/>
      <c r="GL1247"/>
      <c r="GM1247"/>
      <c r="GN1247"/>
      <c r="GO1247"/>
      <c r="GP1247"/>
      <c r="GQ1247"/>
      <c r="GR1247"/>
      <c r="GS1247"/>
      <c r="GT1247"/>
      <c r="GU1247"/>
      <c r="GV1247"/>
      <c r="GW1247"/>
      <c r="GX1247"/>
      <c r="GY1247"/>
      <c r="GZ1247"/>
      <c r="HA1247"/>
      <c r="HB1247"/>
      <c r="HC1247"/>
      <c r="HD1247"/>
      <c r="HE1247"/>
      <c r="HF1247"/>
      <c r="HG1247"/>
      <c r="HH1247"/>
      <c r="HI1247"/>
      <c r="HJ1247"/>
      <c r="HK1247"/>
      <c r="HL1247"/>
    </row>
    <row r="1248" spans="1:220" x14ac:dyDescent="0.25">
      <c r="A1248"/>
      <c r="B1248"/>
      <c r="C1248"/>
      <c r="D1248"/>
      <c r="E1248"/>
      <c r="F1248"/>
      <c r="G1248"/>
      <c r="H1248"/>
      <c r="I1248"/>
      <c r="J1248"/>
      <c r="K1248"/>
      <c r="L1248"/>
      <c r="M1248"/>
      <c r="N1248"/>
      <c r="O1248"/>
      <c r="P1248"/>
      <c r="Q1248"/>
      <c r="R1248"/>
      <c r="S1248"/>
      <c r="T1248"/>
      <c r="U1248"/>
      <c r="V1248"/>
      <c r="W1248"/>
      <c r="X1248"/>
      <c r="Y1248"/>
      <c r="Z1248"/>
      <c r="AA1248"/>
      <c r="AB1248"/>
      <c r="AC1248"/>
      <c r="AD1248"/>
      <c r="AE1248"/>
      <c r="AF1248"/>
      <c r="AG1248"/>
      <c r="AH1248"/>
      <c r="AI1248"/>
      <c r="AJ1248"/>
      <c r="AK1248"/>
      <c r="AL1248"/>
      <c r="AM1248"/>
      <c r="AN1248"/>
      <c r="AO1248"/>
      <c r="AP1248"/>
      <c r="AQ1248"/>
      <c r="AR1248"/>
      <c r="AS1248"/>
      <c r="AT1248"/>
      <c r="AU1248"/>
      <c r="AV1248"/>
      <c r="AW1248"/>
      <c r="AX1248"/>
      <c r="AY1248"/>
      <c r="AZ1248"/>
      <c r="BA1248"/>
      <c r="BB1248"/>
      <c r="BC1248"/>
      <c r="BD1248"/>
      <c r="BE1248"/>
      <c r="BF1248"/>
      <c r="BG1248"/>
      <c r="BH1248"/>
      <c r="BI1248"/>
      <c r="BJ1248"/>
      <c r="BK1248"/>
      <c r="BL1248"/>
      <c r="BM1248"/>
      <c r="BN1248"/>
      <c r="BO1248"/>
      <c r="BP1248"/>
      <c r="BQ1248"/>
      <c r="BR1248"/>
      <c r="BS1248"/>
      <c r="BT1248"/>
      <c r="BU1248"/>
      <c r="BV1248"/>
      <c r="BW1248"/>
      <c r="BX1248"/>
      <c r="BY1248"/>
      <c r="BZ1248"/>
      <c r="CA1248"/>
      <c r="CB1248"/>
      <c r="CC1248"/>
      <c r="CD1248"/>
      <c r="CE1248"/>
      <c r="CF1248"/>
      <c r="CG1248"/>
      <c r="CH1248"/>
      <c r="CI1248"/>
      <c r="CJ1248"/>
      <c r="CK1248"/>
      <c r="CL1248"/>
      <c r="CM1248"/>
      <c r="CN1248"/>
      <c r="CO1248"/>
      <c r="CP1248"/>
      <c r="CQ1248"/>
      <c r="CR1248"/>
      <c r="CS1248"/>
      <c r="CT1248"/>
      <c r="CU1248"/>
      <c r="CV1248"/>
      <c r="CW1248"/>
      <c r="CX1248"/>
      <c r="CY1248"/>
      <c r="CZ1248"/>
      <c r="DA1248"/>
      <c r="DB1248"/>
      <c r="DC1248"/>
      <c r="DD1248"/>
      <c r="DE1248"/>
      <c r="DF1248"/>
      <c r="DG1248"/>
      <c r="DH1248"/>
      <c r="DI1248"/>
      <c r="DJ1248"/>
      <c r="DK1248"/>
      <c r="DL1248"/>
      <c r="DM1248"/>
      <c r="DN1248"/>
      <c r="DO1248"/>
      <c r="DP1248"/>
      <c r="DQ1248"/>
      <c r="DR1248"/>
      <c r="DS1248"/>
      <c r="DT1248"/>
      <c r="DU1248"/>
      <c r="DV1248"/>
      <c r="DW1248"/>
      <c r="DX1248"/>
      <c r="DY1248"/>
      <c r="DZ1248"/>
      <c r="EA1248"/>
      <c r="EB1248"/>
      <c r="EC1248"/>
      <c r="ED1248"/>
      <c r="EE1248"/>
      <c r="EF1248"/>
      <c r="EG1248"/>
      <c r="EH1248"/>
      <c r="EI1248"/>
      <c r="EJ1248"/>
      <c r="EK1248"/>
      <c r="EL1248"/>
      <c r="EM1248"/>
      <c r="EN1248"/>
      <c r="EO1248"/>
      <c r="EP1248"/>
      <c r="EQ1248"/>
      <c r="ER1248"/>
      <c r="ES1248"/>
      <c r="ET1248"/>
      <c r="EU1248"/>
      <c r="EV1248"/>
      <c r="EW1248"/>
      <c r="EX1248"/>
      <c r="EY1248"/>
      <c r="EZ1248"/>
      <c r="FA1248"/>
      <c r="FB1248"/>
      <c r="FC1248"/>
      <c r="FD1248"/>
      <c r="FE1248"/>
      <c r="FF1248"/>
      <c r="FG1248"/>
      <c r="FH1248"/>
      <c r="FI1248"/>
      <c r="FJ1248"/>
      <c r="FK1248"/>
      <c r="FL1248"/>
      <c r="FM1248"/>
      <c r="FN1248"/>
      <c r="FO1248"/>
      <c r="FP1248"/>
      <c r="FQ1248"/>
      <c r="FR1248"/>
      <c r="FS1248"/>
      <c r="FT1248"/>
      <c r="FU1248"/>
      <c r="FV1248"/>
      <c r="FW1248"/>
      <c r="FX1248"/>
      <c r="FY1248"/>
      <c r="FZ1248"/>
      <c r="GA1248"/>
      <c r="GB1248"/>
      <c r="GC1248"/>
      <c r="GD1248"/>
      <c r="GE1248"/>
      <c r="GF1248"/>
      <c r="GG1248"/>
      <c r="GH1248"/>
      <c r="GI1248"/>
      <c r="GJ1248"/>
      <c r="GK1248"/>
      <c r="GL1248"/>
      <c r="GM1248"/>
      <c r="GN1248"/>
      <c r="GO1248"/>
      <c r="GP1248"/>
      <c r="GQ1248"/>
      <c r="GR1248"/>
      <c r="GS1248"/>
      <c r="GT1248"/>
      <c r="GU1248"/>
      <c r="GV1248"/>
      <c r="GW1248"/>
      <c r="GX1248"/>
      <c r="GY1248"/>
      <c r="GZ1248"/>
      <c r="HA1248"/>
      <c r="HB1248"/>
      <c r="HC1248"/>
      <c r="HD1248"/>
      <c r="HE1248"/>
      <c r="HF1248"/>
      <c r="HG1248"/>
      <c r="HH1248"/>
      <c r="HI1248"/>
      <c r="HJ1248"/>
      <c r="HK1248"/>
      <c r="HL1248"/>
    </row>
  </sheetData>
  <sheetProtection password="9710" sheet="1" objects="1" scenarios="1" formatColumns="0" formatRows="0" selectLockedCells="1"/>
  <mergeCells count="19">
    <mergeCell ref="R7:S7"/>
    <mergeCell ref="X8:X12"/>
    <mergeCell ref="T13:T14"/>
    <mergeCell ref="R13:S13"/>
    <mergeCell ref="X13:X14"/>
    <mergeCell ref="B13:B14"/>
    <mergeCell ref="U13:U14"/>
    <mergeCell ref="H13:H14"/>
    <mergeCell ref="J13:L13"/>
    <mergeCell ref="M13:O13"/>
    <mergeCell ref="I13:I14"/>
    <mergeCell ref="C13:E13"/>
    <mergeCell ref="F13:G13"/>
    <mergeCell ref="Q8:Q12"/>
    <mergeCell ref="AA13:AA14"/>
    <mergeCell ref="Y13:Y14"/>
    <mergeCell ref="Z13:Z14"/>
    <mergeCell ref="V13:V14"/>
    <mergeCell ref="W13:W14"/>
  </mergeCells>
  <conditionalFormatting sqref="J15:J100">
    <cfRule type="expression" dxfId="12" priority="19">
      <formula>H15="Jiné"</formula>
    </cfRule>
  </conditionalFormatting>
  <conditionalFormatting sqref="M15:M100">
    <cfRule type="expression" dxfId="11" priority="20">
      <formula>OR(H15="Obnovitelné palivo nebiologického původu",H15="Recyklované palivo",H15="Jiné")</formula>
    </cfRule>
  </conditionalFormatting>
  <conditionalFormatting sqref="P15:Q100">
    <cfRule type="cellIs" dxfId="10" priority="2" operator="equal">
      <formula>0</formula>
    </cfRule>
  </conditionalFormatting>
  <conditionalFormatting sqref="R16:R21">
    <cfRule type="expression" dxfId="8" priority="16">
      <formula>OR(L16="HVO",L16="BioLPG",L16="Bioplyn",L16="Bionafta",L16="Bioethanol",L16="Vodík",L16="Jiné")</formula>
    </cfRule>
  </conditionalFormatting>
  <conditionalFormatting sqref="U15:U100">
    <cfRule type="expression" dxfId="7" priority="6">
      <formula>I15=1</formula>
    </cfRule>
  </conditionalFormatting>
  <conditionalFormatting sqref="X15:X100">
    <cfRule type="expression" dxfId="6" priority="9">
      <formula>I15=1</formula>
    </cfRule>
  </conditionalFormatting>
  <conditionalFormatting sqref="Z15:AA100">
    <cfRule type="cellIs" dxfId="4" priority="1" operator="equal">
      <formula>0</formula>
    </cfRule>
  </conditionalFormatting>
  <conditionalFormatting sqref="AC14">
    <cfRule type="cellIs" dxfId="3" priority="17" operator="equal">
      <formula>"CHYBA"</formula>
    </cfRule>
  </conditionalFormatting>
  <conditionalFormatting sqref="AC15:AC100">
    <cfRule type="cellIs" dxfId="2" priority="18" operator="equal">
      <formula>"zadat emise"</formula>
    </cfRule>
  </conditionalFormatting>
  <pageMargins left="0.7" right="0.7" top="0.78740157499999996" bottom="0.78740157499999996"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30" id="{3D29F2DD-0455-4C07-9C06-F40B4FD8831C}">
            <xm:f>OR(VLOOKUP($H15,'Seznamy a konstanty'!$B$5:$F$25,5,0)=1,VLOOKUP($H15,'Seznamy a konstanty'!$B$5:$F$25,1,0)="Vodík fosilní")</xm:f>
            <x14:dxf>
              <font>
                <strike val="0"/>
                <color rgb="FF0000FF"/>
              </font>
              <fill>
                <patternFill patternType="solid">
                  <bgColor theme="0"/>
                </patternFill>
              </fill>
            </x14:dxf>
          </x14:cfRule>
          <xm:sqref>R15:R100</xm:sqref>
        </x14:conditionalFormatting>
        <x14:conditionalFormatting xmlns:xm="http://schemas.microsoft.com/office/excel/2006/main">
          <x14:cfRule type="expression" priority="29" id="{26CCF7B3-9C12-4E46-B1E3-F5A06344577E}">
            <xm:f>VLOOKUP($X15,'Seznamy a konstanty'!$H$25:$K$76,2,0)="zadat"</xm:f>
            <x14:dxf>
              <font>
                <color rgb="FF0000FF"/>
              </font>
              <fill>
                <patternFill>
                  <bgColor theme="0"/>
                </patternFill>
              </fill>
            </x14:dxf>
          </x14:cfRule>
          <xm:sqref>Y15:Y100</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500-000000000000}">
          <x14:formula1>
            <xm:f>'Seznamy a konstanty'!$L$25:$L$80</xm:f>
          </x14:formula1>
          <xm:sqref>U15:U100</xm:sqref>
        </x14:dataValidation>
        <x14:dataValidation type="list" allowBlank="1" showInputMessage="1" showErrorMessage="1" xr:uid="{00000000-0002-0000-0500-000001000000}">
          <x14:formula1>
            <xm:f>'Seznamy a konstanty'!$C$15:$C$16</xm:f>
          </x14:formula1>
          <xm:sqref>J15:J100</xm:sqref>
        </x14:dataValidation>
        <x14:dataValidation type="list" allowBlank="1" showInputMessage="1" showErrorMessage="1" xr:uid="{00000000-0002-0000-0500-000002000000}">
          <x14:formula1>
            <xm:f>'Seznamy a konstanty'!$B$5:$B$25</xm:f>
          </x14:formula1>
          <xm:sqref>H15:H100</xm:sqref>
        </x14:dataValidation>
        <x14:dataValidation type="list" allowBlank="1" showInputMessage="1" showErrorMessage="1" xr:uid="{00000000-0002-0000-0500-000003000000}">
          <x14:formula1>
            <xm:f>'Seznamy a konstanty'!$D$27:$D$28</xm:f>
          </x14:formula1>
          <xm:sqref>F15:G100</xm:sqref>
        </x14:dataValidation>
        <x14:dataValidation type="list" allowBlank="1" showInputMessage="1" showErrorMessage="1" xr:uid="{00000000-0002-0000-0500-000004000000}">
          <x14:formula1>
            <xm:f>'Seznamy a konstanty'!$H$25:$H$84</xm:f>
          </x14:formula1>
          <xm:sqref>X15:X100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E75"/>
  <sheetViews>
    <sheetView zoomScaleNormal="100" workbookViewId="0">
      <selection activeCell="C9" sqref="C9"/>
    </sheetView>
  </sheetViews>
  <sheetFormatPr defaultRowHeight="15.75" x14ac:dyDescent="0.25"/>
  <cols>
    <col min="1" max="1" width="3.25" customWidth="1"/>
    <col min="2" max="2" width="17.375" customWidth="1"/>
    <col min="3" max="3" width="17.625" customWidth="1"/>
    <col min="4" max="5" width="17.375" customWidth="1"/>
    <col min="6" max="6" width="11.75" customWidth="1"/>
    <col min="7" max="7" width="9.5" customWidth="1"/>
    <col min="8" max="11" width="17.375" customWidth="1"/>
    <col min="12" max="12" width="11.75" customWidth="1"/>
  </cols>
  <sheetData>
    <row r="1" spans="1:31" x14ac:dyDescent="0.25">
      <c r="A1" s="131"/>
      <c r="B1" s="131"/>
      <c r="C1" s="132"/>
      <c r="D1" s="132"/>
      <c r="E1" s="132"/>
      <c r="F1" s="132"/>
      <c r="G1" s="132"/>
      <c r="H1" s="131"/>
      <c r="I1" s="132"/>
      <c r="J1" s="132"/>
      <c r="K1" s="132"/>
      <c r="L1" s="132"/>
      <c r="M1" s="132"/>
      <c r="N1" s="132"/>
      <c r="O1" s="132"/>
      <c r="P1" s="132"/>
      <c r="Q1" s="132"/>
      <c r="R1" s="132"/>
      <c r="S1" s="132"/>
      <c r="T1" s="132"/>
      <c r="U1" s="132"/>
      <c r="V1" s="132"/>
      <c r="W1" s="132"/>
      <c r="X1" s="132"/>
      <c r="Y1" s="132"/>
      <c r="Z1" s="132"/>
      <c r="AA1" s="132"/>
      <c r="AB1" s="132"/>
      <c r="AC1" s="132"/>
      <c r="AD1" s="132"/>
      <c r="AE1" s="132"/>
    </row>
    <row r="2" spans="1:31" ht="33.75" customHeight="1" x14ac:dyDescent="0.25">
      <c r="A2" s="131"/>
      <c r="B2" s="925" t="s">
        <v>373</v>
      </c>
      <c r="C2" s="926"/>
      <c r="D2" s="926"/>
      <c r="E2" s="926"/>
      <c r="F2" s="926"/>
      <c r="G2" s="926"/>
      <c r="H2" s="926"/>
      <c r="I2" s="926"/>
      <c r="J2" s="926"/>
      <c r="K2" s="926"/>
      <c r="L2" s="926"/>
      <c r="M2" s="131"/>
      <c r="N2" s="131"/>
      <c r="O2" s="131"/>
      <c r="P2" s="131"/>
      <c r="Q2" s="131"/>
      <c r="R2" s="131"/>
      <c r="S2" s="131"/>
      <c r="T2" s="131"/>
      <c r="U2" s="131"/>
      <c r="V2" s="131"/>
      <c r="W2" s="131"/>
      <c r="X2" s="131"/>
      <c r="Y2" s="131"/>
      <c r="Z2" s="131"/>
      <c r="AA2" s="131"/>
      <c r="AB2" s="131"/>
      <c r="AC2" s="131"/>
      <c r="AD2" s="131"/>
      <c r="AE2" s="131"/>
    </row>
    <row r="3" spans="1:31" x14ac:dyDescent="0.25">
      <c r="A3" s="131"/>
      <c r="B3" s="67" t="s">
        <v>181</v>
      </c>
      <c r="C3" s="132"/>
      <c r="D3" s="132"/>
      <c r="E3" s="132"/>
      <c r="F3" s="132"/>
      <c r="G3" s="132"/>
      <c r="H3" s="67"/>
      <c r="I3" s="132"/>
      <c r="J3" s="132"/>
      <c r="K3" s="132"/>
      <c r="L3" s="132"/>
      <c r="M3" s="132"/>
      <c r="N3" s="132"/>
      <c r="O3" s="132"/>
      <c r="P3" s="132"/>
      <c r="Q3" s="132"/>
      <c r="R3" s="132"/>
      <c r="S3" s="132"/>
      <c r="T3" s="132"/>
      <c r="U3" s="132"/>
      <c r="V3" s="132"/>
      <c r="W3" s="132"/>
      <c r="X3" s="132"/>
      <c r="Y3" s="132"/>
      <c r="Z3" s="132"/>
      <c r="AA3" s="132"/>
      <c r="AB3" s="132"/>
      <c r="AC3" s="132"/>
      <c r="AD3" s="132"/>
      <c r="AE3" s="132"/>
    </row>
    <row r="4" spans="1:31" ht="16.5" thickBot="1" x14ac:dyDescent="0.3">
      <c r="A4" s="131"/>
      <c r="B4" s="131"/>
      <c r="C4" s="131"/>
      <c r="D4" s="131"/>
      <c r="E4" s="131"/>
      <c r="F4" s="131"/>
      <c r="G4" s="131"/>
      <c r="H4" s="131"/>
      <c r="I4" s="131"/>
      <c r="J4" s="131"/>
      <c r="K4" s="131"/>
      <c r="L4" s="131"/>
      <c r="M4" s="65"/>
      <c r="N4" s="131"/>
      <c r="O4" s="131"/>
      <c r="P4" s="131"/>
      <c r="Q4" s="131"/>
      <c r="R4" s="131"/>
      <c r="S4" s="131"/>
      <c r="T4" s="131"/>
      <c r="U4" s="131"/>
      <c r="V4" s="131"/>
      <c r="W4" s="131"/>
      <c r="X4" s="131"/>
      <c r="Y4" s="131"/>
      <c r="Z4" s="131"/>
      <c r="AA4" s="131"/>
      <c r="AB4" s="131"/>
      <c r="AC4" s="131"/>
      <c r="AD4" s="131"/>
      <c r="AE4" s="131"/>
    </row>
    <row r="5" spans="1:31" ht="16.5" thickBot="1" x14ac:dyDescent="0.3">
      <c r="A5" s="131"/>
      <c r="B5" s="382" t="s">
        <v>272</v>
      </c>
      <c r="C5" s="383"/>
      <c r="D5" s="383"/>
      <c r="E5" s="384"/>
      <c r="F5" s="133">
        <f>SUM(F8:F24)-SUM(L8:L24)</f>
        <v>0</v>
      </c>
      <c r="G5" s="385"/>
      <c r="H5" s="366"/>
      <c r="I5" s="386"/>
      <c r="J5" s="386"/>
      <c r="K5" s="386"/>
      <c r="L5" s="387"/>
      <c r="M5" s="132"/>
      <c r="N5" s="132"/>
      <c r="O5" s="132"/>
      <c r="P5" s="132"/>
      <c r="Q5" s="132"/>
      <c r="R5" s="132"/>
      <c r="S5" s="132"/>
      <c r="T5" s="132"/>
      <c r="U5" s="132"/>
      <c r="V5" s="132"/>
      <c r="W5" s="132"/>
      <c r="X5" s="132"/>
      <c r="Y5" s="132"/>
      <c r="Z5" s="132"/>
      <c r="AA5" s="132"/>
      <c r="AB5" s="132"/>
      <c r="AC5" s="132"/>
      <c r="AD5" s="132"/>
      <c r="AE5" s="132"/>
    </row>
    <row r="6" spans="1:31" ht="48" customHeight="1" x14ac:dyDescent="0.25">
      <c r="A6" s="24"/>
      <c r="B6" s="932" t="s">
        <v>317</v>
      </c>
      <c r="C6" s="933"/>
      <c r="D6" s="933"/>
      <c r="E6" s="933"/>
      <c r="F6" s="934"/>
      <c r="G6" s="346"/>
      <c r="H6" s="927" t="s">
        <v>315</v>
      </c>
      <c r="I6" s="933"/>
      <c r="J6" s="933"/>
      <c r="K6" s="933"/>
      <c r="L6" s="935"/>
      <c r="M6" s="24"/>
      <c r="N6" s="24"/>
      <c r="O6" s="24"/>
      <c r="P6" s="24"/>
      <c r="Q6" s="24"/>
      <c r="R6" s="24"/>
      <c r="S6" s="24"/>
      <c r="T6" s="24"/>
      <c r="U6" s="24"/>
      <c r="V6" s="24"/>
      <c r="W6" s="24"/>
      <c r="X6" s="24"/>
      <c r="Y6" s="24"/>
      <c r="Z6" s="24"/>
      <c r="AA6" s="24"/>
      <c r="AB6" s="24"/>
      <c r="AC6" s="24"/>
      <c r="AD6" s="24"/>
      <c r="AE6" s="24"/>
    </row>
    <row r="7" spans="1:31" ht="63" customHeight="1" x14ac:dyDescent="0.25">
      <c r="A7" s="131"/>
      <c r="B7" s="367" t="s">
        <v>153</v>
      </c>
      <c r="C7" s="135" t="s">
        <v>154</v>
      </c>
      <c r="D7" s="136" t="s">
        <v>182</v>
      </c>
      <c r="E7" s="137" t="s">
        <v>156</v>
      </c>
      <c r="F7" s="138" t="s">
        <v>183</v>
      </c>
      <c r="G7" s="347"/>
      <c r="H7" s="134" t="s">
        <v>153</v>
      </c>
      <c r="I7" s="135" t="s">
        <v>154</v>
      </c>
      <c r="J7" s="136" t="s">
        <v>182</v>
      </c>
      <c r="K7" s="137" t="s">
        <v>156</v>
      </c>
      <c r="L7" s="368" t="s">
        <v>183</v>
      </c>
      <c r="M7" s="131"/>
      <c r="N7" s="131"/>
      <c r="O7" s="131"/>
      <c r="P7" s="131"/>
      <c r="Q7" s="131"/>
      <c r="R7" s="131"/>
      <c r="S7" s="131"/>
      <c r="T7" s="131"/>
      <c r="U7" s="131"/>
      <c r="V7" s="131"/>
      <c r="W7" s="131"/>
      <c r="X7" s="131"/>
      <c r="Y7" s="131"/>
      <c r="Z7" s="131"/>
      <c r="AA7" s="131"/>
      <c r="AB7" s="131"/>
      <c r="AC7" s="131"/>
      <c r="AD7" s="131"/>
      <c r="AE7" s="131"/>
    </row>
    <row r="8" spans="1:31" x14ac:dyDescent="0.25">
      <c r="A8" s="131"/>
      <c r="B8" s="369"/>
      <c r="C8" s="141" t="s">
        <v>158</v>
      </c>
      <c r="D8" s="142" t="s">
        <v>158</v>
      </c>
      <c r="E8" s="143" t="s">
        <v>158</v>
      </c>
      <c r="F8" s="144">
        <v>0</v>
      </c>
      <c r="G8" s="347"/>
      <c r="H8" s="140"/>
      <c r="I8" s="141" t="s">
        <v>158</v>
      </c>
      <c r="J8" s="142" t="s">
        <v>158</v>
      </c>
      <c r="K8" s="143" t="s">
        <v>158</v>
      </c>
      <c r="L8" s="370"/>
      <c r="M8" s="131"/>
      <c r="N8" s="131"/>
      <c r="O8" s="131"/>
      <c r="P8" s="131"/>
      <c r="Q8" s="131"/>
      <c r="R8" s="131"/>
      <c r="S8" s="131"/>
      <c r="T8" s="131"/>
      <c r="U8" s="131"/>
      <c r="V8" s="131"/>
      <c r="W8" s="131"/>
      <c r="X8" s="131"/>
      <c r="Y8" s="131"/>
      <c r="Z8" s="131"/>
      <c r="AA8" s="131"/>
      <c r="AB8" s="131"/>
      <c r="AC8" s="131"/>
      <c r="AD8" s="131"/>
      <c r="AE8" s="131"/>
    </row>
    <row r="9" spans="1:31" x14ac:dyDescent="0.25">
      <c r="A9" s="131"/>
      <c r="B9" s="371"/>
      <c r="C9" s="146"/>
      <c r="D9" s="147"/>
      <c r="E9" s="148"/>
      <c r="F9" s="149"/>
      <c r="G9" s="347"/>
      <c r="H9" s="145"/>
      <c r="I9" s="146"/>
      <c r="J9" s="147"/>
      <c r="K9" s="148"/>
      <c r="L9" s="372"/>
      <c r="M9" s="131"/>
      <c r="N9" s="131"/>
      <c r="O9" s="131"/>
      <c r="P9" s="131"/>
      <c r="Q9" s="131"/>
      <c r="R9" s="131"/>
      <c r="S9" s="131"/>
      <c r="T9" s="131"/>
      <c r="U9" s="131"/>
      <c r="V9" s="131"/>
      <c r="W9" s="131"/>
      <c r="X9" s="131"/>
      <c r="Y9" s="131"/>
      <c r="Z9" s="131"/>
      <c r="AA9" s="131"/>
      <c r="AB9" s="131"/>
      <c r="AC9" s="131"/>
      <c r="AD9" s="131"/>
      <c r="AE9" s="131"/>
    </row>
    <row r="10" spans="1:31" x14ac:dyDescent="0.25">
      <c r="A10" s="131"/>
      <c r="B10" s="373"/>
      <c r="C10" s="146"/>
      <c r="D10" s="147"/>
      <c r="E10" s="148"/>
      <c r="F10" s="149"/>
      <c r="G10" s="347"/>
      <c r="H10" s="150"/>
      <c r="I10" s="146"/>
      <c r="J10" s="147"/>
      <c r="K10" s="148"/>
      <c r="L10" s="372"/>
      <c r="M10" s="131"/>
      <c r="N10" s="131"/>
      <c r="O10" s="131"/>
      <c r="P10" s="131"/>
      <c r="Q10" s="131"/>
      <c r="R10" s="131"/>
      <c r="S10" s="131"/>
      <c r="T10" s="131"/>
      <c r="U10" s="131"/>
      <c r="V10" s="131"/>
      <c r="W10" s="131"/>
      <c r="X10" s="131"/>
      <c r="Y10" s="131"/>
      <c r="Z10" s="131"/>
      <c r="AA10" s="131"/>
      <c r="AB10" s="131"/>
      <c r="AC10" s="131"/>
      <c r="AD10" s="131"/>
      <c r="AE10" s="131"/>
    </row>
    <row r="11" spans="1:31" x14ac:dyDescent="0.25">
      <c r="A11" s="131"/>
      <c r="B11" s="373"/>
      <c r="C11" s="146"/>
      <c r="D11" s="147"/>
      <c r="E11" s="148"/>
      <c r="F11" s="149"/>
      <c r="G11" s="347"/>
      <c r="H11" s="150"/>
      <c r="I11" s="146"/>
      <c r="J11" s="147"/>
      <c r="K11" s="148"/>
      <c r="L11" s="372"/>
      <c r="M11" s="131"/>
      <c r="N11" s="131"/>
      <c r="O11" s="131"/>
      <c r="P11" s="131"/>
      <c r="Q11" s="131"/>
      <c r="R11" s="131"/>
      <c r="S11" s="131"/>
      <c r="T11" s="131"/>
      <c r="U11" s="131"/>
      <c r="V11" s="131"/>
      <c r="W11" s="131"/>
      <c r="X11" s="131"/>
      <c r="Y11" s="131"/>
      <c r="Z11" s="131"/>
      <c r="AA11" s="131"/>
      <c r="AB11" s="131"/>
      <c r="AC11" s="131"/>
      <c r="AD11" s="131"/>
      <c r="AE11" s="131"/>
    </row>
    <row r="12" spans="1:31" x14ac:dyDescent="0.25">
      <c r="A12" s="131"/>
      <c r="B12" s="373"/>
      <c r="C12" s="146"/>
      <c r="D12" s="147"/>
      <c r="E12" s="148"/>
      <c r="F12" s="149"/>
      <c r="G12" s="347"/>
      <c r="H12" s="150"/>
      <c r="I12" s="146"/>
      <c r="J12" s="147"/>
      <c r="K12" s="148"/>
      <c r="L12" s="372"/>
      <c r="M12" s="131"/>
      <c r="N12" s="131"/>
      <c r="O12" s="131"/>
      <c r="P12" s="131"/>
      <c r="Q12" s="131"/>
      <c r="R12" s="131"/>
      <c r="S12" s="131"/>
      <c r="T12" s="131"/>
      <c r="U12" s="131"/>
      <c r="V12" s="131"/>
      <c r="W12" s="131"/>
      <c r="X12" s="131"/>
      <c r="Y12" s="131"/>
      <c r="Z12" s="131"/>
      <c r="AA12" s="131"/>
      <c r="AB12" s="131"/>
      <c r="AC12" s="131"/>
      <c r="AD12" s="131"/>
      <c r="AE12" s="131"/>
    </row>
    <row r="13" spans="1:31" x14ac:dyDescent="0.25">
      <c r="A13" s="131"/>
      <c r="B13" s="373"/>
      <c r="C13" s="146"/>
      <c r="D13" s="147"/>
      <c r="E13" s="148"/>
      <c r="F13" s="149"/>
      <c r="G13" s="347"/>
      <c r="H13" s="150"/>
      <c r="I13" s="146"/>
      <c r="J13" s="147"/>
      <c r="K13" s="148"/>
      <c r="L13" s="372"/>
      <c r="M13" s="131"/>
      <c r="N13" s="131"/>
      <c r="O13" s="131"/>
      <c r="P13" s="131"/>
      <c r="Q13" s="131"/>
      <c r="R13" s="131"/>
      <c r="S13" s="131"/>
      <c r="T13" s="131"/>
      <c r="U13" s="131"/>
      <c r="V13" s="131"/>
      <c r="W13" s="131"/>
      <c r="X13" s="131"/>
      <c r="Y13" s="131"/>
      <c r="Z13" s="131"/>
      <c r="AA13" s="131"/>
      <c r="AB13" s="131"/>
      <c r="AC13" s="131"/>
      <c r="AD13" s="131"/>
      <c r="AE13" s="131"/>
    </row>
    <row r="14" spans="1:31" x14ac:dyDescent="0.25">
      <c r="A14" s="131"/>
      <c r="B14" s="373"/>
      <c r="C14" s="146"/>
      <c r="D14" s="147"/>
      <c r="E14" s="148"/>
      <c r="F14" s="149"/>
      <c r="G14" s="347"/>
      <c r="H14" s="150"/>
      <c r="I14" s="146"/>
      <c r="J14" s="147"/>
      <c r="K14" s="148"/>
      <c r="L14" s="372"/>
      <c r="M14" s="131"/>
      <c r="N14" s="131"/>
      <c r="O14" s="131"/>
      <c r="P14" s="131"/>
      <c r="Q14" s="131"/>
      <c r="R14" s="131"/>
      <c r="S14" s="131"/>
      <c r="T14" s="131"/>
      <c r="U14" s="131"/>
      <c r="V14" s="131"/>
      <c r="W14" s="131"/>
      <c r="X14" s="131"/>
      <c r="Y14" s="131"/>
      <c r="Z14" s="131"/>
      <c r="AA14" s="131"/>
      <c r="AB14" s="131"/>
      <c r="AC14" s="131"/>
      <c r="AD14" s="131"/>
      <c r="AE14" s="131"/>
    </row>
    <row r="15" spans="1:31" x14ac:dyDescent="0.25">
      <c r="A15" s="131"/>
      <c r="B15" s="373"/>
      <c r="C15" s="146"/>
      <c r="D15" s="147"/>
      <c r="E15" s="148"/>
      <c r="F15" s="149"/>
      <c r="G15" s="347"/>
      <c r="H15" s="150"/>
      <c r="I15" s="146"/>
      <c r="J15" s="147"/>
      <c r="K15" s="148"/>
      <c r="L15" s="372"/>
      <c r="M15" s="131"/>
      <c r="N15" s="131"/>
      <c r="O15" s="131"/>
      <c r="P15" s="131"/>
      <c r="Q15" s="131"/>
      <c r="R15" s="131"/>
      <c r="S15" s="131"/>
      <c r="T15" s="131"/>
      <c r="U15" s="131"/>
      <c r="V15" s="131"/>
      <c r="W15" s="131"/>
      <c r="X15" s="131"/>
      <c r="Y15" s="131"/>
      <c r="Z15" s="131"/>
      <c r="AA15" s="131"/>
      <c r="AB15" s="131"/>
      <c r="AC15" s="131"/>
      <c r="AD15" s="131"/>
      <c r="AE15" s="131"/>
    </row>
    <row r="16" spans="1:31" x14ac:dyDescent="0.25">
      <c r="A16" s="131"/>
      <c r="B16" s="373"/>
      <c r="C16" s="146"/>
      <c r="D16" s="147"/>
      <c r="E16" s="148"/>
      <c r="F16" s="149"/>
      <c r="G16" s="347"/>
      <c r="H16" s="150"/>
      <c r="I16" s="146"/>
      <c r="J16" s="147"/>
      <c r="K16" s="148"/>
      <c r="L16" s="372"/>
      <c r="M16" s="131"/>
      <c r="N16" s="131"/>
      <c r="O16" s="131"/>
      <c r="P16" s="131"/>
      <c r="Q16" s="131"/>
      <c r="R16" s="131"/>
      <c r="S16" s="131"/>
      <c r="T16" s="131"/>
      <c r="U16" s="131"/>
      <c r="V16" s="131"/>
      <c r="W16" s="131"/>
      <c r="X16" s="131"/>
      <c r="Y16" s="131"/>
      <c r="Z16" s="131"/>
      <c r="AA16" s="131"/>
      <c r="AB16" s="131"/>
      <c r="AC16" s="131"/>
      <c r="AD16" s="131"/>
      <c r="AE16" s="131"/>
    </row>
    <row r="17" spans="1:31" x14ac:dyDescent="0.25">
      <c r="A17" s="131"/>
      <c r="B17" s="373"/>
      <c r="C17" s="146"/>
      <c r="D17" s="147"/>
      <c r="E17" s="148"/>
      <c r="F17" s="149"/>
      <c r="G17" s="347"/>
      <c r="H17" s="150"/>
      <c r="I17" s="146"/>
      <c r="J17" s="147"/>
      <c r="K17" s="148"/>
      <c r="L17" s="372"/>
      <c r="M17" s="131"/>
      <c r="N17" s="131"/>
      <c r="O17" s="131"/>
      <c r="P17" s="131"/>
      <c r="Q17" s="131"/>
      <c r="R17" s="131"/>
      <c r="S17" s="131"/>
      <c r="T17" s="131"/>
      <c r="U17" s="131"/>
      <c r="V17" s="131"/>
      <c r="W17" s="131"/>
      <c r="X17" s="131"/>
      <c r="Y17" s="131"/>
      <c r="Z17" s="131"/>
      <c r="AA17" s="131"/>
      <c r="AB17" s="131"/>
      <c r="AC17" s="131"/>
      <c r="AD17" s="131"/>
      <c r="AE17" s="131"/>
    </row>
    <row r="18" spans="1:31" x14ac:dyDescent="0.25">
      <c r="A18" s="131"/>
      <c r="B18" s="373"/>
      <c r="C18" s="146"/>
      <c r="D18" s="147"/>
      <c r="E18" s="148"/>
      <c r="F18" s="149"/>
      <c r="G18" s="347"/>
      <c r="H18" s="150"/>
      <c r="I18" s="146"/>
      <c r="J18" s="147"/>
      <c r="K18" s="148"/>
      <c r="L18" s="372"/>
      <c r="M18" s="131"/>
      <c r="N18" s="131"/>
      <c r="O18" s="131"/>
      <c r="P18" s="131"/>
      <c r="Q18" s="131"/>
      <c r="R18" s="131"/>
      <c r="S18" s="131"/>
      <c r="T18" s="131"/>
      <c r="U18" s="131"/>
      <c r="V18" s="131"/>
      <c r="W18" s="131"/>
      <c r="X18" s="131"/>
      <c r="Y18" s="131"/>
      <c r="Z18" s="131"/>
      <c r="AA18" s="131"/>
      <c r="AB18" s="131"/>
      <c r="AC18" s="131"/>
      <c r="AD18" s="131"/>
      <c r="AE18" s="131"/>
    </row>
    <row r="19" spans="1:31" x14ac:dyDescent="0.25">
      <c r="A19" s="131"/>
      <c r="B19" s="373"/>
      <c r="C19" s="146"/>
      <c r="D19" s="147"/>
      <c r="E19" s="148"/>
      <c r="F19" s="149"/>
      <c r="G19" s="347"/>
      <c r="H19" s="150"/>
      <c r="I19" s="146"/>
      <c r="J19" s="147"/>
      <c r="K19" s="148"/>
      <c r="L19" s="372"/>
      <c r="M19" s="131"/>
      <c r="N19" s="131"/>
      <c r="O19" s="131"/>
      <c r="P19" s="131"/>
      <c r="Q19" s="131"/>
      <c r="R19" s="131"/>
      <c r="S19" s="131"/>
      <c r="T19" s="131"/>
      <c r="U19" s="131"/>
      <c r="V19" s="131"/>
      <c r="W19" s="131"/>
      <c r="X19" s="131"/>
      <c r="Y19" s="131"/>
      <c r="Z19" s="131"/>
      <c r="AA19" s="131"/>
      <c r="AB19" s="131"/>
      <c r="AC19" s="131"/>
      <c r="AD19" s="131"/>
      <c r="AE19" s="131"/>
    </row>
    <row r="20" spans="1:31" x14ac:dyDescent="0.25">
      <c r="A20" s="131"/>
      <c r="B20" s="373"/>
      <c r="C20" s="146"/>
      <c r="D20" s="147"/>
      <c r="E20" s="148"/>
      <c r="F20" s="149"/>
      <c r="G20" s="347"/>
      <c r="H20" s="150"/>
      <c r="I20" s="146"/>
      <c r="J20" s="147"/>
      <c r="K20" s="148"/>
      <c r="L20" s="372"/>
      <c r="M20" s="131"/>
      <c r="N20" s="131"/>
      <c r="O20" s="131"/>
      <c r="P20" s="131"/>
      <c r="Q20" s="131"/>
      <c r="R20" s="131"/>
      <c r="S20" s="131"/>
      <c r="T20" s="131"/>
      <c r="U20" s="131"/>
      <c r="V20" s="131"/>
      <c r="W20" s="131"/>
      <c r="X20" s="131"/>
      <c r="Y20" s="131"/>
      <c r="Z20" s="131"/>
      <c r="AA20" s="131"/>
      <c r="AB20" s="131"/>
      <c r="AC20" s="131"/>
      <c r="AD20" s="131"/>
      <c r="AE20" s="131"/>
    </row>
    <row r="21" spans="1:31" x14ac:dyDescent="0.25">
      <c r="A21" s="131"/>
      <c r="B21" s="373"/>
      <c r="C21" s="146"/>
      <c r="D21" s="147"/>
      <c r="E21" s="148"/>
      <c r="F21" s="149"/>
      <c r="G21" s="347"/>
      <c r="H21" s="150"/>
      <c r="I21" s="146"/>
      <c r="J21" s="147"/>
      <c r="K21" s="148"/>
      <c r="L21" s="372"/>
      <c r="M21" s="131"/>
      <c r="N21" s="131"/>
      <c r="O21" s="131"/>
      <c r="P21" s="131"/>
      <c r="Q21" s="131"/>
      <c r="R21" s="131"/>
      <c r="S21" s="131"/>
      <c r="T21" s="131"/>
      <c r="U21" s="131"/>
      <c r="V21" s="131"/>
      <c r="W21" s="131"/>
      <c r="X21" s="131"/>
      <c r="Y21" s="131"/>
      <c r="Z21" s="131"/>
      <c r="AA21" s="131"/>
      <c r="AB21" s="131"/>
      <c r="AC21" s="131"/>
      <c r="AD21" s="131"/>
      <c r="AE21" s="131"/>
    </row>
    <row r="22" spans="1:31" x14ac:dyDescent="0.25">
      <c r="A22" s="131"/>
      <c r="B22" s="373"/>
      <c r="C22" s="146"/>
      <c r="D22" s="147"/>
      <c r="E22" s="148"/>
      <c r="F22" s="149"/>
      <c r="G22" s="347"/>
      <c r="H22" s="150"/>
      <c r="I22" s="146"/>
      <c r="J22" s="147"/>
      <c r="K22" s="148"/>
      <c r="L22" s="372"/>
      <c r="M22" s="131"/>
      <c r="N22" s="131"/>
      <c r="O22" s="131"/>
      <c r="P22" s="131"/>
      <c r="Q22" s="131"/>
      <c r="R22" s="131"/>
      <c r="S22" s="131"/>
      <c r="T22" s="131"/>
      <c r="U22" s="131"/>
      <c r="V22" s="131"/>
      <c r="W22" s="131"/>
      <c r="X22" s="131"/>
      <c r="Y22" s="131"/>
      <c r="Z22" s="131"/>
      <c r="AA22" s="131"/>
      <c r="AB22" s="131"/>
      <c r="AC22" s="131"/>
      <c r="AD22" s="131"/>
      <c r="AE22" s="131"/>
    </row>
    <row r="23" spans="1:31" x14ac:dyDescent="0.25">
      <c r="A23" s="131"/>
      <c r="B23" s="373"/>
      <c r="C23" s="146"/>
      <c r="D23" s="147"/>
      <c r="E23" s="148"/>
      <c r="F23" s="149"/>
      <c r="G23" s="347"/>
      <c r="H23" s="150"/>
      <c r="I23" s="146"/>
      <c r="J23" s="147"/>
      <c r="K23" s="148"/>
      <c r="L23" s="372"/>
      <c r="M23" s="131"/>
      <c r="N23" s="131"/>
      <c r="O23" s="131"/>
      <c r="P23" s="131"/>
      <c r="Q23" s="131"/>
      <c r="R23" s="131"/>
      <c r="S23" s="131"/>
      <c r="T23" s="131"/>
      <c r="U23" s="131"/>
      <c r="V23" s="131"/>
      <c r="W23" s="131"/>
      <c r="X23" s="131"/>
      <c r="Y23" s="131"/>
      <c r="Z23" s="131"/>
      <c r="AA23" s="131"/>
      <c r="AB23" s="131"/>
      <c r="AC23" s="131"/>
      <c r="AD23" s="131"/>
      <c r="AE23" s="131"/>
    </row>
    <row r="24" spans="1:31" ht="16.5" thickBot="1" x14ac:dyDescent="0.3">
      <c r="A24" s="131"/>
      <c r="B24" s="374"/>
      <c r="C24" s="375"/>
      <c r="D24" s="376"/>
      <c r="E24" s="377"/>
      <c r="F24" s="378"/>
      <c r="G24" s="379"/>
      <c r="H24" s="380"/>
      <c r="I24" s="375"/>
      <c r="J24" s="376"/>
      <c r="K24" s="377"/>
      <c r="L24" s="381"/>
      <c r="M24" s="131"/>
      <c r="N24" s="131"/>
      <c r="O24" s="131"/>
      <c r="P24" s="131"/>
      <c r="Q24" s="131"/>
      <c r="R24" s="131"/>
      <c r="S24" s="131"/>
      <c r="T24" s="131"/>
      <c r="U24" s="131"/>
      <c r="V24" s="131"/>
      <c r="W24" s="131"/>
      <c r="X24" s="131"/>
      <c r="Y24" s="131"/>
      <c r="Z24" s="131"/>
      <c r="AA24" s="131"/>
      <c r="AB24" s="131"/>
      <c r="AC24" s="131"/>
      <c r="AD24" s="131"/>
      <c r="AE24" s="131"/>
    </row>
    <row r="25" spans="1:31" ht="16.5" thickBot="1" x14ac:dyDescent="0.3">
      <c r="A25" s="131"/>
      <c r="B25" s="131"/>
      <c r="C25" s="131"/>
      <c r="D25" s="131"/>
      <c r="E25" s="131"/>
      <c r="F25" s="434"/>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row>
    <row r="26" spans="1:31" x14ac:dyDescent="0.25">
      <c r="A26" s="131"/>
      <c r="B26" s="936" t="s">
        <v>292</v>
      </c>
      <c r="C26" s="937"/>
      <c r="D26" s="937"/>
      <c r="E26" s="937"/>
      <c r="F26" s="509">
        <f>SUM(L29:L45)-SUM(F29:F45)</f>
        <v>100</v>
      </c>
      <c r="G26" s="510">
        <f>SUM(M29:M45)-SUM(G29:G45)</f>
        <v>50</v>
      </c>
      <c r="H26" s="462" t="str">
        <f>IF(ABS(G26)&gt;ABS(F26),"chyba","")</f>
        <v/>
      </c>
      <c r="I26" s="366"/>
      <c r="J26" s="366"/>
      <c r="K26" s="366"/>
      <c r="L26" s="366"/>
      <c r="M26" s="388"/>
      <c r="N26" s="131"/>
      <c r="O26" s="131"/>
      <c r="P26" s="131"/>
      <c r="Q26" s="131"/>
      <c r="R26" s="131"/>
      <c r="S26" s="131"/>
      <c r="T26" s="131"/>
      <c r="U26" s="131"/>
      <c r="V26" s="131"/>
      <c r="W26" s="131"/>
      <c r="X26" s="131"/>
      <c r="Y26" s="131"/>
      <c r="Z26" s="131"/>
      <c r="AA26" s="131"/>
      <c r="AB26" s="131"/>
      <c r="AC26" s="131"/>
      <c r="AD26" s="131"/>
      <c r="AE26" s="131"/>
    </row>
    <row r="27" spans="1:31" ht="36" customHeight="1" x14ac:dyDescent="0.25">
      <c r="A27" s="24"/>
      <c r="B27" s="930" t="s">
        <v>316</v>
      </c>
      <c r="C27" s="931"/>
      <c r="D27" s="931"/>
      <c r="E27" s="931"/>
      <c r="F27" s="931"/>
      <c r="G27" s="931"/>
      <c r="H27" s="927" t="s">
        <v>318</v>
      </c>
      <c r="I27" s="928"/>
      <c r="J27" s="928"/>
      <c r="K27" s="928"/>
      <c r="L27" s="928"/>
      <c r="M27" s="929"/>
      <c r="N27" s="131"/>
      <c r="O27" s="131"/>
      <c r="P27" s="131"/>
      <c r="Q27" s="131"/>
      <c r="R27" s="131"/>
      <c r="S27" s="131"/>
      <c r="T27" s="24"/>
      <c r="U27" s="24"/>
      <c r="V27" s="24"/>
      <c r="W27" s="24"/>
      <c r="X27" s="24"/>
      <c r="Y27" s="24"/>
      <c r="Z27" s="24"/>
      <c r="AA27" s="24"/>
      <c r="AB27" s="24"/>
      <c r="AC27" s="24"/>
      <c r="AD27" s="24"/>
      <c r="AE27" s="24"/>
    </row>
    <row r="28" spans="1:31" ht="63" customHeight="1" x14ac:dyDescent="0.25">
      <c r="A28" s="131"/>
      <c r="B28" s="389" t="s">
        <v>153</v>
      </c>
      <c r="C28" s="352" t="s">
        <v>154</v>
      </c>
      <c r="D28" s="353" t="s">
        <v>182</v>
      </c>
      <c r="E28" s="354" t="s">
        <v>156</v>
      </c>
      <c r="F28" s="487" t="s">
        <v>293</v>
      </c>
      <c r="G28" s="488" t="s">
        <v>294</v>
      </c>
      <c r="H28" s="355" t="s">
        <v>153</v>
      </c>
      <c r="I28" s="352" t="s">
        <v>154</v>
      </c>
      <c r="J28" s="353" t="s">
        <v>182</v>
      </c>
      <c r="K28" s="354" t="s">
        <v>156</v>
      </c>
      <c r="L28" s="487" t="s">
        <v>293</v>
      </c>
      <c r="M28" s="489" t="s">
        <v>294</v>
      </c>
      <c r="N28" s="131"/>
      <c r="O28" s="131"/>
      <c r="P28" s="131"/>
      <c r="Q28" s="131"/>
      <c r="R28" s="131"/>
      <c r="S28" s="131"/>
      <c r="T28" s="131"/>
      <c r="U28" s="131"/>
      <c r="V28" s="131"/>
      <c r="W28" s="131"/>
      <c r="X28" s="131"/>
      <c r="Y28" s="131"/>
      <c r="Z28" s="131"/>
      <c r="AA28" s="131"/>
      <c r="AB28" s="131"/>
      <c r="AC28" s="131"/>
      <c r="AD28" s="131"/>
      <c r="AE28" s="131"/>
    </row>
    <row r="29" spans="1:31" x14ac:dyDescent="0.25">
      <c r="A29" s="131"/>
      <c r="B29" s="369"/>
      <c r="C29" s="141" t="s">
        <v>158</v>
      </c>
      <c r="D29" s="142" t="s">
        <v>158</v>
      </c>
      <c r="E29" s="143" t="s">
        <v>158</v>
      </c>
      <c r="F29" s="348">
        <v>0</v>
      </c>
      <c r="G29" s="349">
        <v>0</v>
      </c>
      <c r="H29" s="140"/>
      <c r="I29" s="141" t="s">
        <v>158</v>
      </c>
      <c r="J29" s="142" t="s">
        <v>158</v>
      </c>
      <c r="K29" s="143" t="s">
        <v>158</v>
      </c>
      <c r="L29" s="348">
        <v>100</v>
      </c>
      <c r="M29" s="390">
        <v>50</v>
      </c>
      <c r="N29" s="131"/>
      <c r="O29" s="131"/>
      <c r="P29" s="131"/>
      <c r="Q29" s="131"/>
      <c r="R29" s="131"/>
      <c r="S29" s="131"/>
      <c r="T29" s="131"/>
      <c r="U29" s="131"/>
      <c r="V29" s="131"/>
      <c r="W29" s="131"/>
      <c r="X29" s="131"/>
      <c r="Y29" s="131"/>
      <c r="Z29" s="131"/>
      <c r="AA29" s="131"/>
      <c r="AB29" s="131"/>
      <c r="AC29" s="131"/>
      <c r="AD29" s="131"/>
      <c r="AE29" s="131"/>
    </row>
    <row r="30" spans="1:31" x14ac:dyDescent="0.25">
      <c r="A30" s="131"/>
      <c r="B30" s="371"/>
      <c r="C30" s="146"/>
      <c r="D30" s="147"/>
      <c r="E30" s="148"/>
      <c r="F30" s="350"/>
      <c r="G30" s="351"/>
      <c r="H30" s="145"/>
      <c r="I30" s="146"/>
      <c r="J30" s="147"/>
      <c r="K30" s="148"/>
      <c r="L30" s="350"/>
      <c r="M30" s="391"/>
      <c r="N30" s="131"/>
      <c r="O30" s="131"/>
      <c r="P30" s="131"/>
      <c r="Q30" s="131"/>
      <c r="R30" s="131"/>
      <c r="S30" s="131"/>
      <c r="T30" s="131"/>
      <c r="U30" s="131"/>
      <c r="V30" s="131"/>
      <c r="W30" s="131"/>
      <c r="X30" s="131"/>
      <c r="Y30" s="131"/>
      <c r="Z30" s="131"/>
      <c r="AA30" s="131"/>
      <c r="AB30" s="131"/>
      <c r="AC30" s="131"/>
      <c r="AD30" s="131"/>
      <c r="AE30" s="131"/>
    </row>
    <row r="31" spans="1:31" x14ac:dyDescent="0.25">
      <c r="A31" s="131"/>
      <c r="B31" s="373"/>
      <c r="C31" s="146"/>
      <c r="D31" s="147"/>
      <c r="E31" s="148"/>
      <c r="F31" s="350"/>
      <c r="G31" s="351"/>
      <c r="H31" s="150"/>
      <c r="I31" s="146"/>
      <c r="J31" s="147"/>
      <c r="K31" s="148"/>
      <c r="L31" s="350"/>
      <c r="M31" s="391"/>
      <c r="N31" s="131"/>
      <c r="O31" s="131"/>
      <c r="P31" s="131"/>
      <c r="Q31" s="131"/>
      <c r="R31" s="131"/>
      <c r="S31" s="131"/>
      <c r="T31" s="131"/>
      <c r="U31" s="131"/>
      <c r="V31" s="131"/>
      <c r="W31" s="131"/>
      <c r="X31" s="131"/>
      <c r="Y31" s="131"/>
      <c r="Z31" s="131"/>
      <c r="AA31" s="131"/>
      <c r="AB31" s="131"/>
      <c r="AC31" s="131"/>
      <c r="AD31" s="131"/>
      <c r="AE31" s="131"/>
    </row>
    <row r="32" spans="1:31" x14ac:dyDescent="0.25">
      <c r="A32" s="131"/>
      <c r="B32" s="373"/>
      <c r="C32" s="146"/>
      <c r="D32" s="147"/>
      <c r="E32" s="148"/>
      <c r="F32" s="350"/>
      <c r="G32" s="351"/>
      <c r="H32" s="150"/>
      <c r="I32" s="146"/>
      <c r="J32" s="147"/>
      <c r="K32" s="148"/>
      <c r="L32" s="350"/>
      <c r="M32" s="391"/>
      <c r="N32" s="131"/>
      <c r="O32" s="131"/>
      <c r="P32" s="131"/>
      <c r="Q32" s="131"/>
      <c r="R32" s="131"/>
      <c r="S32" s="131"/>
      <c r="T32" s="131"/>
      <c r="U32" s="131"/>
      <c r="V32" s="131"/>
      <c r="W32" s="131"/>
      <c r="X32" s="131"/>
      <c r="Y32" s="131"/>
      <c r="Z32" s="131"/>
      <c r="AA32" s="131"/>
      <c r="AB32" s="131"/>
      <c r="AC32" s="131"/>
      <c r="AD32" s="131"/>
      <c r="AE32" s="131"/>
    </row>
    <row r="33" spans="1:31" x14ac:dyDescent="0.25">
      <c r="A33" s="131"/>
      <c r="B33" s="373"/>
      <c r="C33" s="146"/>
      <c r="D33" s="147"/>
      <c r="E33" s="148"/>
      <c r="F33" s="350"/>
      <c r="G33" s="351"/>
      <c r="H33" s="150"/>
      <c r="I33" s="146"/>
      <c r="J33" s="147"/>
      <c r="K33" s="148"/>
      <c r="L33" s="350"/>
      <c r="M33" s="391"/>
      <c r="N33" s="131"/>
      <c r="O33" s="131"/>
      <c r="P33" s="131"/>
      <c r="Q33" s="131"/>
      <c r="R33" s="131"/>
      <c r="S33" s="131"/>
      <c r="T33" s="131"/>
      <c r="U33" s="131"/>
      <c r="V33" s="131"/>
      <c r="W33" s="131"/>
      <c r="X33" s="131"/>
      <c r="Y33" s="131"/>
      <c r="Z33" s="131"/>
      <c r="AA33" s="131"/>
      <c r="AB33" s="131"/>
      <c r="AC33" s="131"/>
      <c r="AD33" s="131"/>
      <c r="AE33" s="131"/>
    </row>
    <row r="34" spans="1:31" x14ac:dyDescent="0.25">
      <c r="A34" s="131"/>
      <c r="B34" s="373"/>
      <c r="C34" s="146"/>
      <c r="D34" s="147"/>
      <c r="E34" s="148"/>
      <c r="F34" s="350"/>
      <c r="G34" s="351"/>
      <c r="H34" s="648"/>
      <c r="I34" s="146"/>
      <c r="J34" s="147"/>
      <c r="K34" s="148"/>
      <c r="L34" s="350"/>
      <c r="M34" s="391"/>
      <c r="N34" s="131"/>
      <c r="O34" s="131"/>
      <c r="P34" s="131"/>
      <c r="Q34" s="131"/>
      <c r="R34" s="131"/>
      <c r="S34" s="131"/>
      <c r="T34" s="131"/>
      <c r="U34" s="131"/>
      <c r="V34" s="131"/>
      <c r="W34" s="131"/>
      <c r="X34" s="131"/>
      <c r="Y34" s="131"/>
      <c r="Z34" s="131"/>
      <c r="AA34" s="131"/>
      <c r="AB34" s="131"/>
      <c r="AC34" s="131"/>
      <c r="AD34" s="131"/>
      <c r="AE34" s="131"/>
    </row>
    <row r="35" spans="1:31" x14ac:dyDescent="0.25">
      <c r="A35" s="131"/>
      <c r="B35" s="373"/>
      <c r="C35" s="146"/>
      <c r="D35" s="147"/>
      <c r="E35" s="148"/>
      <c r="F35" s="350"/>
      <c r="G35" s="351"/>
      <c r="H35" s="150"/>
      <c r="I35" s="146"/>
      <c r="J35" s="147"/>
      <c r="K35" s="148"/>
      <c r="L35" s="350"/>
      <c r="M35" s="391"/>
      <c r="N35" s="131"/>
      <c r="O35" s="131"/>
      <c r="P35" s="131"/>
      <c r="Q35" s="131"/>
      <c r="R35" s="131"/>
      <c r="S35" s="131"/>
      <c r="T35" s="131"/>
      <c r="U35" s="131"/>
      <c r="V35" s="131"/>
      <c r="W35" s="131"/>
      <c r="X35" s="131"/>
      <c r="Y35" s="131"/>
      <c r="Z35" s="131"/>
      <c r="AA35" s="131"/>
      <c r="AB35" s="131"/>
      <c r="AC35" s="131"/>
      <c r="AD35" s="131"/>
      <c r="AE35" s="131"/>
    </row>
    <row r="36" spans="1:31" x14ac:dyDescent="0.25">
      <c r="A36" s="131"/>
      <c r="B36" s="373"/>
      <c r="C36" s="146"/>
      <c r="D36" s="147"/>
      <c r="E36" s="148"/>
      <c r="F36" s="350"/>
      <c r="G36" s="351"/>
      <c r="H36" s="150"/>
      <c r="I36" s="146"/>
      <c r="J36" s="147"/>
      <c r="K36" s="148"/>
      <c r="L36" s="350"/>
      <c r="M36" s="391"/>
      <c r="N36" s="131"/>
      <c r="O36" s="131"/>
      <c r="P36" s="131"/>
      <c r="Q36" s="131"/>
      <c r="R36" s="131"/>
      <c r="S36" s="131"/>
      <c r="T36" s="131"/>
      <c r="U36" s="131"/>
      <c r="V36" s="131"/>
      <c r="W36" s="131"/>
      <c r="X36" s="131"/>
      <c r="Y36" s="131"/>
      <c r="Z36" s="131"/>
      <c r="AA36" s="131"/>
      <c r="AB36" s="131"/>
      <c r="AC36" s="131"/>
      <c r="AD36" s="131"/>
      <c r="AE36" s="131"/>
    </row>
    <row r="37" spans="1:31" x14ac:dyDescent="0.25">
      <c r="A37" s="131"/>
      <c r="B37" s="373"/>
      <c r="C37" s="146"/>
      <c r="D37" s="147"/>
      <c r="E37" s="148"/>
      <c r="F37" s="350"/>
      <c r="G37" s="351"/>
      <c r="H37" s="150"/>
      <c r="I37" s="146"/>
      <c r="J37" s="147"/>
      <c r="K37" s="148"/>
      <c r="L37" s="350"/>
      <c r="M37" s="391"/>
      <c r="N37" s="131"/>
      <c r="O37" s="131"/>
      <c r="P37" s="131"/>
      <c r="Q37" s="131"/>
      <c r="R37" s="131"/>
      <c r="S37" s="131"/>
      <c r="T37" s="131"/>
      <c r="U37" s="131"/>
      <c r="V37" s="131"/>
      <c r="W37" s="131"/>
      <c r="X37" s="131"/>
      <c r="Y37" s="131"/>
      <c r="Z37" s="131"/>
      <c r="AA37" s="131"/>
      <c r="AB37" s="131"/>
      <c r="AC37" s="131"/>
      <c r="AD37" s="131"/>
      <c r="AE37" s="131"/>
    </row>
    <row r="38" spans="1:31" x14ac:dyDescent="0.25">
      <c r="A38" s="131"/>
      <c r="B38" s="373"/>
      <c r="C38" s="146"/>
      <c r="D38" s="147"/>
      <c r="E38" s="148"/>
      <c r="F38" s="350"/>
      <c r="G38" s="351"/>
      <c r="H38" s="150"/>
      <c r="I38" s="146"/>
      <c r="J38" s="147"/>
      <c r="K38" s="148"/>
      <c r="L38" s="350"/>
      <c r="M38" s="391"/>
      <c r="N38" s="131"/>
      <c r="O38" s="131"/>
      <c r="P38" s="131"/>
      <c r="Q38" s="131"/>
      <c r="R38" s="131"/>
      <c r="S38" s="131"/>
      <c r="T38" s="131"/>
      <c r="U38" s="131"/>
      <c r="V38" s="131"/>
      <c r="W38" s="131"/>
      <c r="X38" s="131"/>
      <c r="Y38" s="131"/>
      <c r="Z38" s="131"/>
      <c r="AA38" s="131"/>
      <c r="AB38" s="131"/>
      <c r="AC38" s="131"/>
      <c r="AD38" s="131"/>
      <c r="AE38" s="131"/>
    </row>
    <row r="39" spans="1:31" x14ac:dyDescent="0.25">
      <c r="A39" s="131"/>
      <c r="B39" s="373"/>
      <c r="C39" s="146"/>
      <c r="D39" s="147"/>
      <c r="E39" s="148"/>
      <c r="F39" s="350"/>
      <c r="G39" s="351"/>
      <c r="H39" s="150"/>
      <c r="I39" s="146"/>
      <c r="J39" s="147"/>
      <c r="K39" s="148"/>
      <c r="L39" s="350"/>
      <c r="M39" s="391"/>
      <c r="N39" s="131"/>
      <c r="O39" s="131"/>
      <c r="P39" s="131"/>
      <c r="Q39" s="131"/>
      <c r="R39" s="131"/>
      <c r="S39" s="131"/>
      <c r="T39" s="131"/>
      <c r="U39" s="131"/>
      <c r="V39" s="131"/>
      <c r="W39" s="131"/>
      <c r="X39" s="131"/>
      <c r="Y39" s="131"/>
      <c r="Z39" s="131"/>
      <c r="AA39" s="131"/>
      <c r="AB39" s="131"/>
      <c r="AC39" s="131"/>
      <c r="AD39" s="131"/>
      <c r="AE39" s="131"/>
    </row>
    <row r="40" spans="1:31" x14ac:dyDescent="0.25">
      <c r="A40" s="131"/>
      <c r="B40" s="373"/>
      <c r="C40" s="146"/>
      <c r="D40" s="147"/>
      <c r="E40" s="148"/>
      <c r="F40" s="350"/>
      <c r="G40" s="351"/>
      <c r="H40" s="150"/>
      <c r="I40" s="146"/>
      <c r="J40" s="147"/>
      <c r="K40" s="148"/>
      <c r="L40" s="350"/>
      <c r="M40" s="391"/>
      <c r="N40" s="131"/>
      <c r="O40" s="131"/>
      <c r="P40" s="131"/>
      <c r="Q40" s="131"/>
      <c r="R40" s="131"/>
      <c r="S40" s="131"/>
      <c r="T40" s="131"/>
      <c r="U40" s="131"/>
      <c r="V40" s="131"/>
      <c r="W40" s="131"/>
      <c r="X40" s="131"/>
      <c r="Y40" s="131"/>
      <c r="Z40" s="131"/>
      <c r="AA40" s="131"/>
      <c r="AB40" s="131"/>
      <c r="AC40" s="131"/>
      <c r="AD40" s="131"/>
      <c r="AE40" s="131"/>
    </row>
    <row r="41" spans="1:31" x14ac:dyDescent="0.25">
      <c r="A41" s="131"/>
      <c r="B41" s="373"/>
      <c r="C41" s="146"/>
      <c r="D41" s="147"/>
      <c r="E41" s="148"/>
      <c r="F41" s="350"/>
      <c r="G41" s="351"/>
      <c r="H41" s="150"/>
      <c r="I41" s="146"/>
      <c r="J41" s="147"/>
      <c r="K41" s="148"/>
      <c r="L41" s="350"/>
      <c r="M41" s="391"/>
      <c r="N41" s="131"/>
      <c r="O41" s="131"/>
      <c r="P41" s="131"/>
      <c r="Q41" s="131"/>
      <c r="R41" s="131"/>
      <c r="S41" s="131"/>
      <c r="T41" s="131"/>
      <c r="U41" s="131"/>
      <c r="V41" s="131"/>
      <c r="W41" s="131"/>
      <c r="X41" s="131"/>
      <c r="Y41" s="131"/>
      <c r="Z41" s="131"/>
      <c r="AA41" s="131"/>
      <c r="AB41" s="131"/>
      <c r="AC41" s="131"/>
      <c r="AD41" s="131"/>
      <c r="AE41" s="131"/>
    </row>
    <row r="42" spans="1:31" x14ac:dyDescent="0.25">
      <c r="A42" s="131"/>
      <c r="B42" s="373"/>
      <c r="C42" s="146"/>
      <c r="D42" s="147"/>
      <c r="E42" s="148"/>
      <c r="F42" s="350"/>
      <c r="G42" s="351"/>
      <c r="H42" s="653"/>
      <c r="I42" s="654"/>
      <c r="J42" s="655"/>
      <c r="K42" s="656"/>
      <c r="L42" s="657"/>
      <c r="M42" s="658"/>
      <c r="N42" s="131"/>
      <c r="O42" s="131"/>
      <c r="P42" s="131"/>
      <c r="Q42" s="131"/>
      <c r="R42" s="131"/>
      <c r="S42" s="131"/>
      <c r="T42" s="131"/>
      <c r="U42" s="131"/>
      <c r="V42" s="131"/>
      <c r="W42" s="131"/>
      <c r="X42" s="131"/>
      <c r="Y42" s="131"/>
      <c r="Z42" s="131"/>
      <c r="AA42" s="131"/>
      <c r="AB42" s="131"/>
      <c r="AC42" s="131"/>
      <c r="AD42" s="131"/>
      <c r="AE42" s="131"/>
    </row>
    <row r="43" spans="1:31" x14ac:dyDescent="0.25">
      <c r="A43" s="131"/>
      <c r="B43" s="373"/>
      <c r="C43" s="146"/>
      <c r="D43" s="147"/>
      <c r="E43" s="148"/>
      <c r="F43" s="350"/>
      <c r="G43" s="652"/>
      <c r="H43" s="653"/>
      <c r="I43" s="654"/>
      <c r="J43" s="655"/>
      <c r="K43" s="656"/>
      <c r="L43" s="657"/>
      <c r="M43" s="658"/>
      <c r="N43" s="131"/>
      <c r="O43" s="131"/>
      <c r="P43" s="131"/>
      <c r="Q43" s="131"/>
      <c r="R43" s="131"/>
      <c r="S43" s="131"/>
      <c r="T43" s="131"/>
      <c r="U43" s="131"/>
      <c r="V43" s="131"/>
      <c r="W43" s="131"/>
      <c r="X43" s="131"/>
      <c r="Y43" s="131"/>
      <c r="Z43" s="131"/>
      <c r="AA43" s="131"/>
      <c r="AB43" s="131"/>
      <c r="AC43" s="131"/>
      <c r="AD43" s="131"/>
      <c r="AE43" s="131"/>
    </row>
    <row r="44" spans="1:31" x14ac:dyDescent="0.25">
      <c r="A44" s="131"/>
      <c r="B44" s="373"/>
      <c r="C44" s="146"/>
      <c r="D44" s="147"/>
      <c r="E44" s="148"/>
      <c r="F44" s="350"/>
      <c r="G44" s="351"/>
      <c r="H44" s="653"/>
      <c r="I44" s="654"/>
      <c r="J44" s="655"/>
      <c r="K44" s="656"/>
      <c r="L44" s="657"/>
      <c r="M44" s="658"/>
      <c r="N44" s="131"/>
      <c r="O44" s="131"/>
      <c r="P44" s="131"/>
      <c r="Q44" s="131"/>
      <c r="R44" s="131"/>
      <c r="S44" s="131"/>
      <c r="T44" s="131"/>
      <c r="U44" s="131"/>
      <c r="V44" s="131"/>
      <c r="W44" s="131"/>
      <c r="X44" s="131"/>
      <c r="Y44" s="131"/>
      <c r="Z44" s="131"/>
      <c r="AA44" s="131"/>
      <c r="AB44" s="131"/>
      <c r="AC44" s="131"/>
      <c r="AD44" s="131"/>
      <c r="AE44" s="131"/>
    </row>
    <row r="45" spans="1:31" ht="16.5" thickBot="1" x14ac:dyDescent="0.3">
      <c r="A45" s="131"/>
      <c r="B45" s="374"/>
      <c r="C45" s="375"/>
      <c r="D45" s="376"/>
      <c r="E45" s="377"/>
      <c r="F45" s="392"/>
      <c r="G45" s="393"/>
      <c r="H45" s="380"/>
      <c r="I45" s="375"/>
      <c r="J45" s="376"/>
      <c r="K45" s="377"/>
      <c r="L45" s="392"/>
      <c r="M45" s="394"/>
      <c r="N45" s="131"/>
      <c r="O45" s="131"/>
      <c r="P45" s="131"/>
      <c r="Q45" s="131"/>
      <c r="R45" s="131"/>
      <c r="S45" s="131"/>
      <c r="T45" s="131"/>
      <c r="U45" s="131"/>
      <c r="V45" s="131"/>
      <c r="W45" s="131"/>
      <c r="X45" s="131"/>
      <c r="Y45" s="131"/>
      <c r="Z45" s="131"/>
      <c r="AA45" s="131"/>
      <c r="AB45" s="131"/>
      <c r="AC45" s="131"/>
      <c r="AD45" s="131"/>
      <c r="AE45" s="131"/>
    </row>
    <row r="46" spans="1:31" x14ac:dyDescent="0.25">
      <c r="A46" s="131"/>
      <c r="B46" s="131"/>
      <c r="C46" s="131"/>
      <c r="D46" s="131"/>
      <c r="E46" s="131"/>
      <c r="F46" s="131"/>
      <c r="G46" s="131"/>
      <c r="H46" s="131"/>
      <c r="I46" s="131"/>
      <c r="J46" s="131"/>
      <c r="K46" s="131"/>
      <c r="L46" s="663"/>
      <c r="M46" s="663"/>
      <c r="N46" s="131"/>
      <c r="O46" s="131"/>
      <c r="P46" s="131"/>
      <c r="Q46" s="131"/>
      <c r="R46" s="131"/>
      <c r="S46" s="131"/>
      <c r="T46" s="131"/>
      <c r="U46" s="131"/>
      <c r="V46" s="131"/>
      <c r="W46" s="131"/>
      <c r="X46" s="131"/>
      <c r="Y46" s="131"/>
      <c r="Z46" s="131"/>
      <c r="AA46" s="131"/>
      <c r="AB46" s="131"/>
      <c r="AC46" s="131"/>
      <c r="AD46" s="131"/>
      <c r="AE46" s="131"/>
    </row>
    <row r="47" spans="1:31" x14ac:dyDescent="0.25">
      <c r="A47" s="131"/>
      <c r="B47" s="131"/>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row>
    <row r="48" spans="1:31" x14ac:dyDescent="0.25">
      <c r="A48" s="131"/>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row>
    <row r="49" spans="1:31" x14ac:dyDescent="0.25">
      <c r="A49" s="131"/>
      <c r="B49" s="131"/>
      <c r="C49" s="131"/>
      <c r="D49" s="131"/>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row>
    <row r="50" spans="1:31" x14ac:dyDescent="0.25">
      <c r="A50" s="131"/>
      <c r="B50" s="131"/>
      <c r="C50" s="131"/>
      <c r="D50" s="131"/>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row>
    <row r="51" spans="1:31" x14ac:dyDescent="0.25">
      <c r="A51" s="131"/>
      <c r="B51" s="131"/>
      <c r="C51" s="131"/>
      <c r="D51" s="131"/>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row>
    <row r="52" spans="1:31" x14ac:dyDescent="0.25">
      <c r="A52" s="131"/>
      <c r="B52" s="131"/>
      <c r="C52" s="131"/>
      <c r="D52" s="131"/>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row>
    <row r="53" spans="1:31" x14ac:dyDescent="0.25">
      <c r="A53" s="131"/>
      <c r="B53" s="131"/>
      <c r="C53" s="131"/>
      <c r="D53" s="131"/>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row>
    <row r="54" spans="1:31" x14ac:dyDescent="0.25">
      <c r="A54" s="131"/>
      <c r="B54" s="131"/>
      <c r="C54" s="131"/>
      <c r="D54" s="131"/>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row>
    <row r="55" spans="1:31" x14ac:dyDescent="0.25">
      <c r="A55" s="131"/>
      <c r="B55" s="131"/>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row>
    <row r="56" spans="1:31" x14ac:dyDescent="0.25">
      <c r="A56" s="131"/>
      <c r="B56" s="131"/>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row>
    <row r="57" spans="1:31" x14ac:dyDescent="0.25">
      <c r="A57" s="131"/>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row>
    <row r="58" spans="1:31" x14ac:dyDescent="0.25">
      <c r="A58" s="131"/>
      <c r="B58" s="131"/>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row>
    <row r="59" spans="1:31" x14ac:dyDescent="0.25">
      <c r="A59" s="131"/>
      <c r="B59" s="131"/>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row>
    <row r="60" spans="1:31" x14ac:dyDescent="0.25">
      <c r="A60" s="131"/>
      <c r="B60" s="131"/>
      <c r="C60" s="131"/>
      <c r="D60" s="131"/>
      <c r="E60" s="131"/>
      <c r="F60" s="131"/>
      <c r="G60" s="131"/>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row>
    <row r="61" spans="1:31" x14ac:dyDescent="0.25">
      <c r="A61" s="131"/>
      <c r="B61" s="131"/>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row>
    <row r="62" spans="1:31" x14ac:dyDescent="0.25">
      <c r="A62" s="131"/>
      <c r="B62" s="131"/>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1"/>
      <c r="AE62" s="131"/>
    </row>
    <row r="63" spans="1:31" x14ac:dyDescent="0.25">
      <c r="A63" s="131"/>
      <c r="B63" s="131"/>
      <c r="C63" s="131"/>
      <c r="D63" s="131"/>
      <c r="E63" s="131"/>
      <c r="F63" s="131"/>
      <c r="G63" s="131"/>
      <c r="H63" s="131"/>
      <c r="I63" s="131"/>
      <c r="J63" s="131"/>
      <c r="K63" s="131"/>
      <c r="L63" s="131"/>
      <c r="M63" s="131"/>
      <c r="N63" s="131"/>
      <c r="O63" s="131"/>
      <c r="P63" s="131"/>
      <c r="Q63" s="131"/>
      <c r="R63" s="131"/>
      <c r="S63" s="131"/>
      <c r="T63" s="131"/>
      <c r="U63" s="131"/>
      <c r="V63" s="131"/>
      <c r="W63" s="131"/>
      <c r="X63" s="131"/>
      <c r="Y63" s="131"/>
      <c r="Z63" s="131"/>
      <c r="AA63" s="131"/>
      <c r="AB63" s="131"/>
      <c r="AC63" s="131"/>
      <c r="AD63" s="131"/>
      <c r="AE63" s="131"/>
    </row>
    <row r="64" spans="1:31" x14ac:dyDescent="0.25">
      <c r="A64" s="131"/>
      <c r="B64" s="131"/>
      <c r="C64" s="131"/>
      <c r="D64" s="131"/>
      <c r="E64" s="131"/>
      <c r="F64" s="131"/>
      <c r="G64" s="131"/>
      <c r="H64" s="131"/>
      <c r="I64" s="131"/>
      <c r="J64" s="131"/>
      <c r="K64" s="131"/>
      <c r="L64" s="131"/>
      <c r="M64" s="131"/>
      <c r="N64" s="131"/>
      <c r="O64" s="131"/>
      <c r="P64" s="131"/>
      <c r="Q64" s="131"/>
      <c r="R64" s="131"/>
      <c r="S64" s="131"/>
      <c r="T64" s="131"/>
      <c r="U64" s="131"/>
      <c r="V64" s="131"/>
      <c r="W64" s="131"/>
      <c r="X64" s="131"/>
      <c r="Y64" s="131"/>
      <c r="Z64" s="131"/>
      <c r="AA64" s="131"/>
      <c r="AB64" s="131"/>
      <c r="AC64" s="131"/>
      <c r="AD64" s="131"/>
      <c r="AE64" s="131"/>
    </row>
    <row r="65" spans="1:31" x14ac:dyDescent="0.25">
      <c r="A65" s="131"/>
      <c r="B65" s="131"/>
      <c r="C65" s="131"/>
      <c r="D65" s="131"/>
      <c r="E65" s="131"/>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row>
    <row r="66" spans="1:31" x14ac:dyDescent="0.25">
      <c r="A66" s="131"/>
      <c r="B66" s="131"/>
      <c r="C66" s="131"/>
      <c r="D66" s="131"/>
      <c r="E66" s="131"/>
      <c r="F66" s="131"/>
      <c r="G66" s="131"/>
      <c r="H66" s="131"/>
      <c r="I66" s="131"/>
      <c r="J66" s="131"/>
      <c r="K66" s="131"/>
      <c r="L66" s="131"/>
      <c r="M66" s="131"/>
      <c r="N66" s="131"/>
      <c r="O66" s="131"/>
      <c r="P66" s="131"/>
      <c r="Q66" s="131"/>
      <c r="R66" s="131"/>
      <c r="S66" s="131"/>
      <c r="T66" s="131"/>
      <c r="U66" s="131"/>
      <c r="V66" s="131"/>
      <c r="W66" s="131"/>
      <c r="X66" s="131"/>
      <c r="Y66" s="131"/>
      <c r="Z66" s="131"/>
      <c r="AA66" s="131"/>
      <c r="AB66" s="131"/>
      <c r="AC66" s="131"/>
      <c r="AD66" s="131"/>
      <c r="AE66" s="131"/>
    </row>
    <row r="67" spans="1:31" x14ac:dyDescent="0.25">
      <c r="A67" s="131"/>
      <c r="B67" s="131"/>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row>
    <row r="68" spans="1:31" x14ac:dyDescent="0.25">
      <c r="A68" s="131"/>
      <c r="B68" s="131"/>
      <c r="C68" s="131"/>
      <c r="D68" s="131"/>
      <c r="E68" s="131"/>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1"/>
    </row>
    <row r="69" spans="1:31" x14ac:dyDescent="0.25">
      <c r="A69" s="131"/>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row>
    <row r="70" spans="1:31" x14ac:dyDescent="0.2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1"/>
      <c r="Z70" s="131"/>
      <c r="AA70" s="131"/>
      <c r="AB70" s="131"/>
      <c r="AC70" s="131"/>
      <c r="AD70" s="131"/>
      <c r="AE70" s="131"/>
    </row>
    <row r="71" spans="1:31" x14ac:dyDescent="0.25">
      <c r="A71" s="131"/>
      <c r="B71" s="131"/>
      <c r="C71" s="131"/>
      <c r="D71" s="131"/>
      <c r="E71" s="131"/>
      <c r="F71" s="131"/>
      <c r="G71" s="131"/>
      <c r="H71" s="131"/>
      <c r="I71" s="131"/>
      <c r="J71" s="131"/>
      <c r="K71" s="131"/>
      <c r="L71" s="131"/>
      <c r="M71" s="131"/>
      <c r="N71" s="131"/>
      <c r="O71" s="131"/>
      <c r="P71" s="131"/>
      <c r="Q71" s="131"/>
      <c r="R71" s="131"/>
      <c r="S71" s="131"/>
      <c r="T71" s="131"/>
      <c r="U71" s="131"/>
      <c r="V71" s="131"/>
      <c r="W71" s="131"/>
      <c r="X71" s="131"/>
      <c r="Y71" s="131"/>
      <c r="Z71" s="131"/>
      <c r="AA71" s="131"/>
      <c r="AB71" s="131"/>
      <c r="AC71" s="131"/>
      <c r="AD71" s="131"/>
      <c r="AE71" s="131"/>
    </row>
    <row r="72" spans="1:31" x14ac:dyDescent="0.25">
      <c r="A72" s="131"/>
      <c r="B72" s="131"/>
      <c r="C72" s="131"/>
      <c r="D72" s="131"/>
      <c r="E72" s="131"/>
      <c r="F72" s="131"/>
      <c r="G72" s="131"/>
      <c r="H72" s="131"/>
      <c r="I72" s="131"/>
      <c r="J72" s="131"/>
      <c r="K72" s="131"/>
      <c r="L72" s="131"/>
      <c r="M72" s="131"/>
      <c r="N72" s="131"/>
      <c r="O72" s="131"/>
      <c r="P72" s="131"/>
      <c r="Q72" s="131"/>
      <c r="R72" s="131"/>
      <c r="S72" s="131"/>
      <c r="T72" s="131"/>
      <c r="U72" s="131"/>
      <c r="V72" s="131"/>
      <c r="W72" s="131"/>
      <c r="X72" s="131"/>
      <c r="Y72" s="131"/>
      <c r="Z72" s="131"/>
      <c r="AA72" s="131"/>
      <c r="AB72" s="131"/>
      <c r="AC72" s="131"/>
      <c r="AD72" s="131"/>
      <c r="AE72" s="131"/>
    </row>
    <row r="73" spans="1:31" x14ac:dyDescent="0.25">
      <c r="A73" s="131"/>
      <c r="B73" s="131"/>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row>
    <row r="74" spans="1:31" x14ac:dyDescent="0.25">
      <c r="A74" s="131"/>
      <c r="B74" s="131"/>
      <c r="C74" s="131"/>
      <c r="D74" s="131"/>
      <c r="E74" s="131"/>
      <c r="F74" s="131"/>
      <c r="G74" s="131"/>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c r="AE74" s="131"/>
    </row>
    <row r="75" spans="1:31" x14ac:dyDescent="0.25">
      <c r="A75" s="131"/>
      <c r="B75" s="131"/>
      <c r="C75" s="131"/>
      <c r="D75" s="131"/>
      <c r="E75" s="131"/>
      <c r="F75" s="131"/>
      <c r="G75" s="131"/>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row>
  </sheetData>
  <sheetProtection password="9710" sheet="1" objects="1" scenarios="1" formatColumns="0" formatRows="0" selectLockedCells="1"/>
  <mergeCells count="6">
    <mergeCell ref="B2:L2"/>
    <mergeCell ref="H27:M27"/>
    <mergeCell ref="B27:G27"/>
    <mergeCell ref="B6:F6"/>
    <mergeCell ref="H6:L6"/>
    <mergeCell ref="B26:E26"/>
  </mergeCells>
  <conditionalFormatting sqref="H26">
    <cfRule type="cellIs" dxfId="1" priority="3" operator="equal">
      <formula>"CHYBA"</formula>
    </cfRule>
  </conditionalFormatting>
  <conditionalFormatting sqref="L46:M46">
    <cfRule type="cellIs" dxfId="0" priority="1" operator="equal">
      <formula>"CHYBA"</formula>
    </cfRule>
  </conditionalFormatting>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Z876"/>
  <sheetViews>
    <sheetView workbookViewId="0">
      <selection activeCell="J6" sqref="J6"/>
    </sheetView>
  </sheetViews>
  <sheetFormatPr defaultColWidth="9" defaultRowHeight="15" x14ac:dyDescent="0.25"/>
  <cols>
    <col min="1" max="1" width="2.875" style="131" customWidth="1"/>
    <col min="2" max="2" width="18.75" style="191" customWidth="1"/>
    <col min="3" max="3" width="10" style="191" customWidth="1"/>
    <col min="4" max="4" width="10.375" style="191" customWidth="1"/>
    <col min="5" max="5" width="14.375" style="191" customWidth="1"/>
    <col min="6" max="7" width="9.875" style="191" customWidth="1"/>
    <col min="8" max="8" width="12.375" style="191" customWidth="1"/>
    <col min="9" max="9" width="10.875" style="191" customWidth="1"/>
    <col min="10" max="10" width="13.375" style="191" customWidth="1"/>
    <col min="11" max="11" width="13.875" style="191" customWidth="1"/>
    <col min="12" max="12" width="18.125" style="191" customWidth="1"/>
    <col min="13" max="13" width="21" style="191" customWidth="1"/>
    <col min="14" max="21" width="11" style="191" customWidth="1"/>
    <col min="22" max="52" width="9" style="131"/>
    <col min="53" max="16384" width="9" style="191"/>
  </cols>
  <sheetData>
    <row r="1" spans="1:52" x14ac:dyDescent="0.25">
      <c r="B1" s="131"/>
      <c r="C1" s="132"/>
      <c r="D1" s="132"/>
      <c r="E1" s="132"/>
      <c r="F1" s="132"/>
      <c r="G1" s="132"/>
      <c r="H1" s="132"/>
      <c r="I1" s="132"/>
      <c r="J1" s="131"/>
      <c r="K1" s="131"/>
      <c r="L1" s="131"/>
      <c r="M1" s="131"/>
      <c r="N1" s="131"/>
      <c r="O1" s="131"/>
      <c r="P1" s="131"/>
      <c r="Q1" s="131"/>
      <c r="R1" s="131"/>
      <c r="S1" s="131"/>
      <c r="T1" s="131"/>
      <c r="U1" s="131"/>
    </row>
    <row r="2" spans="1:52" ht="16.5" thickBot="1" x14ac:dyDescent="0.3">
      <c r="B2" s="65" t="s">
        <v>223</v>
      </c>
      <c r="C2" s="131"/>
      <c r="D2" s="132"/>
      <c r="E2" s="132"/>
      <c r="F2" s="132"/>
      <c r="G2" s="132"/>
      <c r="H2" s="132"/>
      <c r="I2" s="132"/>
      <c r="J2" s="131"/>
      <c r="K2" s="131"/>
      <c r="L2" s="131"/>
      <c r="M2" s="131"/>
      <c r="N2" s="131"/>
      <c r="O2" s="131"/>
      <c r="P2" s="131"/>
      <c r="Q2" s="131"/>
      <c r="R2" s="131"/>
      <c r="S2" s="131"/>
      <c r="T2" s="131"/>
      <c r="U2" s="131"/>
    </row>
    <row r="3" spans="1:52" s="209" customFormat="1" ht="76.5" customHeight="1" thickBot="1" x14ac:dyDescent="0.3">
      <c r="A3" s="132"/>
      <c r="B3" s="206"/>
      <c r="C3" s="131"/>
      <c r="D3" s="132"/>
      <c r="E3" s="944" t="s">
        <v>248</v>
      </c>
      <c r="F3" s="944"/>
      <c r="G3" s="244" t="s">
        <v>354</v>
      </c>
      <c r="H3" s="207">
        <f>-SUM(H5:H20)</f>
        <v>0</v>
      </c>
      <c r="I3" s="208"/>
      <c r="J3" s="938" t="s">
        <v>224</v>
      </c>
      <c r="K3" s="939"/>
      <c r="L3" s="940" t="s">
        <v>225</v>
      </c>
      <c r="M3" s="942" t="s">
        <v>226</v>
      </c>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row>
    <row r="4" spans="1:52" ht="117" customHeight="1" x14ac:dyDescent="0.25">
      <c r="B4" s="210" t="s">
        <v>153</v>
      </c>
      <c r="C4" s="210" t="s">
        <v>227</v>
      </c>
      <c r="D4" s="210" t="s">
        <v>228</v>
      </c>
      <c r="E4" s="210" t="s">
        <v>229</v>
      </c>
      <c r="F4" s="210" t="s">
        <v>230</v>
      </c>
      <c r="G4" s="210" t="s">
        <v>231</v>
      </c>
      <c r="H4" s="210" t="s">
        <v>232</v>
      </c>
      <c r="I4" s="210" t="s">
        <v>233</v>
      </c>
      <c r="J4" s="210" t="s">
        <v>234</v>
      </c>
      <c r="K4" s="210" t="s">
        <v>235</v>
      </c>
      <c r="L4" s="941"/>
      <c r="M4" s="943"/>
      <c r="N4" s="139"/>
      <c r="O4" s="139"/>
      <c r="P4" s="131"/>
      <c r="Q4" s="131"/>
      <c r="R4" s="131"/>
      <c r="S4" s="131"/>
      <c r="T4" s="131"/>
      <c r="U4" s="131"/>
      <c r="AS4" s="191"/>
      <c r="AT4" s="191"/>
      <c r="AU4" s="191"/>
      <c r="AV4" s="191"/>
      <c r="AW4" s="191"/>
      <c r="AX4" s="191"/>
      <c r="AY4" s="191"/>
      <c r="AZ4" s="191"/>
    </row>
    <row r="5" spans="1:52" ht="15" customHeight="1" x14ac:dyDescent="0.25">
      <c r="B5" s="211"/>
      <c r="C5" s="212" t="s">
        <v>158</v>
      </c>
      <c r="D5" s="142" t="s">
        <v>158</v>
      </c>
      <c r="E5" s="142" t="s">
        <v>158</v>
      </c>
      <c r="F5" s="142" t="s">
        <v>158</v>
      </c>
      <c r="G5" s="213" t="s">
        <v>158</v>
      </c>
      <c r="H5" s="144">
        <v>0</v>
      </c>
      <c r="I5" s="214" t="s">
        <v>158</v>
      </c>
      <c r="J5" s="141" t="s">
        <v>158</v>
      </c>
      <c r="K5" s="215" t="s">
        <v>158</v>
      </c>
      <c r="L5" s="141" t="s">
        <v>158</v>
      </c>
      <c r="M5" s="215" t="s">
        <v>158</v>
      </c>
      <c r="N5" s="131"/>
      <c r="O5" s="131"/>
      <c r="P5" s="131"/>
      <c r="Q5" s="131"/>
      <c r="R5" s="131"/>
      <c r="S5" s="131"/>
      <c r="T5" s="131"/>
      <c r="U5" s="131"/>
      <c r="AS5" s="191"/>
      <c r="AT5" s="191"/>
      <c r="AU5" s="191"/>
      <c r="AV5" s="191"/>
      <c r="AW5" s="191"/>
      <c r="AX5" s="191"/>
      <c r="AY5" s="191"/>
      <c r="AZ5" s="191"/>
    </row>
    <row r="6" spans="1:52" ht="15" customHeight="1" x14ac:dyDescent="0.25">
      <c r="B6" s="216"/>
      <c r="C6" s="217"/>
      <c r="D6" s="218"/>
      <c r="E6" s="218"/>
      <c r="F6" s="218"/>
      <c r="G6" s="219"/>
      <c r="H6" s="149"/>
      <c r="I6" s="220"/>
      <c r="J6" s="221"/>
      <c r="K6" s="222"/>
      <c r="L6" s="221"/>
      <c r="M6" s="222"/>
      <c r="N6" s="131"/>
      <c r="O6" s="131"/>
      <c r="P6" s="131"/>
      <c r="Q6" s="131"/>
      <c r="R6" s="131"/>
      <c r="S6" s="131"/>
      <c r="T6" s="131"/>
      <c r="U6" s="131"/>
      <c r="AS6" s="191"/>
      <c r="AT6" s="191"/>
      <c r="AU6" s="191"/>
      <c r="AV6" s="191"/>
      <c r="AW6" s="191"/>
      <c r="AX6" s="191"/>
      <c r="AY6" s="191"/>
      <c r="AZ6" s="191"/>
    </row>
    <row r="7" spans="1:52" ht="15.75" x14ac:dyDescent="0.25">
      <c r="B7" s="223"/>
      <c r="C7" s="217"/>
      <c r="D7" s="218"/>
      <c r="E7" s="218"/>
      <c r="F7" s="218"/>
      <c r="G7" s="224"/>
      <c r="H7" s="149"/>
      <c r="I7" s="220"/>
      <c r="J7" s="221"/>
      <c r="K7" s="222"/>
      <c r="L7" s="221"/>
      <c r="M7" s="222"/>
      <c r="N7" s="131"/>
      <c r="O7" s="131"/>
      <c r="P7" s="131"/>
      <c r="Q7" s="131"/>
      <c r="R7" s="131"/>
      <c r="S7" s="131"/>
      <c r="T7" s="131"/>
      <c r="U7" s="131"/>
      <c r="AS7" s="191"/>
      <c r="AT7" s="191"/>
      <c r="AU7" s="191"/>
      <c r="AV7" s="191"/>
      <c r="AW7" s="191"/>
      <c r="AX7" s="191"/>
      <c r="AY7" s="191"/>
      <c r="AZ7" s="191"/>
    </row>
    <row r="8" spans="1:52" ht="15.75" x14ac:dyDescent="0.25">
      <c r="B8" s="223"/>
      <c r="C8" s="217"/>
      <c r="D8" s="218"/>
      <c r="E8" s="218"/>
      <c r="F8" s="218"/>
      <c r="G8" s="224"/>
      <c r="H8" s="149"/>
      <c r="I8" s="220"/>
      <c r="J8" s="221"/>
      <c r="K8" s="222"/>
      <c r="L8" s="221"/>
      <c r="M8" s="222"/>
      <c r="N8" s="131"/>
      <c r="O8" s="131"/>
      <c r="P8" s="131"/>
      <c r="Q8" s="131"/>
      <c r="R8" s="131"/>
      <c r="S8" s="131"/>
      <c r="T8" s="131"/>
      <c r="U8" s="131"/>
      <c r="AS8" s="191"/>
      <c r="AT8" s="191"/>
      <c r="AU8" s="191"/>
      <c r="AV8" s="191"/>
      <c r="AW8" s="191"/>
      <c r="AX8" s="191"/>
      <c r="AY8" s="191"/>
      <c r="AZ8" s="191"/>
    </row>
    <row r="9" spans="1:52" ht="15.75" x14ac:dyDescent="0.25">
      <c r="B9" s="223"/>
      <c r="C9" s="217"/>
      <c r="D9" s="218"/>
      <c r="E9" s="218"/>
      <c r="F9" s="218"/>
      <c r="G9" s="224"/>
      <c r="H9" s="149"/>
      <c r="I9" s="220"/>
      <c r="J9" s="221"/>
      <c r="K9" s="222"/>
      <c r="L9" s="221"/>
      <c r="M9" s="222"/>
      <c r="N9" s="131"/>
      <c r="O9" s="131"/>
      <c r="P9" s="131"/>
      <c r="Q9" s="131"/>
      <c r="R9" s="131"/>
      <c r="S9" s="131"/>
      <c r="T9" s="131"/>
      <c r="U9" s="131"/>
      <c r="AS9" s="191"/>
      <c r="AT9" s="191"/>
      <c r="AU9" s="191"/>
      <c r="AV9" s="191"/>
      <c r="AW9" s="191"/>
      <c r="AX9" s="191"/>
      <c r="AY9" s="191"/>
      <c r="AZ9" s="191"/>
    </row>
    <row r="10" spans="1:52" ht="15.75" x14ac:dyDescent="0.25">
      <c r="B10" s="223"/>
      <c r="C10" s="217"/>
      <c r="D10" s="218"/>
      <c r="E10" s="218"/>
      <c r="F10" s="218"/>
      <c r="G10" s="224"/>
      <c r="H10" s="149"/>
      <c r="I10" s="220"/>
      <c r="J10" s="221"/>
      <c r="K10" s="222"/>
      <c r="L10" s="221"/>
      <c r="M10" s="222"/>
      <c r="N10" s="131"/>
      <c r="O10" s="131"/>
      <c r="P10" s="131"/>
      <c r="Q10" s="131"/>
      <c r="R10" s="131"/>
      <c r="S10" s="131"/>
      <c r="T10" s="131"/>
      <c r="U10" s="131"/>
      <c r="AS10" s="191"/>
      <c r="AT10" s="191"/>
      <c r="AU10" s="191"/>
      <c r="AV10" s="191"/>
      <c r="AW10" s="191"/>
      <c r="AX10" s="191"/>
      <c r="AY10" s="191"/>
      <c r="AZ10" s="191"/>
    </row>
    <row r="11" spans="1:52" ht="15.75" x14ac:dyDescent="0.25">
      <c r="B11" s="223"/>
      <c r="C11" s="217"/>
      <c r="D11" s="218"/>
      <c r="E11" s="218"/>
      <c r="F11" s="218"/>
      <c r="G11" s="224"/>
      <c r="H11" s="149"/>
      <c r="I11" s="220"/>
      <c r="J11" s="221"/>
      <c r="K11" s="222"/>
      <c r="L11" s="221"/>
      <c r="M11" s="222"/>
      <c r="N11" s="131"/>
      <c r="O11" s="131"/>
      <c r="P11" s="131"/>
      <c r="Q11" s="131"/>
      <c r="R11" s="131"/>
      <c r="S11" s="131"/>
      <c r="T11" s="131"/>
      <c r="U11" s="131"/>
      <c r="AS11" s="191"/>
      <c r="AT11" s="191"/>
      <c r="AU11" s="191"/>
      <c r="AV11" s="191"/>
      <c r="AW11" s="191"/>
      <c r="AX11" s="191"/>
      <c r="AY11" s="191"/>
      <c r="AZ11" s="191"/>
    </row>
    <row r="12" spans="1:52" ht="15.75" x14ac:dyDescent="0.25">
      <c r="B12" s="223"/>
      <c r="C12" s="217"/>
      <c r="D12" s="218"/>
      <c r="E12" s="218"/>
      <c r="F12" s="218"/>
      <c r="G12" s="224"/>
      <c r="H12" s="149"/>
      <c r="I12" s="220"/>
      <c r="J12" s="221"/>
      <c r="K12" s="222"/>
      <c r="L12" s="221"/>
      <c r="M12" s="222"/>
      <c r="N12" s="131"/>
      <c r="O12" s="131"/>
      <c r="P12" s="131"/>
      <c r="Q12" s="131"/>
      <c r="R12" s="131"/>
      <c r="S12" s="131"/>
      <c r="T12" s="131"/>
      <c r="U12" s="131"/>
      <c r="AS12" s="191"/>
      <c r="AT12" s="191"/>
      <c r="AU12" s="191"/>
      <c r="AV12" s="191"/>
      <c r="AW12" s="191"/>
      <c r="AX12" s="191"/>
      <c r="AY12" s="191"/>
      <c r="AZ12" s="191"/>
    </row>
    <row r="13" spans="1:52" ht="15.75" x14ac:dyDescent="0.25">
      <c r="B13" s="223"/>
      <c r="C13" s="217"/>
      <c r="D13" s="218"/>
      <c r="E13" s="218"/>
      <c r="F13" s="218"/>
      <c r="G13" s="224"/>
      <c r="H13" s="149"/>
      <c r="I13" s="220"/>
      <c r="J13" s="221"/>
      <c r="K13" s="222"/>
      <c r="L13" s="221"/>
      <c r="M13" s="222"/>
      <c r="N13" s="131"/>
      <c r="O13" s="131"/>
      <c r="P13" s="131"/>
      <c r="Q13" s="131"/>
      <c r="R13" s="131"/>
      <c r="S13" s="131"/>
      <c r="T13" s="131"/>
      <c r="U13" s="131"/>
      <c r="AS13" s="191"/>
      <c r="AT13" s="191"/>
      <c r="AU13" s="191"/>
      <c r="AV13" s="191"/>
      <c r="AW13" s="191"/>
      <c r="AX13" s="191"/>
      <c r="AY13" s="191"/>
      <c r="AZ13" s="191"/>
    </row>
    <row r="14" spans="1:52" ht="15.75" x14ac:dyDescent="0.25">
      <c r="B14" s="223"/>
      <c r="C14" s="217"/>
      <c r="D14" s="218"/>
      <c r="E14" s="218"/>
      <c r="F14" s="218"/>
      <c r="G14" s="224"/>
      <c r="H14" s="149"/>
      <c r="I14" s="220"/>
      <c r="J14" s="221"/>
      <c r="K14" s="222"/>
      <c r="L14" s="221"/>
      <c r="M14" s="222"/>
      <c r="N14" s="131"/>
      <c r="O14" s="131"/>
      <c r="P14" s="131"/>
      <c r="Q14" s="131"/>
      <c r="R14" s="131"/>
      <c r="S14" s="131"/>
      <c r="T14" s="131"/>
      <c r="U14" s="131"/>
      <c r="AS14" s="191"/>
      <c r="AT14" s="191"/>
      <c r="AU14" s="191"/>
      <c r="AV14" s="191"/>
      <c r="AW14" s="191"/>
      <c r="AX14" s="191"/>
      <c r="AY14" s="191"/>
      <c r="AZ14" s="191"/>
    </row>
    <row r="15" spans="1:52" ht="15.75" x14ac:dyDescent="0.25">
      <c r="B15" s="223"/>
      <c r="C15" s="217"/>
      <c r="D15" s="218"/>
      <c r="E15" s="218"/>
      <c r="F15" s="218"/>
      <c r="G15" s="224"/>
      <c r="H15" s="149"/>
      <c r="I15" s="220"/>
      <c r="J15" s="221"/>
      <c r="K15" s="222"/>
      <c r="L15" s="221"/>
      <c r="M15" s="222"/>
      <c r="N15" s="131"/>
      <c r="O15" s="131"/>
      <c r="P15" s="131"/>
      <c r="Q15" s="131"/>
      <c r="R15" s="131"/>
      <c r="S15" s="131"/>
      <c r="T15" s="131"/>
      <c r="U15" s="131"/>
      <c r="AS15" s="191"/>
      <c r="AT15" s="191"/>
      <c r="AU15" s="191"/>
      <c r="AV15" s="191"/>
      <c r="AW15" s="191"/>
      <c r="AX15" s="191"/>
      <c r="AY15" s="191"/>
      <c r="AZ15" s="191"/>
    </row>
    <row r="16" spans="1:52" ht="15.75" x14ac:dyDescent="0.25">
      <c r="B16" s="223"/>
      <c r="C16" s="217"/>
      <c r="D16" s="218"/>
      <c r="E16" s="218"/>
      <c r="F16" s="218"/>
      <c r="G16" s="224"/>
      <c r="H16" s="149"/>
      <c r="I16" s="220"/>
      <c r="J16" s="221"/>
      <c r="K16" s="222"/>
      <c r="L16" s="221"/>
      <c r="M16" s="222"/>
      <c r="N16" s="131"/>
      <c r="O16" s="131"/>
      <c r="P16" s="131"/>
      <c r="Q16" s="131"/>
      <c r="R16" s="131"/>
      <c r="S16" s="131"/>
      <c r="T16" s="131"/>
      <c r="U16" s="131"/>
      <c r="AS16" s="191"/>
      <c r="AT16" s="191"/>
      <c r="AU16" s="191"/>
      <c r="AV16" s="191"/>
      <c r="AW16" s="191"/>
      <c r="AX16" s="191"/>
      <c r="AY16" s="191"/>
      <c r="AZ16" s="191"/>
    </row>
    <row r="17" spans="2:52" s="191" customFormat="1" ht="15.75" x14ac:dyDescent="0.25">
      <c r="B17" s="223"/>
      <c r="C17" s="217"/>
      <c r="D17" s="218"/>
      <c r="E17" s="218"/>
      <c r="F17" s="218"/>
      <c r="G17" s="224"/>
      <c r="H17" s="149"/>
      <c r="I17" s="220"/>
      <c r="J17" s="221"/>
      <c r="K17" s="222"/>
      <c r="L17" s="221"/>
      <c r="M17" s="222"/>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row>
    <row r="18" spans="2:52" s="191" customFormat="1" ht="15.75" x14ac:dyDescent="0.25">
      <c r="B18" s="223"/>
      <c r="C18" s="217"/>
      <c r="D18" s="218"/>
      <c r="E18" s="218"/>
      <c r="F18" s="218"/>
      <c r="G18" s="224"/>
      <c r="H18" s="149"/>
      <c r="I18" s="220"/>
      <c r="J18" s="221"/>
      <c r="K18" s="222"/>
      <c r="L18" s="221"/>
      <c r="M18" s="222"/>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row>
    <row r="19" spans="2:52" s="191" customFormat="1" ht="15.75" x14ac:dyDescent="0.25">
      <c r="B19" s="223"/>
      <c r="C19" s="217"/>
      <c r="D19" s="218"/>
      <c r="E19" s="218"/>
      <c r="F19" s="218"/>
      <c r="G19" s="224"/>
      <c r="H19" s="149"/>
      <c r="I19" s="220"/>
      <c r="J19" s="221"/>
      <c r="K19" s="222"/>
      <c r="L19" s="221"/>
      <c r="M19" s="222"/>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row>
    <row r="20" spans="2:52" s="191" customFormat="1" ht="15.75" x14ac:dyDescent="0.25">
      <c r="B20" s="225"/>
      <c r="C20" s="226"/>
      <c r="D20" s="227"/>
      <c r="E20" s="227"/>
      <c r="F20" s="227"/>
      <c r="G20" s="228"/>
      <c r="H20" s="151"/>
      <c r="I20" s="229"/>
      <c r="J20" s="230"/>
      <c r="K20" s="231"/>
      <c r="L20" s="230"/>
      <c r="M20" s="2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1"/>
      <c r="AN20" s="131"/>
      <c r="AO20" s="131"/>
      <c r="AP20" s="131"/>
      <c r="AQ20" s="131"/>
      <c r="AR20" s="131"/>
    </row>
    <row r="21" spans="2:52" s="191" customFormat="1" x14ac:dyDescent="0.25">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row>
    <row r="22" spans="2:52" s="191" customFormat="1" x14ac:dyDescent="0.25">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1"/>
    </row>
    <row r="23" spans="2:52" s="191" customFormat="1" x14ac:dyDescent="0.25">
      <c r="B23" s="131"/>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c r="AN23" s="131"/>
      <c r="AO23" s="131"/>
      <c r="AP23" s="131"/>
      <c r="AQ23" s="131"/>
      <c r="AR23" s="131"/>
      <c r="AS23" s="131"/>
      <c r="AT23" s="131"/>
      <c r="AU23" s="131"/>
      <c r="AV23" s="131"/>
      <c r="AW23" s="131"/>
      <c r="AX23" s="131"/>
      <c r="AY23" s="131"/>
      <c r="AZ23" s="131"/>
    </row>
    <row r="24" spans="2:52" s="191" customFormat="1" x14ac:dyDescent="0.25">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131"/>
      <c r="AQ24" s="131"/>
      <c r="AR24" s="131"/>
      <c r="AS24" s="131"/>
      <c r="AT24" s="131"/>
      <c r="AU24" s="131"/>
      <c r="AV24" s="131"/>
      <c r="AW24" s="131"/>
      <c r="AX24" s="131"/>
      <c r="AY24" s="131"/>
      <c r="AZ24" s="131"/>
    </row>
    <row r="25" spans="2:52" s="191" customFormat="1" x14ac:dyDescent="0.25">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31"/>
      <c r="AM25" s="131"/>
      <c r="AN25" s="131"/>
      <c r="AO25" s="131"/>
      <c r="AP25" s="131"/>
      <c r="AQ25" s="131"/>
      <c r="AR25" s="131"/>
      <c r="AS25" s="131"/>
      <c r="AT25" s="131"/>
      <c r="AU25" s="131"/>
      <c r="AV25" s="131"/>
      <c r="AW25" s="131"/>
      <c r="AX25" s="131"/>
      <c r="AY25" s="131"/>
      <c r="AZ25" s="131"/>
    </row>
    <row r="26" spans="2:52" s="191" customFormat="1" x14ac:dyDescent="0.25">
      <c r="B26" s="131"/>
      <c r="C26" s="131"/>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31"/>
      <c r="AQ26" s="131"/>
      <c r="AR26" s="131"/>
      <c r="AS26" s="131"/>
      <c r="AT26" s="131"/>
      <c r="AU26" s="131"/>
      <c r="AV26" s="131"/>
      <c r="AW26" s="131"/>
      <c r="AX26" s="131"/>
      <c r="AY26" s="131"/>
      <c r="AZ26" s="131"/>
    </row>
    <row r="27" spans="2:52" s="191" customFormat="1" x14ac:dyDescent="0.25">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1"/>
      <c r="AN27" s="131"/>
      <c r="AO27" s="131"/>
      <c r="AP27" s="131"/>
      <c r="AQ27" s="131"/>
      <c r="AR27" s="131"/>
      <c r="AS27" s="131"/>
      <c r="AT27" s="131"/>
      <c r="AU27" s="131"/>
      <c r="AV27" s="131"/>
      <c r="AW27" s="131"/>
      <c r="AX27" s="131"/>
      <c r="AY27" s="131"/>
      <c r="AZ27" s="131"/>
    </row>
    <row r="28" spans="2:52" s="191" customFormat="1" x14ac:dyDescent="0.25">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c r="AU28" s="131"/>
      <c r="AV28" s="131"/>
      <c r="AW28" s="131"/>
      <c r="AX28" s="131"/>
      <c r="AY28" s="131"/>
      <c r="AZ28" s="131"/>
    </row>
    <row r="29" spans="2:52" s="191" customFormat="1" x14ac:dyDescent="0.25">
      <c r="B29" s="131"/>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1"/>
      <c r="AO29" s="131"/>
      <c r="AP29" s="131"/>
      <c r="AQ29" s="131"/>
      <c r="AR29" s="131"/>
      <c r="AS29" s="131"/>
      <c r="AT29" s="131"/>
      <c r="AU29" s="131"/>
      <c r="AV29" s="131"/>
      <c r="AW29" s="131"/>
      <c r="AX29" s="131"/>
      <c r="AY29" s="131"/>
      <c r="AZ29" s="131"/>
    </row>
    <row r="30" spans="2:52" s="191" customFormat="1" x14ac:dyDescent="0.25">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c r="AL30" s="131"/>
      <c r="AM30" s="131"/>
      <c r="AN30" s="131"/>
      <c r="AO30" s="131"/>
      <c r="AP30" s="131"/>
      <c r="AQ30" s="131"/>
      <c r="AR30" s="131"/>
      <c r="AS30" s="131"/>
      <c r="AT30" s="131"/>
      <c r="AU30" s="131"/>
      <c r="AV30" s="131"/>
      <c r="AW30" s="131"/>
      <c r="AX30" s="131"/>
      <c r="AY30" s="131"/>
      <c r="AZ30" s="131"/>
    </row>
    <row r="31" spans="2:52" s="191" customFormat="1" x14ac:dyDescent="0.25">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1"/>
      <c r="AP31" s="131"/>
      <c r="AQ31" s="131"/>
      <c r="AR31" s="131"/>
      <c r="AS31" s="131"/>
      <c r="AT31" s="131"/>
      <c r="AU31" s="131"/>
      <c r="AV31" s="131"/>
      <c r="AW31" s="131"/>
      <c r="AX31" s="131"/>
      <c r="AY31" s="131"/>
      <c r="AZ31" s="131"/>
    </row>
    <row r="32" spans="2:52" s="191" customFormat="1" x14ac:dyDescent="0.25">
      <c r="B32" s="131"/>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row>
    <row r="33" spans="2:21" s="191" customFormat="1" x14ac:dyDescent="0.25">
      <c r="B33" s="131"/>
      <c r="C33" s="131"/>
      <c r="D33" s="131"/>
      <c r="E33" s="131"/>
      <c r="F33" s="131"/>
      <c r="G33" s="131"/>
      <c r="H33" s="131"/>
      <c r="I33" s="131"/>
      <c r="J33" s="131"/>
      <c r="K33" s="131"/>
      <c r="L33" s="131"/>
      <c r="M33" s="131"/>
      <c r="N33" s="131"/>
      <c r="O33" s="131"/>
      <c r="P33" s="131"/>
      <c r="Q33" s="131"/>
      <c r="R33" s="131"/>
      <c r="S33" s="131"/>
      <c r="T33" s="131"/>
      <c r="U33" s="131"/>
    </row>
    <row r="34" spans="2:21" s="191" customFormat="1" x14ac:dyDescent="0.25">
      <c r="B34" s="131"/>
      <c r="C34" s="131"/>
      <c r="D34" s="131"/>
      <c r="E34" s="131"/>
      <c r="F34" s="131"/>
      <c r="G34" s="131"/>
      <c r="H34" s="131"/>
      <c r="I34" s="131"/>
      <c r="J34" s="131"/>
      <c r="K34" s="131"/>
      <c r="L34" s="131"/>
      <c r="M34" s="131"/>
      <c r="N34" s="131"/>
      <c r="O34" s="131"/>
      <c r="P34" s="131"/>
      <c r="Q34" s="131"/>
      <c r="R34" s="131"/>
      <c r="S34" s="131"/>
      <c r="T34" s="131"/>
      <c r="U34" s="131"/>
    </row>
    <row r="35" spans="2:21" s="191" customFormat="1" x14ac:dyDescent="0.25">
      <c r="B35" s="131"/>
      <c r="C35" s="131"/>
      <c r="D35" s="131"/>
      <c r="E35" s="131"/>
      <c r="F35" s="131"/>
      <c r="G35" s="131"/>
      <c r="H35" s="131"/>
      <c r="I35" s="131"/>
      <c r="J35" s="131"/>
      <c r="K35" s="131"/>
      <c r="L35" s="131"/>
      <c r="M35" s="131"/>
      <c r="N35" s="131"/>
      <c r="O35" s="131"/>
      <c r="P35" s="131"/>
      <c r="Q35" s="131"/>
      <c r="R35" s="131"/>
      <c r="S35" s="131"/>
      <c r="T35" s="131"/>
      <c r="U35" s="131"/>
    </row>
    <row r="36" spans="2:21" s="191" customFormat="1" x14ac:dyDescent="0.25">
      <c r="B36" s="131"/>
      <c r="C36" s="131"/>
      <c r="D36" s="131"/>
      <c r="E36" s="131"/>
      <c r="F36" s="131"/>
      <c r="G36" s="131"/>
      <c r="H36" s="131"/>
      <c r="I36" s="131"/>
      <c r="J36" s="131"/>
      <c r="K36" s="131"/>
      <c r="L36" s="131"/>
      <c r="M36" s="131"/>
      <c r="N36" s="131"/>
      <c r="O36" s="131"/>
      <c r="P36" s="131"/>
      <c r="Q36" s="131"/>
      <c r="R36" s="131"/>
      <c r="S36" s="131"/>
      <c r="T36" s="131"/>
      <c r="U36" s="131"/>
    </row>
    <row r="37" spans="2:21" s="191" customFormat="1" x14ac:dyDescent="0.25">
      <c r="B37" s="131"/>
      <c r="C37" s="131"/>
      <c r="D37" s="131"/>
      <c r="E37" s="131"/>
      <c r="F37" s="131"/>
      <c r="G37" s="131"/>
      <c r="H37" s="131"/>
      <c r="I37" s="131"/>
      <c r="J37" s="131"/>
      <c r="K37" s="131"/>
      <c r="L37" s="131"/>
      <c r="M37" s="131"/>
      <c r="N37" s="131"/>
      <c r="O37" s="131"/>
      <c r="P37" s="131"/>
      <c r="Q37" s="131"/>
      <c r="R37" s="131"/>
      <c r="S37" s="131"/>
      <c r="T37" s="131"/>
      <c r="U37" s="131"/>
    </row>
    <row r="38" spans="2:21" s="191" customFormat="1" x14ac:dyDescent="0.25">
      <c r="B38" s="131"/>
      <c r="C38" s="131"/>
      <c r="D38" s="131"/>
      <c r="E38" s="131"/>
      <c r="F38" s="131"/>
      <c r="G38" s="131"/>
      <c r="H38" s="131"/>
      <c r="I38" s="131"/>
      <c r="J38" s="131"/>
      <c r="K38" s="131"/>
      <c r="L38" s="131"/>
      <c r="M38" s="131"/>
      <c r="N38" s="131"/>
      <c r="O38" s="131"/>
      <c r="P38" s="131"/>
      <c r="Q38" s="131"/>
      <c r="R38" s="131"/>
      <c r="S38" s="131"/>
      <c r="T38" s="131"/>
      <c r="U38" s="131"/>
    </row>
    <row r="39" spans="2:21" s="191" customFormat="1" x14ac:dyDescent="0.25">
      <c r="B39" s="131"/>
      <c r="C39" s="131"/>
      <c r="D39" s="131"/>
      <c r="E39" s="131"/>
      <c r="F39" s="131"/>
      <c r="G39" s="131"/>
      <c r="H39" s="131"/>
      <c r="I39" s="131"/>
      <c r="J39" s="131"/>
      <c r="K39" s="131"/>
      <c r="L39" s="131"/>
      <c r="M39" s="131"/>
      <c r="N39" s="131"/>
      <c r="O39" s="131"/>
      <c r="P39" s="131"/>
      <c r="Q39" s="131"/>
      <c r="R39" s="131"/>
      <c r="S39" s="131"/>
      <c r="T39" s="131"/>
      <c r="U39" s="131"/>
    </row>
    <row r="40" spans="2:21" s="191" customFormat="1" x14ac:dyDescent="0.25">
      <c r="B40" s="131"/>
      <c r="C40" s="131"/>
      <c r="D40" s="131"/>
      <c r="E40" s="131"/>
      <c r="F40" s="131"/>
      <c r="G40" s="131"/>
      <c r="H40" s="131"/>
      <c r="I40" s="131"/>
      <c r="J40" s="131"/>
      <c r="K40" s="131"/>
      <c r="L40" s="131"/>
      <c r="M40" s="131"/>
      <c r="N40" s="131"/>
      <c r="O40" s="131"/>
      <c r="P40" s="131"/>
      <c r="Q40" s="131"/>
      <c r="R40" s="131"/>
      <c r="S40" s="131"/>
      <c r="T40" s="131"/>
      <c r="U40" s="131"/>
    </row>
    <row r="41" spans="2:21" s="191" customFormat="1" x14ac:dyDescent="0.25">
      <c r="B41" s="131"/>
      <c r="C41" s="131"/>
      <c r="D41" s="131"/>
      <c r="E41" s="131"/>
      <c r="F41" s="131"/>
      <c r="G41" s="131"/>
      <c r="H41" s="131"/>
      <c r="I41" s="131"/>
      <c r="J41" s="131"/>
      <c r="K41" s="131"/>
      <c r="L41" s="131"/>
      <c r="M41" s="131"/>
      <c r="N41" s="131"/>
      <c r="O41" s="131"/>
      <c r="P41" s="131"/>
      <c r="Q41" s="131"/>
      <c r="R41" s="131"/>
      <c r="S41" s="131"/>
      <c r="T41" s="131"/>
      <c r="U41" s="131"/>
    </row>
    <row r="42" spans="2:21" s="191" customFormat="1" x14ac:dyDescent="0.25">
      <c r="B42" s="131"/>
      <c r="C42" s="131"/>
      <c r="D42" s="131"/>
      <c r="E42" s="131"/>
      <c r="F42" s="131"/>
      <c r="G42" s="131"/>
      <c r="H42" s="131"/>
      <c r="I42" s="131"/>
      <c r="J42" s="131"/>
      <c r="K42" s="131"/>
      <c r="L42" s="131"/>
      <c r="M42" s="131"/>
      <c r="N42" s="131"/>
      <c r="O42" s="131"/>
      <c r="P42" s="131"/>
      <c r="Q42" s="131"/>
      <c r="R42" s="131"/>
      <c r="S42" s="131"/>
      <c r="T42" s="131"/>
      <c r="U42" s="131"/>
    </row>
    <row r="43" spans="2:21" s="191" customFormat="1" x14ac:dyDescent="0.25">
      <c r="B43" s="131"/>
      <c r="C43" s="131"/>
      <c r="D43" s="131"/>
      <c r="E43" s="131"/>
      <c r="F43" s="131"/>
      <c r="G43" s="131"/>
      <c r="H43" s="131"/>
      <c r="I43" s="131"/>
      <c r="J43" s="131"/>
      <c r="K43" s="131"/>
      <c r="L43" s="131"/>
      <c r="M43" s="131"/>
      <c r="N43" s="131"/>
      <c r="O43" s="131"/>
      <c r="P43" s="131"/>
      <c r="Q43" s="131"/>
      <c r="R43" s="131"/>
      <c r="S43" s="131"/>
      <c r="T43" s="131"/>
      <c r="U43" s="131"/>
    </row>
    <row r="44" spans="2:21" s="191" customFormat="1" x14ac:dyDescent="0.25">
      <c r="B44" s="131"/>
      <c r="C44" s="131"/>
      <c r="D44" s="131"/>
      <c r="E44" s="131"/>
      <c r="F44" s="131"/>
      <c r="G44" s="131"/>
      <c r="H44" s="131"/>
      <c r="I44" s="131"/>
      <c r="J44" s="131"/>
      <c r="K44" s="131"/>
      <c r="L44" s="131"/>
      <c r="M44" s="131"/>
      <c r="N44" s="131"/>
      <c r="O44" s="131"/>
      <c r="P44" s="131"/>
      <c r="Q44" s="131"/>
      <c r="R44" s="131"/>
      <c r="S44" s="131"/>
      <c r="T44" s="131"/>
      <c r="U44" s="131"/>
    </row>
    <row r="45" spans="2:21" s="191" customFormat="1" x14ac:dyDescent="0.25">
      <c r="B45" s="131"/>
      <c r="C45" s="131"/>
      <c r="D45" s="131"/>
      <c r="E45" s="131"/>
      <c r="F45" s="131"/>
      <c r="G45" s="131"/>
      <c r="H45" s="131"/>
      <c r="I45" s="131"/>
      <c r="J45" s="131"/>
      <c r="K45" s="131"/>
      <c r="L45" s="131"/>
      <c r="M45" s="131"/>
      <c r="N45" s="131"/>
      <c r="O45" s="131"/>
      <c r="P45" s="131"/>
      <c r="Q45" s="131"/>
      <c r="R45" s="131"/>
      <c r="S45" s="131"/>
      <c r="T45" s="131"/>
      <c r="U45" s="131"/>
    </row>
    <row r="46" spans="2:21" s="191" customFormat="1" x14ac:dyDescent="0.25">
      <c r="B46" s="131"/>
      <c r="C46" s="131"/>
      <c r="D46" s="131"/>
      <c r="E46" s="131"/>
      <c r="F46" s="131"/>
      <c r="G46" s="131"/>
      <c r="H46" s="131"/>
      <c r="I46" s="131"/>
      <c r="J46" s="131"/>
      <c r="K46" s="131"/>
      <c r="L46" s="131"/>
      <c r="M46" s="131"/>
      <c r="N46" s="131"/>
      <c r="O46" s="131"/>
      <c r="P46" s="131"/>
      <c r="Q46" s="131"/>
      <c r="R46" s="131"/>
      <c r="S46" s="131"/>
      <c r="T46" s="131"/>
      <c r="U46" s="131"/>
    </row>
    <row r="47" spans="2:21" s="191" customFormat="1" x14ac:dyDescent="0.25">
      <c r="B47" s="131"/>
      <c r="C47" s="131"/>
      <c r="D47" s="131"/>
      <c r="E47" s="131"/>
      <c r="F47" s="131"/>
      <c r="G47" s="131"/>
      <c r="H47" s="131"/>
      <c r="I47" s="131"/>
      <c r="J47" s="131"/>
      <c r="K47" s="131"/>
      <c r="L47" s="131"/>
      <c r="M47" s="131"/>
      <c r="N47" s="131"/>
      <c r="O47" s="131"/>
      <c r="P47" s="131"/>
      <c r="Q47" s="131"/>
      <c r="R47" s="131"/>
      <c r="S47" s="131"/>
      <c r="T47" s="131"/>
      <c r="U47" s="131"/>
    </row>
    <row r="48" spans="2:21" s="191" customFormat="1" x14ac:dyDescent="0.25">
      <c r="B48" s="131"/>
      <c r="C48" s="131"/>
      <c r="D48" s="131"/>
      <c r="E48" s="131"/>
      <c r="F48" s="131"/>
      <c r="G48" s="131"/>
      <c r="H48" s="131"/>
      <c r="I48" s="131"/>
      <c r="J48" s="131"/>
      <c r="K48" s="131"/>
      <c r="L48" s="131"/>
      <c r="M48" s="131"/>
      <c r="N48" s="131"/>
      <c r="O48" s="131"/>
      <c r="P48" s="131"/>
      <c r="Q48" s="131"/>
      <c r="R48" s="131"/>
      <c r="S48" s="131"/>
      <c r="T48" s="131"/>
      <c r="U48" s="131"/>
    </row>
    <row r="49" spans="2:21" s="191" customFormat="1" x14ac:dyDescent="0.25">
      <c r="B49" s="131"/>
      <c r="C49" s="131"/>
      <c r="D49" s="131"/>
      <c r="E49" s="131"/>
      <c r="F49" s="131"/>
      <c r="G49" s="131"/>
      <c r="H49" s="131"/>
      <c r="I49" s="131"/>
      <c r="J49" s="131"/>
      <c r="K49" s="131"/>
      <c r="L49" s="131"/>
      <c r="M49" s="131"/>
      <c r="N49" s="131"/>
      <c r="O49" s="131"/>
      <c r="P49" s="131"/>
      <c r="Q49" s="131"/>
      <c r="R49" s="131"/>
      <c r="S49" s="131"/>
      <c r="T49" s="131"/>
      <c r="U49" s="131"/>
    </row>
    <row r="50" spans="2:21" s="191" customFormat="1" x14ac:dyDescent="0.25">
      <c r="B50" s="131"/>
      <c r="C50" s="131"/>
      <c r="D50" s="131"/>
      <c r="E50" s="131"/>
      <c r="F50" s="131"/>
      <c r="G50" s="131"/>
      <c r="H50" s="131"/>
      <c r="I50" s="131"/>
      <c r="J50" s="131"/>
      <c r="K50" s="131"/>
      <c r="L50" s="131"/>
      <c r="M50" s="131"/>
      <c r="N50" s="131"/>
      <c r="O50" s="131"/>
      <c r="P50" s="131"/>
      <c r="Q50" s="131"/>
      <c r="R50" s="131"/>
      <c r="S50" s="131"/>
      <c r="T50" s="131"/>
      <c r="U50" s="131"/>
    </row>
    <row r="51" spans="2:21" s="191" customFormat="1" x14ac:dyDescent="0.25">
      <c r="B51" s="131"/>
      <c r="C51" s="131"/>
      <c r="D51" s="131"/>
      <c r="E51" s="131"/>
      <c r="F51" s="131"/>
      <c r="G51" s="131"/>
      <c r="H51" s="131"/>
      <c r="I51" s="131"/>
      <c r="J51" s="131"/>
      <c r="K51" s="131"/>
      <c r="L51" s="131"/>
      <c r="M51" s="131"/>
      <c r="N51" s="131"/>
      <c r="O51" s="131"/>
      <c r="P51" s="131"/>
      <c r="Q51" s="131"/>
      <c r="R51" s="131"/>
      <c r="S51" s="131"/>
      <c r="T51" s="131"/>
      <c r="U51" s="131"/>
    </row>
    <row r="52" spans="2:21" s="191" customFormat="1" x14ac:dyDescent="0.25">
      <c r="B52" s="131"/>
      <c r="C52" s="131"/>
      <c r="D52" s="131"/>
      <c r="E52" s="131"/>
      <c r="F52" s="131"/>
      <c r="G52" s="131"/>
      <c r="H52" s="131"/>
      <c r="I52" s="131"/>
      <c r="J52" s="131"/>
      <c r="K52" s="131"/>
      <c r="L52" s="131"/>
      <c r="M52" s="131"/>
      <c r="N52" s="131"/>
      <c r="O52" s="131"/>
      <c r="P52" s="131"/>
      <c r="Q52" s="131"/>
      <c r="R52" s="131"/>
      <c r="S52" s="131"/>
      <c r="T52" s="131"/>
      <c r="U52" s="131"/>
    </row>
    <row r="53" spans="2:21" s="191" customFormat="1" x14ac:dyDescent="0.25">
      <c r="B53" s="131"/>
      <c r="C53" s="131"/>
      <c r="D53" s="131"/>
      <c r="E53" s="131"/>
      <c r="F53" s="131"/>
      <c r="G53" s="131"/>
      <c r="H53" s="131"/>
      <c r="I53" s="131"/>
      <c r="J53" s="131"/>
      <c r="K53" s="131"/>
      <c r="L53" s="131"/>
      <c r="M53" s="131"/>
      <c r="N53" s="131"/>
      <c r="O53" s="131"/>
      <c r="P53" s="131"/>
      <c r="Q53" s="131"/>
      <c r="R53" s="131"/>
      <c r="S53" s="131"/>
      <c r="T53" s="131"/>
      <c r="U53" s="131"/>
    </row>
    <row r="54" spans="2:21" s="191" customFormat="1" x14ac:dyDescent="0.25">
      <c r="B54" s="131"/>
      <c r="C54" s="131"/>
      <c r="D54" s="131"/>
      <c r="E54" s="131"/>
      <c r="F54" s="131"/>
      <c r="G54" s="131"/>
      <c r="H54" s="131"/>
      <c r="I54" s="131"/>
      <c r="J54" s="131"/>
      <c r="K54" s="131"/>
      <c r="L54" s="131"/>
      <c r="M54" s="131"/>
      <c r="N54" s="131"/>
      <c r="O54" s="131"/>
      <c r="P54" s="131"/>
      <c r="Q54" s="131"/>
      <c r="R54" s="131"/>
      <c r="S54" s="131"/>
      <c r="T54" s="131"/>
      <c r="U54" s="131"/>
    </row>
    <row r="55" spans="2:21" s="191" customFormat="1" x14ac:dyDescent="0.25">
      <c r="B55" s="131"/>
      <c r="C55" s="131"/>
      <c r="D55" s="131"/>
      <c r="E55" s="131"/>
      <c r="F55" s="131"/>
      <c r="G55" s="131"/>
      <c r="H55" s="131"/>
      <c r="I55" s="131"/>
      <c r="J55" s="131"/>
      <c r="K55" s="131"/>
      <c r="L55" s="131"/>
      <c r="M55" s="131"/>
      <c r="N55" s="131"/>
      <c r="O55" s="131"/>
      <c r="P55" s="131"/>
      <c r="Q55" s="131"/>
      <c r="R55" s="131"/>
      <c r="S55" s="131"/>
      <c r="T55" s="131"/>
      <c r="U55" s="131"/>
    </row>
    <row r="56" spans="2:21" s="191" customFormat="1" x14ac:dyDescent="0.25">
      <c r="B56" s="131"/>
      <c r="C56" s="131"/>
      <c r="D56" s="131"/>
      <c r="E56" s="131"/>
      <c r="F56" s="131"/>
      <c r="G56" s="131"/>
      <c r="H56" s="131"/>
      <c r="I56" s="131"/>
      <c r="J56" s="131"/>
      <c r="K56" s="131"/>
      <c r="L56" s="131"/>
      <c r="M56" s="131"/>
      <c r="N56" s="131"/>
      <c r="O56" s="131"/>
      <c r="P56" s="131"/>
      <c r="Q56" s="131"/>
      <c r="R56" s="131"/>
      <c r="S56" s="131"/>
      <c r="T56" s="131"/>
      <c r="U56" s="131"/>
    </row>
    <row r="57" spans="2:21" s="191" customFormat="1" x14ac:dyDescent="0.25">
      <c r="B57" s="131"/>
      <c r="C57" s="131"/>
      <c r="D57" s="131"/>
      <c r="E57" s="131"/>
      <c r="F57" s="131"/>
      <c r="G57" s="131"/>
      <c r="H57" s="131"/>
      <c r="I57" s="131"/>
      <c r="J57" s="131"/>
      <c r="K57" s="131"/>
      <c r="L57" s="131"/>
      <c r="M57" s="131"/>
      <c r="N57" s="131"/>
      <c r="O57" s="131"/>
      <c r="P57" s="131"/>
      <c r="Q57" s="131"/>
      <c r="R57" s="131"/>
      <c r="S57" s="131"/>
      <c r="T57" s="131"/>
      <c r="U57" s="131"/>
    </row>
    <row r="58" spans="2:21" s="191" customFormat="1" x14ac:dyDescent="0.25">
      <c r="B58" s="131"/>
      <c r="C58" s="131"/>
      <c r="D58" s="131"/>
      <c r="E58" s="131"/>
      <c r="F58" s="131"/>
      <c r="G58" s="131"/>
      <c r="H58" s="131"/>
      <c r="I58" s="131"/>
      <c r="J58" s="131"/>
      <c r="K58" s="131"/>
      <c r="L58" s="131"/>
      <c r="M58" s="131"/>
      <c r="N58" s="131"/>
      <c r="O58" s="131"/>
      <c r="P58" s="131"/>
      <c r="Q58" s="131"/>
      <c r="R58" s="131"/>
      <c r="S58" s="131"/>
      <c r="T58" s="131"/>
      <c r="U58" s="131"/>
    </row>
    <row r="59" spans="2:21" s="191" customFormat="1" x14ac:dyDescent="0.25">
      <c r="B59" s="131"/>
      <c r="C59" s="131"/>
      <c r="D59" s="131"/>
      <c r="E59" s="131"/>
      <c r="F59" s="131"/>
      <c r="G59" s="131"/>
      <c r="H59" s="131"/>
      <c r="I59" s="131"/>
      <c r="J59" s="131"/>
      <c r="K59" s="131"/>
      <c r="L59" s="131"/>
      <c r="M59" s="131"/>
      <c r="N59" s="131"/>
      <c r="O59" s="131"/>
      <c r="P59" s="131"/>
      <c r="Q59" s="131"/>
      <c r="R59" s="131"/>
      <c r="S59" s="131"/>
      <c r="T59" s="131"/>
      <c r="U59" s="131"/>
    </row>
    <row r="60" spans="2:21" s="191" customFormat="1" x14ac:dyDescent="0.25">
      <c r="B60" s="131"/>
      <c r="C60" s="131"/>
      <c r="D60" s="131"/>
      <c r="E60" s="131"/>
      <c r="F60" s="131"/>
      <c r="G60" s="131"/>
      <c r="H60" s="131"/>
      <c r="I60" s="131"/>
      <c r="J60" s="131"/>
      <c r="K60" s="131"/>
      <c r="L60" s="131"/>
      <c r="M60" s="131"/>
      <c r="N60" s="131"/>
      <c r="O60" s="131"/>
      <c r="P60" s="131"/>
      <c r="Q60" s="131"/>
      <c r="R60" s="131"/>
      <c r="S60" s="131"/>
      <c r="T60" s="131"/>
      <c r="U60" s="131"/>
    </row>
    <row r="61" spans="2:21" s="191" customFormat="1" x14ac:dyDescent="0.25">
      <c r="B61" s="131"/>
      <c r="C61" s="131"/>
      <c r="D61" s="131"/>
      <c r="E61" s="131"/>
      <c r="F61" s="131"/>
      <c r="G61" s="131"/>
      <c r="H61" s="131"/>
      <c r="I61" s="131"/>
      <c r="J61" s="131"/>
      <c r="K61" s="131"/>
      <c r="L61" s="131"/>
      <c r="M61" s="131"/>
      <c r="N61" s="131"/>
      <c r="O61" s="131"/>
      <c r="P61" s="131"/>
      <c r="Q61" s="131"/>
      <c r="R61" s="131"/>
      <c r="S61" s="131"/>
      <c r="T61" s="131"/>
      <c r="U61" s="131"/>
    </row>
    <row r="62" spans="2:21" s="191" customFormat="1" x14ac:dyDescent="0.25">
      <c r="B62" s="131"/>
      <c r="C62" s="131"/>
      <c r="D62" s="131"/>
      <c r="E62" s="131"/>
      <c r="F62" s="131"/>
      <c r="G62" s="131"/>
      <c r="H62" s="131"/>
      <c r="I62" s="131"/>
      <c r="J62" s="131"/>
      <c r="K62" s="131"/>
      <c r="L62" s="131"/>
      <c r="M62" s="131"/>
      <c r="N62" s="131"/>
      <c r="O62" s="131"/>
      <c r="P62" s="131"/>
      <c r="Q62" s="131"/>
      <c r="R62" s="131"/>
      <c r="S62" s="131"/>
      <c r="T62" s="131"/>
      <c r="U62" s="131"/>
    </row>
    <row r="63" spans="2:21" s="191" customFormat="1" x14ac:dyDescent="0.25">
      <c r="B63" s="131"/>
      <c r="C63" s="131"/>
      <c r="D63" s="131"/>
      <c r="E63" s="131"/>
      <c r="F63" s="131"/>
      <c r="G63" s="131"/>
      <c r="H63" s="131"/>
      <c r="I63" s="131"/>
      <c r="J63" s="131"/>
      <c r="K63" s="131"/>
      <c r="L63" s="131"/>
      <c r="M63" s="131"/>
      <c r="N63" s="131"/>
      <c r="O63" s="131"/>
      <c r="P63" s="131"/>
      <c r="Q63" s="131"/>
      <c r="R63" s="131"/>
      <c r="S63" s="131"/>
      <c r="T63" s="131"/>
      <c r="U63" s="131"/>
    </row>
    <row r="64" spans="2:21" s="191" customFormat="1" x14ac:dyDescent="0.25">
      <c r="B64" s="131"/>
      <c r="C64" s="131"/>
      <c r="D64" s="131"/>
      <c r="E64" s="131"/>
      <c r="F64" s="131"/>
      <c r="G64" s="131"/>
      <c r="H64" s="131"/>
      <c r="I64" s="131"/>
      <c r="J64" s="131"/>
      <c r="K64" s="131"/>
      <c r="L64" s="131"/>
      <c r="M64" s="131"/>
      <c r="N64" s="131"/>
      <c r="O64" s="131"/>
      <c r="P64" s="131"/>
      <c r="Q64" s="131"/>
      <c r="R64" s="131"/>
      <c r="S64" s="131"/>
      <c r="T64" s="131"/>
      <c r="U64" s="131"/>
    </row>
    <row r="65" spans="2:21" s="191" customFormat="1" x14ac:dyDescent="0.25">
      <c r="B65" s="131"/>
      <c r="C65" s="131"/>
      <c r="D65" s="131"/>
      <c r="E65" s="131"/>
      <c r="F65" s="131"/>
      <c r="G65" s="131"/>
      <c r="H65" s="131"/>
      <c r="I65" s="131"/>
      <c r="J65" s="131"/>
      <c r="K65" s="131"/>
      <c r="L65" s="131"/>
      <c r="M65" s="131"/>
      <c r="N65" s="131"/>
      <c r="O65" s="131"/>
      <c r="P65" s="131"/>
      <c r="Q65" s="131"/>
      <c r="R65" s="131"/>
      <c r="S65" s="131"/>
      <c r="T65" s="131"/>
      <c r="U65" s="131"/>
    </row>
    <row r="66" spans="2:21" s="191" customFormat="1" x14ac:dyDescent="0.25">
      <c r="B66" s="131"/>
      <c r="C66" s="131"/>
      <c r="D66" s="131"/>
      <c r="E66" s="131"/>
      <c r="F66" s="131"/>
      <c r="G66" s="131"/>
      <c r="H66" s="131"/>
      <c r="I66" s="131"/>
      <c r="J66" s="131"/>
      <c r="K66" s="131"/>
      <c r="L66" s="131"/>
      <c r="M66" s="131"/>
      <c r="N66" s="131"/>
      <c r="O66" s="131"/>
      <c r="P66" s="131"/>
      <c r="Q66" s="131"/>
      <c r="R66" s="131"/>
      <c r="S66" s="131"/>
      <c r="T66" s="131"/>
      <c r="U66" s="131"/>
    </row>
    <row r="67" spans="2:21" s="191" customFormat="1" x14ac:dyDescent="0.25">
      <c r="B67" s="131"/>
      <c r="C67" s="131"/>
      <c r="D67" s="131"/>
      <c r="E67" s="131"/>
      <c r="F67" s="131"/>
      <c r="G67" s="131"/>
      <c r="H67" s="131"/>
      <c r="I67" s="131"/>
      <c r="J67" s="131"/>
      <c r="K67" s="131"/>
      <c r="L67" s="131"/>
      <c r="M67" s="131"/>
      <c r="N67" s="131"/>
      <c r="O67" s="131"/>
      <c r="P67" s="131"/>
      <c r="Q67" s="131"/>
      <c r="R67" s="131"/>
      <c r="S67" s="131"/>
      <c r="T67" s="131"/>
      <c r="U67" s="131"/>
    </row>
    <row r="68" spans="2:21" s="191" customFormat="1" x14ac:dyDescent="0.25">
      <c r="B68" s="131"/>
      <c r="C68" s="131"/>
      <c r="D68" s="131"/>
      <c r="E68" s="131"/>
      <c r="F68" s="131"/>
      <c r="G68" s="131"/>
      <c r="H68" s="131"/>
      <c r="I68" s="131"/>
      <c r="J68" s="131"/>
      <c r="K68" s="131"/>
      <c r="L68" s="131"/>
      <c r="M68" s="131"/>
      <c r="N68" s="131"/>
      <c r="O68" s="131"/>
      <c r="P68" s="131"/>
      <c r="Q68" s="131"/>
      <c r="R68" s="131"/>
      <c r="S68" s="131"/>
      <c r="T68" s="131"/>
      <c r="U68" s="131"/>
    </row>
    <row r="69" spans="2:21" s="191" customFormat="1" x14ac:dyDescent="0.25">
      <c r="B69" s="131"/>
      <c r="C69" s="131"/>
      <c r="D69" s="131"/>
      <c r="E69" s="131"/>
      <c r="F69" s="131"/>
      <c r="G69" s="131"/>
      <c r="H69" s="131"/>
      <c r="I69" s="131"/>
      <c r="J69" s="131"/>
      <c r="K69" s="131"/>
      <c r="L69" s="131"/>
      <c r="M69" s="131"/>
      <c r="N69" s="131"/>
      <c r="O69" s="131"/>
      <c r="P69" s="131"/>
      <c r="Q69" s="131"/>
      <c r="R69" s="131"/>
      <c r="S69" s="131"/>
      <c r="T69" s="131"/>
      <c r="U69" s="131"/>
    </row>
    <row r="70" spans="2:21" s="191" customFormat="1" x14ac:dyDescent="0.25">
      <c r="B70" s="131"/>
      <c r="C70" s="131"/>
      <c r="D70" s="131"/>
      <c r="E70" s="131"/>
      <c r="F70" s="131"/>
      <c r="G70" s="131"/>
      <c r="H70" s="131"/>
      <c r="I70" s="131"/>
      <c r="J70" s="131"/>
      <c r="K70" s="131"/>
      <c r="L70" s="131"/>
      <c r="M70" s="131"/>
      <c r="N70" s="131"/>
      <c r="O70" s="131"/>
      <c r="P70" s="131"/>
      <c r="Q70" s="131"/>
      <c r="R70" s="131"/>
      <c r="S70" s="131"/>
      <c r="T70" s="131"/>
      <c r="U70" s="131"/>
    </row>
    <row r="71" spans="2:21" s="191" customFormat="1" x14ac:dyDescent="0.25">
      <c r="B71" s="131"/>
      <c r="C71" s="131"/>
      <c r="D71" s="131"/>
      <c r="E71" s="131"/>
      <c r="F71" s="131"/>
      <c r="G71" s="131"/>
      <c r="H71" s="131"/>
      <c r="I71" s="131"/>
      <c r="J71" s="131"/>
      <c r="K71" s="131"/>
      <c r="L71" s="131"/>
      <c r="M71" s="131"/>
      <c r="N71" s="131"/>
      <c r="O71" s="131"/>
      <c r="P71" s="131"/>
      <c r="Q71" s="131"/>
      <c r="R71" s="131"/>
      <c r="S71" s="131"/>
      <c r="T71" s="131"/>
      <c r="U71" s="131"/>
    </row>
    <row r="72" spans="2:21" s="191" customFormat="1" x14ac:dyDescent="0.25">
      <c r="B72" s="131"/>
      <c r="C72" s="131"/>
      <c r="D72" s="131"/>
      <c r="E72" s="131"/>
      <c r="F72" s="131"/>
      <c r="G72" s="131"/>
      <c r="H72" s="131"/>
      <c r="I72" s="131"/>
      <c r="J72" s="131"/>
      <c r="K72" s="131"/>
      <c r="L72" s="131"/>
      <c r="M72" s="131"/>
      <c r="N72" s="131"/>
      <c r="O72" s="131"/>
      <c r="P72" s="131"/>
      <c r="Q72" s="131"/>
      <c r="R72" s="131"/>
      <c r="S72" s="131"/>
      <c r="T72" s="131"/>
      <c r="U72" s="131"/>
    </row>
    <row r="73" spans="2:21" s="191" customFormat="1" x14ac:dyDescent="0.25">
      <c r="B73" s="131"/>
      <c r="C73" s="131"/>
      <c r="D73" s="131"/>
      <c r="E73" s="131"/>
      <c r="F73" s="131"/>
      <c r="G73" s="131"/>
      <c r="H73" s="131"/>
      <c r="I73" s="131"/>
      <c r="J73" s="131"/>
      <c r="K73" s="131"/>
      <c r="L73" s="131"/>
      <c r="M73" s="131"/>
      <c r="N73" s="131"/>
      <c r="O73" s="131"/>
      <c r="P73" s="131"/>
      <c r="Q73" s="131"/>
      <c r="R73" s="131"/>
      <c r="S73" s="131"/>
      <c r="T73" s="131"/>
      <c r="U73" s="131"/>
    </row>
    <row r="74" spans="2:21" s="191" customFormat="1" x14ac:dyDescent="0.25">
      <c r="B74" s="131"/>
      <c r="C74" s="131"/>
      <c r="D74" s="131"/>
      <c r="E74" s="131"/>
      <c r="F74" s="131"/>
      <c r="G74" s="131"/>
      <c r="H74" s="131"/>
      <c r="I74" s="131"/>
      <c r="J74" s="131"/>
      <c r="K74" s="131"/>
      <c r="L74" s="131"/>
      <c r="M74" s="131"/>
      <c r="N74" s="131"/>
      <c r="O74" s="131"/>
      <c r="P74" s="131"/>
      <c r="Q74" s="131"/>
      <c r="R74" s="131"/>
      <c r="S74" s="131"/>
      <c r="T74" s="131"/>
      <c r="U74" s="131"/>
    </row>
    <row r="75" spans="2:21" s="191" customFormat="1" x14ac:dyDescent="0.25">
      <c r="B75" s="131"/>
      <c r="C75" s="131"/>
      <c r="D75" s="131"/>
      <c r="E75" s="131"/>
      <c r="F75" s="131"/>
      <c r="G75" s="131"/>
      <c r="H75" s="131"/>
      <c r="I75" s="131"/>
      <c r="J75" s="131"/>
      <c r="K75" s="131"/>
      <c r="L75" s="131"/>
      <c r="M75" s="131"/>
      <c r="N75" s="131"/>
      <c r="O75" s="131"/>
      <c r="P75" s="131"/>
      <c r="Q75" s="131"/>
      <c r="R75" s="131"/>
      <c r="S75" s="131"/>
      <c r="T75" s="131"/>
      <c r="U75" s="131"/>
    </row>
    <row r="76" spans="2:21" s="191" customFormat="1" x14ac:dyDescent="0.25">
      <c r="B76" s="131"/>
      <c r="C76" s="131"/>
      <c r="D76" s="131"/>
      <c r="E76" s="131"/>
      <c r="F76" s="131"/>
      <c r="G76" s="131"/>
      <c r="H76" s="131"/>
      <c r="I76" s="131"/>
      <c r="J76" s="131"/>
      <c r="K76" s="131"/>
      <c r="L76" s="131"/>
      <c r="M76" s="131"/>
      <c r="N76" s="131"/>
      <c r="O76" s="131"/>
      <c r="P76" s="131"/>
      <c r="Q76" s="131"/>
      <c r="R76" s="131"/>
      <c r="S76" s="131"/>
      <c r="T76" s="131"/>
      <c r="U76" s="131"/>
    </row>
    <row r="77" spans="2:21" s="191" customFormat="1" x14ac:dyDescent="0.25">
      <c r="B77" s="131"/>
      <c r="C77" s="131"/>
      <c r="D77" s="131"/>
      <c r="E77" s="131"/>
      <c r="F77" s="131"/>
      <c r="G77" s="131"/>
      <c r="H77" s="131"/>
      <c r="I77" s="131"/>
      <c r="J77" s="131"/>
      <c r="K77" s="131"/>
      <c r="L77" s="131"/>
      <c r="M77" s="131"/>
      <c r="N77" s="131"/>
      <c r="O77" s="131"/>
      <c r="P77" s="131"/>
      <c r="Q77" s="131"/>
      <c r="R77" s="131"/>
      <c r="S77" s="131"/>
      <c r="T77" s="131"/>
      <c r="U77" s="131"/>
    </row>
    <row r="78" spans="2:21" s="191" customFormat="1" x14ac:dyDescent="0.25">
      <c r="B78" s="131"/>
      <c r="C78" s="131"/>
      <c r="D78" s="131"/>
      <c r="E78" s="131"/>
      <c r="F78" s="131"/>
      <c r="G78" s="131"/>
      <c r="H78" s="131"/>
      <c r="I78" s="131"/>
      <c r="J78" s="131"/>
      <c r="K78" s="131"/>
      <c r="L78" s="131"/>
      <c r="M78" s="131"/>
      <c r="N78" s="131"/>
      <c r="O78" s="131"/>
      <c r="P78" s="131"/>
      <c r="Q78" s="131"/>
      <c r="R78" s="131"/>
      <c r="S78" s="131"/>
      <c r="T78" s="131"/>
      <c r="U78" s="131"/>
    </row>
    <row r="79" spans="2:21" s="191" customFormat="1" x14ac:dyDescent="0.25">
      <c r="B79" s="131"/>
      <c r="C79" s="131"/>
      <c r="D79" s="131"/>
      <c r="E79" s="131"/>
      <c r="F79" s="131"/>
      <c r="G79" s="131"/>
      <c r="H79" s="131"/>
      <c r="I79" s="131"/>
      <c r="J79" s="131"/>
      <c r="K79" s="131"/>
      <c r="L79" s="131"/>
      <c r="M79" s="131"/>
      <c r="N79" s="131"/>
      <c r="O79" s="131"/>
      <c r="P79" s="131"/>
      <c r="Q79" s="131"/>
      <c r="R79" s="131"/>
      <c r="S79" s="131"/>
      <c r="T79" s="131"/>
      <c r="U79" s="131"/>
    </row>
    <row r="80" spans="2:21" s="191" customFormat="1" x14ac:dyDescent="0.25">
      <c r="B80" s="131"/>
      <c r="C80" s="131"/>
      <c r="D80" s="131"/>
      <c r="E80" s="131"/>
      <c r="F80" s="131"/>
      <c r="G80" s="131"/>
      <c r="H80" s="131"/>
      <c r="I80" s="131"/>
      <c r="J80" s="131"/>
      <c r="K80" s="131"/>
      <c r="L80" s="131"/>
      <c r="M80" s="131"/>
      <c r="N80" s="131"/>
      <c r="O80" s="131"/>
      <c r="P80" s="131"/>
      <c r="Q80" s="131"/>
      <c r="R80" s="131"/>
      <c r="S80" s="131"/>
      <c r="T80" s="131"/>
      <c r="U80" s="131"/>
    </row>
    <row r="81" spans="2:21" s="191" customFormat="1" x14ac:dyDescent="0.25">
      <c r="B81" s="131"/>
      <c r="C81" s="131"/>
      <c r="D81" s="131"/>
      <c r="E81" s="131"/>
      <c r="F81" s="131"/>
      <c r="G81" s="131"/>
      <c r="H81" s="131"/>
      <c r="I81" s="131"/>
      <c r="J81" s="131"/>
      <c r="K81" s="131"/>
      <c r="L81" s="131"/>
      <c r="M81" s="131"/>
      <c r="N81" s="131"/>
      <c r="O81" s="131"/>
      <c r="P81" s="131"/>
      <c r="Q81" s="131"/>
      <c r="R81" s="131"/>
      <c r="S81" s="131"/>
      <c r="T81" s="131"/>
      <c r="U81" s="131"/>
    </row>
    <row r="82" spans="2:21" s="191" customFormat="1" x14ac:dyDescent="0.25">
      <c r="B82" s="131"/>
      <c r="C82" s="131"/>
      <c r="D82" s="131"/>
      <c r="E82" s="131"/>
      <c r="F82" s="131"/>
      <c r="G82" s="131"/>
      <c r="H82" s="131"/>
      <c r="I82" s="131"/>
      <c r="J82" s="131"/>
      <c r="K82" s="131"/>
      <c r="L82" s="131"/>
      <c r="M82" s="131"/>
      <c r="N82" s="131"/>
      <c r="O82" s="131"/>
      <c r="P82" s="131"/>
      <c r="Q82" s="131"/>
      <c r="R82" s="131"/>
      <c r="S82" s="131"/>
      <c r="T82" s="131"/>
      <c r="U82" s="131"/>
    </row>
    <row r="83" spans="2:21" s="191" customFormat="1" x14ac:dyDescent="0.25">
      <c r="B83" s="131"/>
      <c r="C83" s="131"/>
      <c r="D83" s="131"/>
      <c r="E83" s="131"/>
      <c r="F83" s="131"/>
      <c r="G83" s="131"/>
      <c r="H83" s="131"/>
      <c r="I83" s="131"/>
      <c r="J83" s="131"/>
      <c r="K83" s="131"/>
      <c r="L83" s="131"/>
      <c r="M83" s="131"/>
      <c r="N83" s="131"/>
      <c r="O83" s="131"/>
      <c r="P83" s="131"/>
      <c r="Q83" s="131"/>
      <c r="R83" s="131"/>
      <c r="S83" s="131"/>
      <c r="T83" s="131"/>
      <c r="U83" s="131"/>
    </row>
    <row r="84" spans="2:21" s="191" customFormat="1" x14ac:dyDescent="0.25">
      <c r="B84" s="131"/>
      <c r="C84" s="131"/>
      <c r="D84" s="131"/>
      <c r="E84" s="131"/>
      <c r="F84" s="131"/>
      <c r="G84" s="131"/>
      <c r="H84" s="131"/>
      <c r="I84" s="131"/>
      <c r="J84" s="131"/>
      <c r="K84" s="131"/>
      <c r="L84" s="131"/>
      <c r="M84" s="131"/>
      <c r="N84" s="131"/>
      <c r="O84" s="131"/>
      <c r="P84" s="131"/>
      <c r="Q84" s="131"/>
      <c r="R84" s="131"/>
      <c r="S84" s="131"/>
      <c r="T84" s="131"/>
      <c r="U84" s="131"/>
    </row>
    <row r="85" spans="2:21" s="191" customFormat="1" x14ac:dyDescent="0.25">
      <c r="B85" s="131"/>
      <c r="C85" s="131"/>
      <c r="D85" s="131"/>
      <c r="E85" s="131"/>
      <c r="F85" s="131"/>
      <c r="G85" s="131"/>
      <c r="H85" s="131"/>
      <c r="I85" s="131"/>
      <c r="J85" s="131"/>
      <c r="K85" s="131"/>
      <c r="L85" s="131"/>
      <c r="M85" s="131"/>
      <c r="N85" s="131"/>
      <c r="O85" s="131"/>
      <c r="P85" s="131"/>
      <c r="Q85" s="131"/>
      <c r="R85" s="131"/>
      <c r="S85" s="131"/>
      <c r="T85" s="131"/>
      <c r="U85" s="131"/>
    </row>
    <row r="86" spans="2:21" s="191" customFormat="1" x14ac:dyDescent="0.25">
      <c r="B86" s="131"/>
      <c r="C86" s="131"/>
      <c r="D86" s="131"/>
      <c r="E86" s="131"/>
      <c r="F86" s="131"/>
      <c r="G86" s="131"/>
      <c r="H86" s="131"/>
      <c r="I86" s="131"/>
      <c r="J86" s="131"/>
      <c r="K86" s="131"/>
      <c r="L86" s="131"/>
      <c r="M86" s="131"/>
      <c r="N86" s="131"/>
      <c r="O86" s="131"/>
      <c r="P86" s="131"/>
      <c r="Q86" s="131"/>
      <c r="R86" s="131"/>
      <c r="S86" s="131"/>
      <c r="T86" s="131"/>
      <c r="U86" s="131"/>
    </row>
    <row r="87" spans="2:21" s="191" customFormat="1" x14ac:dyDescent="0.25">
      <c r="B87" s="131"/>
      <c r="C87" s="131"/>
      <c r="D87" s="131"/>
      <c r="E87" s="131"/>
      <c r="F87" s="131"/>
      <c r="G87" s="131"/>
      <c r="H87" s="131"/>
      <c r="I87" s="131"/>
      <c r="J87" s="131"/>
      <c r="K87" s="131"/>
      <c r="L87" s="131"/>
      <c r="M87" s="131"/>
      <c r="N87" s="131"/>
      <c r="O87" s="131"/>
      <c r="P87" s="131"/>
      <c r="Q87" s="131"/>
      <c r="R87" s="131"/>
      <c r="S87" s="131"/>
      <c r="T87" s="131"/>
      <c r="U87" s="131"/>
    </row>
    <row r="88" spans="2:21" s="191" customFormat="1" x14ac:dyDescent="0.25">
      <c r="B88" s="131"/>
      <c r="C88" s="131"/>
      <c r="D88" s="131"/>
      <c r="E88" s="131"/>
      <c r="F88" s="131"/>
      <c r="G88" s="131"/>
      <c r="H88" s="131"/>
      <c r="I88" s="131"/>
      <c r="J88" s="131"/>
      <c r="K88" s="131"/>
      <c r="L88" s="131"/>
      <c r="M88" s="131"/>
      <c r="N88" s="131"/>
      <c r="O88" s="131"/>
      <c r="P88" s="131"/>
      <c r="Q88" s="131"/>
      <c r="R88" s="131"/>
      <c r="S88" s="131"/>
      <c r="T88" s="131"/>
      <c r="U88" s="131"/>
    </row>
    <row r="89" spans="2:21" s="191" customFormat="1" x14ac:dyDescent="0.25">
      <c r="B89" s="131"/>
      <c r="C89" s="131"/>
      <c r="D89" s="131"/>
      <c r="E89" s="131"/>
      <c r="F89" s="131"/>
      <c r="G89" s="131"/>
      <c r="H89" s="131"/>
      <c r="I89" s="131"/>
      <c r="J89" s="131"/>
      <c r="K89" s="131"/>
      <c r="L89" s="131"/>
      <c r="M89" s="131"/>
      <c r="N89" s="131"/>
      <c r="O89" s="131"/>
      <c r="P89" s="131"/>
      <c r="Q89" s="131"/>
      <c r="R89" s="131"/>
      <c r="S89" s="131"/>
      <c r="T89" s="131"/>
      <c r="U89" s="131"/>
    </row>
    <row r="90" spans="2:21" s="191" customFormat="1" x14ac:dyDescent="0.25">
      <c r="B90" s="131"/>
      <c r="C90" s="131"/>
      <c r="D90" s="131"/>
      <c r="E90" s="131"/>
      <c r="F90" s="131"/>
      <c r="G90" s="131"/>
      <c r="H90" s="131"/>
      <c r="I90" s="131"/>
      <c r="J90" s="131"/>
      <c r="K90" s="131"/>
      <c r="L90" s="131"/>
      <c r="M90" s="131"/>
      <c r="N90" s="131"/>
      <c r="O90" s="131"/>
      <c r="P90" s="131"/>
      <c r="Q90" s="131"/>
      <c r="R90" s="131"/>
      <c r="S90" s="131"/>
      <c r="T90" s="131"/>
      <c r="U90" s="131"/>
    </row>
    <row r="91" spans="2:21" s="191" customFormat="1" x14ac:dyDescent="0.25">
      <c r="B91" s="131"/>
      <c r="C91" s="131"/>
      <c r="D91" s="131"/>
      <c r="E91" s="131"/>
      <c r="F91" s="131"/>
      <c r="G91" s="131"/>
      <c r="H91" s="131"/>
      <c r="I91" s="131"/>
      <c r="J91" s="131"/>
      <c r="K91" s="131"/>
      <c r="L91" s="131"/>
      <c r="M91" s="131"/>
      <c r="N91" s="131"/>
      <c r="O91" s="131"/>
      <c r="P91" s="131"/>
      <c r="Q91" s="131"/>
      <c r="R91" s="131"/>
      <c r="S91" s="131"/>
      <c r="T91" s="131"/>
      <c r="U91" s="131"/>
    </row>
    <row r="92" spans="2:21" s="191" customFormat="1" x14ac:dyDescent="0.25">
      <c r="B92" s="131"/>
      <c r="C92" s="131"/>
      <c r="D92" s="131"/>
      <c r="E92" s="131"/>
      <c r="F92" s="131"/>
      <c r="G92" s="131"/>
      <c r="H92" s="131"/>
      <c r="I92" s="131"/>
      <c r="J92" s="131"/>
      <c r="K92" s="131"/>
      <c r="L92" s="131"/>
      <c r="M92" s="131"/>
      <c r="N92" s="131"/>
      <c r="O92" s="131"/>
      <c r="P92" s="131"/>
      <c r="Q92" s="131"/>
      <c r="R92" s="131"/>
      <c r="S92" s="131"/>
      <c r="T92" s="131"/>
      <c r="U92" s="131"/>
    </row>
    <row r="93" spans="2:21" s="191" customFormat="1" x14ac:dyDescent="0.25">
      <c r="B93" s="131"/>
      <c r="C93" s="131"/>
      <c r="D93" s="131"/>
      <c r="E93" s="131"/>
      <c r="F93" s="131"/>
      <c r="G93" s="131"/>
      <c r="H93" s="131"/>
      <c r="I93" s="131"/>
      <c r="J93" s="131"/>
      <c r="K93" s="131"/>
      <c r="L93" s="131"/>
      <c r="M93" s="131"/>
      <c r="N93" s="131"/>
      <c r="O93" s="131"/>
      <c r="P93" s="131"/>
      <c r="Q93" s="131"/>
      <c r="R93" s="131"/>
      <c r="S93" s="131"/>
      <c r="T93" s="131"/>
      <c r="U93" s="131"/>
    </row>
    <row r="94" spans="2:21" s="191" customFormat="1" x14ac:dyDescent="0.25">
      <c r="B94" s="131"/>
      <c r="C94" s="131"/>
      <c r="D94" s="131"/>
      <c r="E94" s="131"/>
      <c r="F94" s="131"/>
      <c r="G94" s="131"/>
      <c r="H94" s="131"/>
      <c r="I94" s="131"/>
      <c r="J94" s="131"/>
      <c r="K94" s="131"/>
      <c r="L94" s="131"/>
      <c r="M94" s="131"/>
      <c r="N94" s="131"/>
      <c r="O94" s="131"/>
      <c r="P94" s="131"/>
      <c r="Q94" s="131"/>
      <c r="R94" s="131"/>
      <c r="S94" s="131"/>
      <c r="T94" s="131"/>
      <c r="U94" s="131"/>
    </row>
    <row r="95" spans="2:21" s="191" customFormat="1" x14ac:dyDescent="0.25">
      <c r="B95" s="131"/>
      <c r="C95" s="131"/>
      <c r="D95" s="131"/>
      <c r="E95" s="131"/>
      <c r="F95" s="131"/>
      <c r="G95" s="131"/>
      <c r="H95" s="131"/>
      <c r="I95" s="131"/>
      <c r="J95" s="131"/>
      <c r="K95" s="131"/>
      <c r="L95" s="131"/>
      <c r="M95" s="131"/>
      <c r="N95" s="131"/>
      <c r="O95" s="131"/>
      <c r="P95" s="131"/>
      <c r="Q95" s="131"/>
      <c r="R95" s="131"/>
      <c r="S95" s="131"/>
      <c r="T95" s="131"/>
      <c r="U95" s="131"/>
    </row>
    <row r="96" spans="2:21" s="191" customFormat="1" x14ac:dyDescent="0.25">
      <c r="B96" s="131"/>
      <c r="C96" s="131"/>
      <c r="D96" s="131"/>
      <c r="E96" s="131"/>
      <c r="F96" s="131"/>
      <c r="G96" s="131"/>
      <c r="H96" s="131"/>
      <c r="I96" s="131"/>
      <c r="J96" s="131"/>
      <c r="K96" s="131"/>
      <c r="L96" s="131"/>
      <c r="M96" s="131"/>
      <c r="N96" s="131"/>
      <c r="O96" s="131"/>
      <c r="P96" s="131"/>
      <c r="Q96" s="131"/>
      <c r="R96" s="131"/>
      <c r="S96" s="131"/>
      <c r="T96" s="131"/>
      <c r="U96" s="131"/>
    </row>
    <row r="97" spans="2:21" s="191" customFormat="1" x14ac:dyDescent="0.25">
      <c r="B97" s="131"/>
      <c r="C97" s="131"/>
      <c r="D97" s="131"/>
      <c r="E97" s="131"/>
      <c r="F97" s="131"/>
      <c r="G97" s="131"/>
      <c r="H97" s="131"/>
      <c r="I97" s="131"/>
      <c r="J97" s="131"/>
      <c r="K97" s="131"/>
      <c r="L97" s="131"/>
      <c r="M97" s="131"/>
      <c r="N97" s="131"/>
      <c r="O97" s="131"/>
      <c r="P97" s="131"/>
      <c r="Q97" s="131"/>
      <c r="R97" s="131"/>
      <c r="S97" s="131"/>
      <c r="T97" s="131"/>
      <c r="U97" s="131"/>
    </row>
    <row r="98" spans="2:21" s="191" customFormat="1" x14ac:dyDescent="0.25">
      <c r="B98" s="131"/>
      <c r="C98" s="131"/>
      <c r="D98" s="131"/>
      <c r="E98" s="131"/>
      <c r="F98" s="131"/>
      <c r="G98" s="131"/>
      <c r="H98" s="131"/>
      <c r="I98" s="131"/>
      <c r="J98" s="131"/>
      <c r="K98" s="131"/>
      <c r="L98" s="131"/>
      <c r="M98" s="131"/>
      <c r="N98" s="131"/>
      <c r="O98" s="131"/>
      <c r="P98" s="131"/>
      <c r="Q98" s="131"/>
      <c r="R98" s="131"/>
      <c r="S98" s="131"/>
      <c r="T98" s="131"/>
      <c r="U98" s="131"/>
    </row>
    <row r="99" spans="2:21" s="191" customFormat="1" x14ac:dyDescent="0.25">
      <c r="B99" s="131"/>
      <c r="C99" s="131"/>
      <c r="D99" s="131"/>
      <c r="E99" s="131"/>
      <c r="F99" s="131"/>
      <c r="G99" s="131"/>
      <c r="H99" s="131"/>
      <c r="I99" s="131"/>
      <c r="J99" s="131"/>
      <c r="K99" s="131"/>
      <c r="L99" s="131"/>
      <c r="M99" s="131"/>
      <c r="N99" s="131"/>
      <c r="O99" s="131"/>
      <c r="P99" s="131"/>
      <c r="Q99" s="131"/>
      <c r="R99" s="131"/>
      <c r="S99" s="131"/>
      <c r="T99" s="131"/>
      <c r="U99" s="131"/>
    </row>
    <row r="100" spans="2:21" s="191" customFormat="1" x14ac:dyDescent="0.25">
      <c r="B100" s="131"/>
      <c r="C100" s="131"/>
      <c r="D100" s="131"/>
      <c r="E100" s="131"/>
      <c r="F100" s="131"/>
      <c r="G100" s="131"/>
      <c r="H100" s="131"/>
      <c r="I100" s="131"/>
      <c r="J100" s="131"/>
      <c r="K100" s="131"/>
      <c r="L100" s="131"/>
      <c r="M100" s="131"/>
      <c r="N100" s="131"/>
      <c r="O100" s="131"/>
      <c r="P100" s="131"/>
      <c r="Q100" s="131"/>
      <c r="R100" s="131"/>
      <c r="S100" s="131"/>
      <c r="T100" s="131"/>
      <c r="U100" s="131"/>
    </row>
    <row r="101" spans="2:21" s="191" customFormat="1" x14ac:dyDescent="0.25">
      <c r="B101" s="131"/>
      <c r="C101" s="131"/>
      <c r="D101" s="131"/>
      <c r="E101" s="131"/>
      <c r="F101" s="131"/>
      <c r="G101" s="131"/>
      <c r="H101" s="131"/>
      <c r="I101" s="131"/>
      <c r="J101" s="131"/>
      <c r="K101" s="131"/>
      <c r="L101" s="131"/>
      <c r="M101" s="131"/>
      <c r="N101" s="131"/>
      <c r="O101" s="131"/>
      <c r="P101" s="131"/>
      <c r="Q101" s="131"/>
      <c r="R101" s="131"/>
      <c r="S101" s="131"/>
      <c r="T101" s="131"/>
      <c r="U101" s="131"/>
    </row>
    <row r="102" spans="2:21" s="191" customFormat="1" x14ac:dyDescent="0.25">
      <c r="B102" s="131"/>
      <c r="C102" s="131"/>
      <c r="D102" s="131"/>
      <c r="E102" s="131"/>
      <c r="F102" s="131"/>
      <c r="G102" s="131"/>
      <c r="H102" s="131"/>
      <c r="I102" s="131"/>
      <c r="J102" s="131"/>
      <c r="K102" s="131"/>
      <c r="L102" s="131"/>
      <c r="M102" s="131"/>
      <c r="N102" s="131"/>
      <c r="O102" s="131"/>
      <c r="P102" s="131"/>
      <c r="Q102" s="131"/>
      <c r="R102" s="131"/>
      <c r="S102" s="131"/>
      <c r="T102" s="131"/>
      <c r="U102" s="131"/>
    </row>
    <row r="103" spans="2:21" s="191" customFormat="1" x14ac:dyDescent="0.25">
      <c r="B103" s="131"/>
      <c r="C103" s="131"/>
      <c r="D103" s="131"/>
      <c r="E103" s="131"/>
      <c r="F103" s="131"/>
      <c r="G103" s="131"/>
      <c r="H103" s="131"/>
      <c r="I103" s="131"/>
      <c r="J103" s="131"/>
      <c r="K103" s="131"/>
      <c r="L103" s="131"/>
      <c r="M103" s="131"/>
      <c r="N103" s="131"/>
      <c r="O103" s="131"/>
      <c r="P103" s="131"/>
      <c r="Q103" s="131"/>
      <c r="R103" s="131"/>
      <c r="S103" s="131"/>
      <c r="T103" s="131"/>
      <c r="U103" s="131"/>
    </row>
    <row r="104" spans="2:21" s="191" customFormat="1" x14ac:dyDescent="0.25">
      <c r="B104" s="131"/>
      <c r="C104" s="131"/>
      <c r="D104" s="131"/>
      <c r="E104" s="131"/>
      <c r="F104" s="131"/>
      <c r="G104" s="131"/>
      <c r="H104" s="131"/>
      <c r="I104" s="131"/>
      <c r="J104" s="131"/>
      <c r="K104" s="131"/>
      <c r="L104" s="131"/>
      <c r="M104" s="131"/>
      <c r="N104" s="131"/>
      <c r="O104" s="131"/>
      <c r="P104" s="131"/>
      <c r="Q104" s="131"/>
      <c r="R104" s="131"/>
      <c r="S104" s="131"/>
      <c r="T104" s="131"/>
      <c r="U104" s="131"/>
    </row>
    <row r="105" spans="2:21" s="191" customFormat="1" x14ac:dyDescent="0.25">
      <c r="B105" s="131"/>
      <c r="C105" s="131"/>
      <c r="D105" s="131"/>
      <c r="E105" s="131"/>
      <c r="F105" s="131"/>
      <c r="G105" s="131"/>
      <c r="H105" s="131"/>
      <c r="I105" s="131"/>
      <c r="J105" s="131"/>
      <c r="K105" s="131"/>
      <c r="L105" s="131"/>
      <c r="M105" s="131"/>
      <c r="N105" s="131"/>
      <c r="O105" s="131"/>
      <c r="P105" s="131"/>
      <c r="Q105" s="131"/>
      <c r="R105" s="131"/>
      <c r="S105" s="131"/>
      <c r="T105" s="131"/>
      <c r="U105" s="131"/>
    </row>
    <row r="106" spans="2:21" s="191" customFormat="1" x14ac:dyDescent="0.25">
      <c r="B106" s="131"/>
      <c r="C106" s="131"/>
      <c r="D106" s="131"/>
      <c r="E106" s="131"/>
      <c r="F106" s="131"/>
      <c r="G106" s="131"/>
      <c r="H106" s="131"/>
      <c r="I106" s="131"/>
      <c r="J106" s="131"/>
      <c r="K106" s="131"/>
      <c r="L106" s="131"/>
      <c r="M106" s="131"/>
      <c r="N106" s="131"/>
      <c r="O106" s="131"/>
      <c r="P106" s="131"/>
      <c r="Q106" s="131"/>
      <c r="R106" s="131"/>
      <c r="S106" s="131"/>
      <c r="T106" s="131"/>
      <c r="U106" s="131"/>
    </row>
    <row r="107" spans="2:21" s="191" customFormat="1" x14ac:dyDescent="0.25">
      <c r="B107" s="131"/>
      <c r="C107" s="131"/>
      <c r="D107" s="131"/>
      <c r="E107" s="131"/>
      <c r="F107" s="131"/>
      <c r="G107" s="131"/>
      <c r="H107" s="131"/>
      <c r="I107" s="131"/>
      <c r="J107" s="131"/>
      <c r="K107" s="131"/>
      <c r="L107" s="131"/>
      <c r="M107" s="131"/>
      <c r="N107" s="131"/>
      <c r="O107" s="131"/>
      <c r="P107" s="131"/>
      <c r="Q107" s="131"/>
      <c r="R107" s="131"/>
      <c r="S107" s="131"/>
      <c r="T107" s="131"/>
      <c r="U107" s="131"/>
    </row>
    <row r="108" spans="2:21" s="191" customFormat="1" x14ac:dyDescent="0.25">
      <c r="B108" s="131"/>
      <c r="C108" s="131"/>
      <c r="D108" s="131"/>
      <c r="E108" s="131"/>
      <c r="F108" s="131"/>
      <c r="G108" s="131"/>
      <c r="H108" s="131"/>
      <c r="I108" s="131"/>
      <c r="J108" s="131"/>
      <c r="K108" s="131"/>
      <c r="L108" s="131"/>
      <c r="M108" s="131"/>
      <c r="N108" s="131"/>
      <c r="O108" s="131"/>
      <c r="P108" s="131"/>
      <c r="Q108" s="131"/>
      <c r="R108" s="131"/>
      <c r="S108" s="131"/>
      <c r="T108" s="131"/>
      <c r="U108" s="131"/>
    </row>
    <row r="109" spans="2:21" s="191" customFormat="1" x14ac:dyDescent="0.25">
      <c r="B109" s="131"/>
      <c r="C109" s="131"/>
      <c r="D109" s="131"/>
      <c r="E109" s="131"/>
      <c r="F109" s="131"/>
      <c r="G109" s="131"/>
      <c r="H109" s="131"/>
      <c r="I109" s="131"/>
      <c r="J109" s="131"/>
      <c r="K109" s="131"/>
      <c r="L109" s="131"/>
      <c r="M109" s="131"/>
      <c r="N109" s="131"/>
      <c r="O109" s="131"/>
      <c r="P109" s="131"/>
      <c r="Q109" s="131"/>
      <c r="R109" s="131"/>
      <c r="S109" s="131"/>
      <c r="T109" s="131"/>
      <c r="U109" s="131"/>
    </row>
    <row r="110" spans="2:21" s="191" customFormat="1" x14ac:dyDescent="0.25">
      <c r="B110" s="131"/>
      <c r="C110" s="131"/>
      <c r="D110" s="131"/>
      <c r="E110" s="131"/>
      <c r="F110" s="131"/>
      <c r="G110" s="131"/>
      <c r="H110" s="131"/>
      <c r="I110" s="131"/>
      <c r="J110" s="131"/>
      <c r="K110" s="131"/>
      <c r="L110" s="131"/>
      <c r="M110" s="131"/>
      <c r="N110" s="131"/>
      <c r="O110" s="131"/>
      <c r="P110" s="131"/>
      <c r="Q110" s="131"/>
      <c r="R110" s="131"/>
      <c r="S110" s="131"/>
      <c r="T110" s="131"/>
      <c r="U110" s="131"/>
    </row>
    <row r="111" spans="2:21" s="191" customFormat="1" x14ac:dyDescent="0.25">
      <c r="B111" s="131"/>
      <c r="C111" s="131"/>
      <c r="D111" s="131"/>
      <c r="E111" s="131"/>
      <c r="F111" s="131"/>
      <c r="G111" s="131"/>
      <c r="H111" s="131"/>
      <c r="I111" s="131"/>
      <c r="J111" s="131"/>
      <c r="K111" s="131"/>
      <c r="L111" s="131"/>
      <c r="M111" s="131"/>
      <c r="N111" s="131"/>
      <c r="O111" s="131"/>
      <c r="P111" s="131"/>
      <c r="Q111" s="131"/>
      <c r="R111" s="131"/>
      <c r="S111" s="131"/>
      <c r="T111" s="131"/>
      <c r="U111" s="131"/>
    </row>
    <row r="112" spans="2:21" s="191" customFormat="1" x14ac:dyDescent="0.25">
      <c r="B112" s="131"/>
      <c r="C112" s="131"/>
      <c r="D112" s="131"/>
      <c r="E112" s="131"/>
      <c r="F112" s="131"/>
      <c r="G112" s="131"/>
      <c r="H112" s="131"/>
      <c r="I112" s="131"/>
      <c r="J112" s="131"/>
      <c r="K112" s="131"/>
      <c r="L112" s="131"/>
      <c r="M112" s="131"/>
      <c r="N112" s="131"/>
      <c r="O112" s="131"/>
      <c r="P112" s="131"/>
      <c r="Q112" s="131"/>
      <c r="R112" s="131"/>
      <c r="S112" s="131"/>
      <c r="T112" s="131"/>
      <c r="U112" s="131"/>
    </row>
    <row r="113" spans="2:21" s="191" customFormat="1" x14ac:dyDescent="0.25">
      <c r="B113" s="131"/>
      <c r="C113" s="131"/>
      <c r="D113" s="131"/>
      <c r="E113" s="131"/>
      <c r="F113" s="131"/>
      <c r="G113" s="131"/>
      <c r="H113" s="131"/>
      <c r="I113" s="131"/>
      <c r="J113" s="131"/>
      <c r="K113" s="131"/>
      <c r="L113" s="131"/>
      <c r="M113" s="131"/>
      <c r="N113" s="131"/>
      <c r="O113" s="131"/>
      <c r="P113" s="131"/>
      <c r="Q113" s="131"/>
      <c r="R113" s="131"/>
      <c r="S113" s="131"/>
      <c r="T113" s="131"/>
      <c r="U113" s="131"/>
    </row>
    <row r="114" spans="2:21" s="191" customFormat="1" x14ac:dyDescent="0.25">
      <c r="B114" s="131"/>
      <c r="C114" s="131"/>
      <c r="D114" s="131"/>
      <c r="E114" s="131"/>
      <c r="F114" s="131"/>
      <c r="G114" s="131"/>
      <c r="H114" s="131"/>
      <c r="I114" s="131"/>
      <c r="J114" s="131"/>
      <c r="K114" s="131"/>
      <c r="L114" s="131"/>
      <c r="M114" s="131"/>
      <c r="N114" s="131"/>
      <c r="O114" s="131"/>
      <c r="P114" s="131"/>
      <c r="Q114" s="131"/>
      <c r="R114" s="131"/>
      <c r="S114" s="131"/>
      <c r="T114" s="131"/>
      <c r="U114" s="131"/>
    </row>
    <row r="115" spans="2:21" s="191" customFormat="1" x14ac:dyDescent="0.25">
      <c r="B115" s="131"/>
      <c r="C115" s="131"/>
      <c r="D115" s="131"/>
      <c r="E115" s="131"/>
      <c r="F115" s="131"/>
      <c r="G115" s="131"/>
      <c r="H115" s="131"/>
      <c r="I115" s="131"/>
      <c r="J115" s="131"/>
      <c r="K115" s="131"/>
      <c r="L115" s="131"/>
      <c r="M115" s="131"/>
      <c r="N115" s="131"/>
      <c r="O115" s="131"/>
      <c r="P115" s="131"/>
      <c r="Q115" s="131"/>
      <c r="R115" s="131"/>
      <c r="S115" s="131"/>
      <c r="T115" s="131"/>
      <c r="U115" s="131"/>
    </row>
    <row r="116" spans="2:21" s="191" customFormat="1" x14ac:dyDescent="0.25">
      <c r="B116" s="131"/>
      <c r="C116" s="131"/>
      <c r="D116" s="131"/>
      <c r="E116" s="131"/>
      <c r="F116" s="131"/>
      <c r="G116" s="131"/>
      <c r="H116" s="131"/>
      <c r="I116" s="131"/>
      <c r="J116" s="131"/>
      <c r="K116" s="131"/>
      <c r="L116" s="131"/>
      <c r="M116" s="131"/>
      <c r="N116" s="131"/>
      <c r="O116" s="131"/>
      <c r="P116" s="131"/>
      <c r="Q116" s="131"/>
      <c r="R116" s="131"/>
      <c r="S116" s="131"/>
      <c r="T116" s="131"/>
      <c r="U116" s="131"/>
    </row>
    <row r="117" spans="2:21" s="191" customFormat="1" x14ac:dyDescent="0.25">
      <c r="B117" s="131"/>
      <c r="C117" s="131"/>
      <c r="D117" s="131"/>
      <c r="E117" s="131"/>
      <c r="F117" s="131"/>
      <c r="G117" s="131"/>
      <c r="H117" s="131"/>
      <c r="I117" s="131"/>
      <c r="J117" s="131"/>
      <c r="K117" s="131"/>
      <c r="L117" s="131"/>
      <c r="M117" s="131"/>
      <c r="N117" s="131"/>
      <c r="O117" s="131"/>
      <c r="P117" s="131"/>
      <c r="Q117" s="131"/>
      <c r="R117" s="131"/>
      <c r="S117" s="131"/>
      <c r="T117" s="131"/>
      <c r="U117" s="131"/>
    </row>
    <row r="118" spans="2:21" s="191" customFormat="1" x14ac:dyDescent="0.25">
      <c r="B118" s="131"/>
      <c r="C118" s="131"/>
      <c r="D118" s="131"/>
      <c r="E118" s="131"/>
      <c r="F118" s="131"/>
      <c r="G118" s="131"/>
      <c r="H118" s="131"/>
      <c r="I118" s="131"/>
      <c r="J118" s="131"/>
      <c r="K118" s="131"/>
      <c r="L118" s="131"/>
      <c r="M118" s="131"/>
      <c r="N118" s="131"/>
      <c r="O118" s="131"/>
      <c r="P118" s="131"/>
      <c r="Q118" s="131"/>
      <c r="R118" s="131"/>
      <c r="S118" s="131"/>
      <c r="T118" s="131"/>
      <c r="U118" s="131"/>
    </row>
    <row r="119" spans="2:21" s="191" customFormat="1" x14ac:dyDescent="0.25">
      <c r="B119" s="131"/>
      <c r="C119" s="131"/>
      <c r="D119" s="131"/>
      <c r="E119" s="131"/>
      <c r="F119" s="131"/>
      <c r="G119" s="131"/>
      <c r="H119" s="131"/>
      <c r="I119" s="131"/>
      <c r="J119" s="131"/>
      <c r="K119" s="131"/>
      <c r="L119" s="131"/>
      <c r="M119" s="131"/>
      <c r="N119" s="131"/>
      <c r="O119" s="131"/>
      <c r="P119" s="131"/>
      <c r="Q119" s="131"/>
      <c r="R119" s="131"/>
      <c r="S119" s="131"/>
      <c r="T119" s="131"/>
      <c r="U119" s="131"/>
    </row>
    <row r="120" spans="2:21" s="191" customFormat="1" x14ac:dyDescent="0.25">
      <c r="B120" s="131"/>
      <c r="C120" s="131"/>
      <c r="D120" s="131"/>
      <c r="E120" s="131"/>
      <c r="F120" s="131"/>
      <c r="G120" s="131"/>
      <c r="H120" s="131"/>
      <c r="I120" s="131"/>
      <c r="J120" s="131"/>
      <c r="K120" s="131"/>
      <c r="L120" s="131"/>
      <c r="M120" s="131"/>
      <c r="N120" s="131"/>
      <c r="O120" s="131"/>
      <c r="P120" s="131"/>
      <c r="Q120" s="131"/>
      <c r="R120" s="131"/>
      <c r="S120" s="131"/>
      <c r="T120" s="131"/>
      <c r="U120" s="131"/>
    </row>
    <row r="121" spans="2:21" s="191" customFormat="1" x14ac:dyDescent="0.25">
      <c r="B121" s="131"/>
      <c r="C121" s="131"/>
      <c r="D121" s="131"/>
      <c r="E121" s="131"/>
      <c r="F121" s="131"/>
      <c r="G121" s="131"/>
      <c r="H121" s="131"/>
      <c r="I121" s="131"/>
      <c r="J121" s="131"/>
      <c r="K121" s="131"/>
      <c r="L121" s="131"/>
      <c r="M121" s="131"/>
      <c r="N121" s="131"/>
      <c r="O121" s="131"/>
      <c r="P121" s="131"/>
      <c r="Q121" s="131"/>
      <c r="R121" s="131"/>
      <c r="S121" s="131"/>
      <c r="T121" s="131"/>
      <c r="U121" s="131"/>
    </row>
    <row r="122" spans="2:21" s="191" customFormat="1" x14ac:dyDescent="0.25">
      <c r="B122" s="131"/>
      <c r="C122" s="131"/>
      <c r="D122" s="131"/>
      <c r="E122" s="131"/>
      <c r="F122" s="131"/>
      <c r="G122" s="131"/>
      <c r="H122" s="131"/>
      <c r="I122" s="131"/>
      <c r="J122" s="131"/>
      <c r="K122" s="131"/>
      <c r="L122" s="131"/>
      <c r="M122" s="131"/>
      <c r="N122" s="131"/>
      <c r="O122" s="131"/>
      <c r="P122" s="131"/>
      <c r="Q122" s="131"/>
      <c r="R122" s="131"/>
      <c r="S122" s="131"/>
      <c r="T122" s="131"/>
      <c r="U122" s="131"/>
    </row>
    <row r="123" spans="2:21" s="191" customFormat="1" x14ac:dyDescent="0.25">
      <c r="B123" s="131"/>
      <c r="C123" s="131"/>
      <c r="D123" s="131"/>
      <c r="E123" s="131"/>
      <c r="F123" s="131"/>
      <c r="G123" s="131"/>
      <c r="H123" s="131"/>
      <c r="I123" s="131"/>
      <c r="J123" s="131"/>
      <c r="K123" s="131"/>
      <c r="L123" s="131"/>
      <c r="M123" s="131"/>
      <c r="N123" s="131"/>
      <c r="O123" s="131"/>
      <c r="P123" s="131"/>
      <c r="Q123" s="131"/>
      <c r="R123" s="131"/>
      <c r="S123" s="131"/>
      <c r="T123" s="131"/>
      <c r="U123" s="131"/>
    </row>
    <row r="124" spans="2:21" s="191" customFormat="1" x14ac:dyDescent="0.25">
      <c r="B124" s="131"/>
      <c r="C124" s="131"/>
      <c r="D124" s="131"/>
      <c r="E124" s="131"/>
      <c r="F124" s="131"/>
      <c r="G124" s="131"/>
      <c r="H124" s="131"/>
      <c r="I124" s="131"/>
      <c r="J124" s="131"/>
      <c r="K124" s="131"/>
      <c r="L124" s="131"/>
      <c r="M124" s="131"/>
      <c r="N124" s="131"/>
      <c r="O124" s="131"/>
      <c r="P124" s="131"/>
      <c r="Q124" s="131"/>
      <c r="R124" s="131"/>
      <c r="S124" s="131"/>
      <c r="T124" s="131"/>
      <c r="U124" s="131"/>
    </row>
    <row r="125" spans="2:21" s="191" customFormat="1" x14ac:dyDescent="0.25">
      <c r="B125" s="131"/>
      <c r="C125" s="131"/>
      <c r="D125" s="131"/>
      <c r="E125" s="131"/>
      <c r="F125" s="131"/>
      <c r="G125" s="131"/>
      <c r="H125" s="131"/>
      <c r="I125" s="131"/>
      <c r="J125" s="131"/>
      <c r="K125" s="131"/>
      <c r="L125" s="131"/>
      <c r="M125" s="131"/>
      <c r="N125" s="131"/>
      <c r="O125" s="131"/>
      <c r="P125" s="131"/>
      <c r="Q125" s="131"/>
      <c r="R125" s="131"/>
      <c r="S125" s="131"/>
      <c r="T125" s="131"/>
      <c r="U125" s="131"/>
    </row>
    <row r="126" spans="2:21" s="191" customFormat="1" x14ac:dyDescent="0.25">
      <c r="B126" s="131"/>
      <c r="C126" s="131"/>
      <c r="D126" s="131"/>
      <c r="E126" s="131"/>
      <c r="F126" s="131"/>
      <c r="G126" s="131"/>
      <c r="H126" s="131"/>
      <c r="I126" s="131"/>
      <c r="J126" s="131"/>
      <c r="K126" s="131"/>
      <c r="L126" s="131"/>
      <c r="M126" s="131"/>
      <c r="N126" s="131"/>
      <c r="O126" s="131"/>
      <c r="P126" s="131"/>
      <c r="Q126" s="131"/>
      <c r="R126" s="131"/>
      <c r="S126" s="131"/>
      <c r="T126" s="131"/>
      <c r="U126" s="131"/>
    </row>
    <row r="127" spans="2:21" s="191" customFormat="1" x14ac:dyDescent="0.25">
      <c r="B127" s="131"/>
      <c r="C127" s="131"/>
      <c r="D127" s="131"/>
      <c r="E127" s="131"/>
      <c r="F127" s="131"/>
      <c r="G127" s="131"/>
      <c r="H127" s="131"/>
      <c r="I127" s="131"/>
      <c r="J127" s="131"/>
      <c r="K127" s="131"/>
      <c r="L127" s="131"/>
      <c r="M127" s="131"/>
      <c r="N127" s="131"/>
      <c r="O127" s="131"/>
      <c r="P127" s="131"/>
      <c r="Q127" s="131"/>
      <c r="R127" s="131"/>
      <c r="S127" s="131"/>
      <c r="T127" s="131"/>
      <c r="U127" s="131"/>
    </row>
    <row r="128" spans="2:21" s="191" customFormat="1" x14ac:dyDescent="0.25">
      <c r="B128" s="131"/>
      <c r="C128" s="131"/>
      <c r="D128" s="131"/>
      <c r="E128" s="131"/>
      <c r="F128" s="131"/>
      <c r="G128" s="131"/>
      <c r="H128" s="131"/>
      <c r="I128" s="131"/>
      <c r="J128" s="131"/>
      <c r="K128" s="131"/>
      <c r="L128" s="131"/>
      <c r="M128" s="131"/>
      <c r="N128" s="131"/>
      <c r="O128" s="131"/>
      <c r="P128" s="131"/>
      <c r="Q128" s="131"/>
      <c r="R128" s="131"/>
      <c r="S128" s="131"/>
      <c r="T128" s="131"/>
      <c r="U128" s="131"/>
    </row>
    <row r="129" spans="2:21" s="191" customFormat="1" x14ac:dyDescent="0.25">
      <c r="B129" s="131"/>
      <c r="C129" s="131"/>
      <c r="D129" s="131"/>
      <c r="E129" s="131"/>
      <c r="F129" s="131"/>
      <c r="G129" s="131"/>
      <c r="H129" s="131"/>
      <c r="I129" s="131"/>
      <c r="J129" s="131"/>
      <c r="K129" s="131"/>
      <c r="L129" s="131"/>
      <c r="M129" s="131"/>
      <c r="N129" s="131"/>
      <c r="O129" s="131"/>
      <c r="P129" s="131"/>
      <c r="Q129" s="131"/>
      <c r="R129" s="131"/>
      <c r="S129" s="131"/>
      <c r="T129" s="131"/>
      <c r="U129" s="131"/>
    </row>
    <row r="130" spans="2:21" s="191" customFormat="1" x14ac:dyDescent="0.25">
      <c r="B130" s="131"/>
      <c r="C130" s="131"/>
      <c r="D130" s="131"/>
      <c r="E130" s="131"/>
      <c r="F130" s="131"/>
      <c r="G130" s="131"/>
      <c r="H130" s="131"/>
      <c r="I130" s="131"/>
      <c r="J130" s="131"/>
      <c r="K130" s="131"/>
      <c r="L130" s="131"/>
      <c r="M130" s="131"/>
      <c r="N130" s="131"/>
      <c r="O130" s="131"/>
      <c r="P130" s="131"/>
      <c r="Q130" s="131"/>
      <c r="R130" s="131"/>
      <c r="S130" s="131"/>
      <c r="T130" s="131"/>
      <c r="U130" s="131"/>
    </row>
    <row r="131" spans="2:21" s="191" customFormat="1" x14ac:dyDescent="0.25">
      <c r="B131" s="131"/>
      <c r="C131" s="131"/>
      <c r="D131" s="131"/>
      <c r="E131" s="131"/>
      <c r="F131" s="131"/>
      <c r="G131" s="131"/>
      <c r="H131" s="131"/>
      <c r="I131" s="131"/>
      <c r="J131" s="131"/>
      <c r="K131" s="131"/>
      <c r="L131" s="131"/>
      <c r="M131" s="131"/>
      <c r="N131" s="131"/>
      <c r="O131" s="131"/>
      <c r="P131" s="131"/>
      <c r="Q131" s="131"/>
      <c r="R131" s="131"/>
      <c r="S131" s="131"/>
      <c r="T131" s="131"/>
      <c r="U131" s="131"/>
    </row>
    <row r="132" spans="2:21" s="191" customFormat="1" x14ac:dyDescent="0.25">
      <c r="B132" s="131"/>
      <c r="C132" s="131"/>
      <c r="D132" s="131"/>
      <c r="E132" s="131"/>
      <c r="F132" s="131"/>
      <c r="G132" s="131"/>
      <c r="H132" s="131"/>
      <c r="I132" s="131"/>
      <c r="J132" s="131"/>
      <c r="K132" s="131"/>
      <c r="L132" s="131"/>
      <c r="M132" s="131"/>
      <c r="N132" s="131"/>
      <c r="O132" s="131"/>
      <c r="P132" s="131"/>
      <c r="Q132" s="131"/>
      <c r="R132" s="131"/>
      <c r="S132" s="131"/>
      <c r="T132" s="131"/>
      <c r="U132" s="131"/>
    </row>
    <row r="133" spans="2:21" s="191" customFormat="1" x14ac:dyDescent="0.25">
      <c r="B133" s="131"/>
      <c r="C133" s="131"/>
      <c r="D133" s="131"/>
      <c r="E133" s="131"/>
      <c r="F133" s="131"/>
      <c r="G133" s="131"/>
      <c r="H133" s="131"/>
      <c r="I133" s="131"/>
      <c r="J133" s="131"/>
      <c r="K133" s="131"/>
      <c r="L133" s="131"/>
      <c r="M133" s="131"/>
      <c r="N133" s="131"/>
      <c r="O133" s="131"/>
      <c r="P133" s="131"/>
      <c r="Q133" s="131"/>
      <c r="R133" s="131"/>
      <c r="S133" s="131"/>
      <c r="T133" s="131"/>
      <c r="U133" s="131"/>
    </row>
    <row r="134" spans="2:21" s="191" customFormat="1" x14ac:dyDescent="0.25">
      <c r="B134" s="131"/>
      <c r="C134" s="131"/>
      <c r="D134" s="131"/>
      <c r="E134" s="131"/>
      <c r="F134" s="131"/>
      <c r="G134" s="131"/>
      <c r="H134" s="131"/>
      <c r="I134" s="131"/>
      <c r="J134" s="131"/>
      <c r="K134" s="131"/>
      <c r="L134" s="131"/>
      <c r="M134" s="131"/>
      <c r="N134" s="131"/>
      <c r="O134" s="131"/>
      <c r="P134" s="131"/>
      <c r="Q134" s="131"/>
      <c r="R134" s="131"/>
      <c r="S134" s="131"/>
      <c r="T134" s="131"/>
      <c r="U134" s="131"/>
    </row>
    <row r="135" spans="2:21" s="191" customFormat="1" x14ac:dyDescent="0.25">
      <c r="B135" s="131"/>
      <c r="C135" s="131"/>
      <c r="D135" s="131"/>
      <c r="E135" s="131"/>
      <c r="F135" s="131"/>
      <c r="G135" s="131"/>
      <c r="H135" s="131"/>
      <c r="I135" s="131"/>
      <c r="J135" s="131"/>
      <c r="K135" s="131"/>
      <c r="L135" s="131"/>
      <c r="M135" s="131"/>
      <c r="N135" s="131"/>
      <c r="O135" s="131"/>
      <c r="P135" s="131"/>
      <c r="Q135" s="131"/>
      <c r="R135" s="131"/>
      <c r="S135" s="131"/>
      <c r="T135" s="131"/>
      <c r="U135" s="131"/>
    </row>
    <row r="136" spans="2:21" s="191" customFormat="1" x14ac:dyDescent="0.25">
      <c r="B136" s="131"/>
      <c r="C136" s="131"/>
      <c r="D136" s="131"/>
      <c r="E136" s="131"/>
      <c r="F136" s="131"/>
      <c r="G136" s="131"/>
      <c r="H136" s="131"/>
      <c r="I136" s="131"/>
      <c r="J136" s="131"/>
      <c r="K136" s="131"/>
      <c r="L136" s="131"/>
      <c r="M136" s="131"/>
      <c r="N136" s="131"/>
      <c r="O136" s="131"/>
      <c r="P136" s="131"/>
      <c r="Q136" s="131"/>
      <c r="R136" s="131"/>
      <c r="S136" s="131"/>
      <c r="T136" s="131"/>
      <c r="U136" s="131"/>
    </row>
    <row r="137" spans="2:21" s="191" customFormat="1" x14ac:dyDescent="0.25">
      <c r="B137" s="131"/>
      <c r="C137" s="131"/>
      <c r="D137" s="131"/>
      <c r="E137" s="131"/>
      <c r="F137" s="131"/>
      <c r="G137" s="131"/>
      <c r="H137" s="131"/>
      <c r="I137" s="131"/>
      <c r="J137" s="131"/>
      <c r="K137" s="131"/>
      <c r="L137" s="131"/>
      <c r="M137" s="131"/>
      <c r="N137" s="131"/>
      <c r="O137" s="131"/>
      <c r="P137" s="131"/>
      <c r="Q137" s="131"/>
      <c r="R137" s="131"/>
      <c r="S137" s="131"/>
      <c r="T137" s="131"/>
      <c r="U137" s="131"/>
    </row>
    <row r="138" spans="2:21" s="191" customFormat="1" x14ac:dyDescent="0.25">
      <c r="B138" s="131"/>
      <c r="C138" s="131"/>
      <c r="D138" s="131"/>
      <c r="E138" s="131"/>
      <c r="F138" s="131"/>
      <c r="G138" s="131"/>
      <c r="H138" s="131"/>
      <c r="I138" s="131"/>
      <c r="J138" s="131"/>
      <c r="K138" s="131"/>
      <c r="L138" s="131"/>
      <c r="M138" s="131"/>
      <c r="N138" s="131"/>
      <c r="O138" s="131"/>
      <c r="P138" s="131"/>
      <c r="Q138" s="131"/>
      <c r="R138" s="131"/>
      <c r="S138" s="131"/>
      <c r="T138" s="131"/>
      <c r="U138" s="131"/>
    </row>
    <row r="139" spans="2:21" s="191" customFormat="1" x14ac:dyDescent="0.25">
      <c r="B139" s="131"/>
      <c r="C139" s="131"/>
      <c r="D139" s="131"/>
      <c r="E139" s="131"/>
      <c r="F139" s="131"/>
      <c r="G139" s="131"/>
      <c r="H139" s="131"/>
      <c r="I139" s="131"/>
      <c r="J139" s="131"/>
      <c r="K139" s="131"/>
      <c r="L139" s="131"/>
      <c r="M139" s="131"/>
      <c r="N139" s="131"/>
      <c r="O139" s="131"/>
      <c r="P139" s="131"/>
      <c r="Q139" s="131"/>
      <c r="R139" s="131"/>
      <c r="S139" s="131"/>
      <c r="T139" s="131"/>
      <c r="U139" s="131"/>
    </row>
    <row r="140" spans="2:21" s="191" customFormat="1" x14ac:dyDescent="0.25">
      <c r="B140" s="131"/>
      <c r="C140" s="131"/>
      <c r="D140" s="131"/>
      <c r="E140" s="131"/>
      <c r="F140" s="131"/>
      <c r="G140" s="131"/>
      <c r="H140" s="131"/>
      <c r="I140" s="131"/>
      <c r="J140" s="131"/>
      <c r="K140" s="131"/>
      <c r="L140" s="131"/>
      <c r="M140" s="131"/>
      <c r="N140" s="131"/>
      <c r="O140" s="131"/>
      <c r="P140" s="131"/>
      <c r="Q140" s="131"/>
      <c r="R140" s="131"/>
      <c r="S140" s="131"/>
      <c r="T140" s="131"/>
      <c r="U140" s="131"/>
    </row>
    <row r="141" spans="2:21" s="191" customFormat="1" x14ac:dyDescent="0.25">
      <c r="B141" s="131"/>
      <c r="C141" s="131"/>
      <c r="D141" s="131"/>
      <c r="E141" s="131"/>
      <c r="F141" s="131"/>
      <c r="G141" s="131"/>
      <c r="H141" s="131"/>
      <c r="I141" s="131"/>
      <c r="J141" s="131"/>
      <c r="K141" s="131"/>
      <c r="L141" s="131"/>
      <c r="M141" s="131"/>
      <c r="N141" s="131"/>
      <c r="O141" s="131"/>
      <c r="P141" s="131"/>
      <c r="Q141" s="131"/>
      <c r="R141" s="131"/>
      <c r="S141" s="131"/>
      <c r="T141" s="131"/>
      <c r="U141" s="131"/>
    </row>
    <row r="142" spans="2:21" s="191" customFormat="1" x14ac:dyDescent="0.25">
      <c r="B142" s="131"/>
      <c r="C142" s="131"/>
      <c r="D142" s="131"/>
      <c r="E142" s="131"/>
      <c r="F142" s="131"/>
      <c r="G142" s="131"/>
      <c r="H142" s="131"/>
      <c r="I142" s="131"/>
      <c r="J142" s="131"/>
      <c r="K142" s="131"/>
      <c r="L142" s="131"/>
      <c r="M142" s="131"/>
      <c r="N142" s="131"/>
      <c r="O142" s="131"/>
      <c r="P142" s="131"/>
      <c r="Q142" s="131"/>
      <c r="R142" s="131"/>
      <c r="S142" s="131"/>
      <c r="T142" s="131"/>
      <c r="U142" s="131"/>
    </row>
    <row r="143" spans="2:21" s="191" customFormat="1" x14ac:dyDescent="0.25">
      <c r="B143" s="131"/>
      <c r="C143" s="131"/>
      <c r="D143" s="131"/>
      <c r="E143" s="131"/>
      <c r="F143" s="131"/>
      <c r="G143" s="131"/>
      <c r="H143" s="131"/>
      <c r="I143" s="131"/>
      <c r="J143" s="131"/>
      <c r="K143" s="131"/>
      <c r="L143" s="131"/>
      <c r="M143" s="131"/>
      <c r="N143" s="131"/>
      <c r="O143" s="131"/>
      <c r="P143" s="131"/>
      <c r="Q143" s="131"/>
      <c r="R143" s="131"/>
      <c r="S143" s="131"/>
      <c r="T143" s="131"/>
      <c r="U143" s="131"/>
    </row>
    <row r="144" spans="2:21" s="191" customFormat="1" x14ac:dyDescent="0.25">
      <c r="B144" s="131"/>
      <c r="C144" s="131"/>
      <c r="D144" s="131"/>
      <c r="E144" s="131"/>
      <c r="F144" s="131"/>
      <c r="G144" s="131"/>
      <c r="H144" s="131"/>
      <c r="I144" s="131"/>
      <c r="J144" s="131"/>
      <c r="K144" s="131"/>
      <c r="L144" s="131"/>
      <c r="M144" s="131"/>
      <c r="N144" s="131"/>
      <c r="O144" s="131"/>
      <c r="P144" s="131"/>
      <c r="Q144" s="131"/>
      <c r="R144" s="131"/>
      <c r="S144" s="131"/>
      <c r="T144" s="131"/>
      <c r="U144" s="131"/>
    </row>
    <row r="145" spans="2:21" s="191" customFormat="1" x14ac:dyDescent="0.25">
      <c r="B145" s="131"/>
      <c r="C145" s="131"/>
      <c r="D145" s="131"/>
      <c r="E145" s="131"/>
      <c r="F145" s="131"/>
      <c r="G145" s="131"/>
      <c r="H145" s="131"/>
      <c r="I145" s="131"/>
      <c r="J145" s="131"/>
      <c r="K145" s="131"/>
      <c r="L145" s="131"/>
      <c r="M145" s="131"/>
      <c r="N145" s="131"/>
      <c r="O145" s="131"/>
      <c r="P145" s="131"/>
      <c r="Q145" s="131"/>
      <c r="R145" s="131"/>
      <c r="S145" s="131"/>
      <c r="T145" s="131"/>
      <c r="U145" s="131"/>
    </row>
    <row r="146" spans="2:21" s="191" customFormat="1" x14ac:dyDescent="0.25">
      <c r="B146" s="131"/>
      <c r="C146" s="131"/>
      <c r="D146" s="131"/>
      <c r="E146" s="131"/>
      <c r="F146" s="131"/>
      <c r="G146" s="131"/>
      <c r="H146" s="131"/>
      <c r="I146" s="131"/>
      <c r="J146" s="131"/>
      <c r="K146" s="131"/>
      <c r="L146" s="131"/>
      <c r="M146" s="131"/>
      <c r="N146" s="131"/>
      <c r="O146" s="131"/>
      <c r="P146" s="131"/>
      <c r="Q146" s="131"/>
      <c r="R146" s="131"/>
      <c r="S146" s="131"/>
      <c r="T146" s="131"/>
      <c r="U146" s="131"/>
    </row>
    <row r="147" spans="2:21" s="191" customFormat="1" x14ac:dyDescent="0.25">
      <c r="B147" s="131"/>
      <c r="C147" s="131"/>
      <c r="D147" s="131"/>
      <c r="E147" s="131"/>
      <c r="F147" s="131"/>
      <c r="G147" s="131"/>
      <c r="H147" s="131"/>
      <c r="I147" s="131"/>
      <c r="J147" s="131"/>
      <c r="K147" s="131"/>
      <c r="L147" s="131"/>
      <c r="M147" s="131"/>
      <c r="N147" s="131"/>
      <c r="O147" s="131"/>
      <c r="P147" s="131"/>
      <c r="Q147" s="131"/>
      <c r="R147" s="131"/>
      <c r="S147" s="131"/>
      <c r="T147" s="131"/>
      <c r="U147" s="131"/>
    </row>
    <row r="148" spans="2:21" s="191" customFormat="1" x14ac:dyDescent="0.25">
      <c r="B148" s="131"/>
      <c r="C148" s="131"/>
      <c r="D148" s="131"/>
      <c r="E148" s="131"/>
      <c r="F148" s="131"/>
      <c r="G148" s="131"/>
      <c r="H148" s="131"/>
      <c r="I148" s="131"/>
      <c r="J148" s="131"/>
      <c r="K148" s="131"/>
      <c r="L148" s="131"/>
      <c r="M148" s="131"/>
      <c r="N148" s="131"/>
      <c r="O148" s="131"/>
      <c r="P148" s="131"/>
      <c r="Q148" s="131"/>
      <c r="R148" s="131"/>
      <c r="S148" s="131"/>
      <c r="T148" s="131"/>
      <c r="U148" s="131"/>
    </row>
    <row r="149" spans="2:21" s="191" customFormat="1" x14ac:dyDescent="0.25">
      <c r="B149" s="131"/>
      <c r="C149" s="131"/>
      <c r="D149" s="131"/>
      <c r="E149" s="131"/>
      <c r="F149" s="131"/>
      <c r="G149" s="131"/>
      <c r="H149" s="131"/>
      <c r="I149" s="131"/>
      <c r="J149" s="131"/>
      <c r="K149" s="131"/>
      <c r="L149" s="131"/>
      <c r="M149" s="131"/>
      <c r="N149" s="131"/>
      <c r="O149" s="131"/>
      <c r="P149" s="131"/>
      <c r="Q149" s="131"/>
      <c r="R149" s="131"/>
      <c r="S149" s="131"/>
      <c r="T149" s="131"/>
      <c r="U149" s="131"/>
    </row>
    <row r="150" spans="2:21" s="191" customFormat="1" x14ac:dyDescent="0.25">
      <c r="B150" s="131"/>
      <c r="C150" s="131"/>
      <c r="D150" s="131"/>
      <c r="E150" s="131"/>
      <c r="F150" s="131"/>
      <c r="G150" s="131"/>
      <c r="H150" s="131"/>
      <c r="I150" s="131"/>
      <c r="J150" s="131"/>
      <c r="K150" s="131"/>
      <c r="L150" s="131"/>
      <c r="M150" s="131"/>
      <c r="N150" s="131"/>
      <c r="O150" s="131"/>
      <c r="P150" s="131"/>
      <c r="Q150" s="131"/>
      <c r="R150" s="131"/>
      <c r="S150" s="131"/>
      <c r="T150" s="131"/>
      <c r="U150" s="131"/>
    </row>
    <row r="151" spans="2:21" s="191" customFormat="1" x14ac:dyDescent="0.25">
      <c r="B151" s="131"/>
      <c r="C151" s="131"/>
      <c r="D151" s="131"/>
      <c r="E151" s="131"/>
      <c r="F151" s="131"/>
      <c r="G151" s="131"/>
      <c r="H151" s="131"/>
      <c r="I151" s="131"/>
      <c r="J151" s="131"/>
      <c r="K151" s="131"/>
      <c r="L151" s="131"/>
      <c r="M151" s="131"/>
      <c r="N151" s="131"/>
      <c r="O151" s="131"/>
      <c r="P151" s="131"/>
      <c r="Q151" s="131"/>
      <c r="R151" s="131"/>
      <c r="S151" s="131"/>
      <c r="T151" s="131"/>
      <c r="U151" s="131"/>
    </row>
    <row r="152" spans="2:21" s="191" customFormat="1" x14ac:dyDescent="0.25">
      <c r="B152" s="131"/>
      <c r="C152" s="131"/>
      <c r="D152" s="131"/>
      <c r="E152" s="131"/>
      <c r="F152" s="131"/>
      <c r="G152" s="131"/>
      <c r="H152" s="131"/>
      <c r="I152" s="131"/>
      <c r="J152" s="131"/>
      <c r="K152" s="131"/>
      <c r="L152" s="131"/>
      <c r="M152" s="131"/>
      <c r="N152" s="131"/>
      <c r="O152" s="131"/>
      <c r="P152" s="131"/>
      <c r="Q152" s="131"/>
      <c r="R152" s="131"/>
      <c r="S152" s="131"/>
      <c r="T152" s="131"/>
      <c r="U152" s="131"/>
    </row>
    <row r="153" spans="2:21" s="191" customFormat="1" x14ac:dyDescent="0.25">
      <c r="B153" s="131"/>
      <c r="C153" s="131"/>
      <c r="D153" s="131"/>
      <c r="E153" s="131"/>
      <c r="F153" s="131"/>
      <c r="G153" s="131"/>
      <c r="H153" s="131"/>
      <c r="I153" s="131"/>
      <c r="J153" s="131"/>
      <c r="K153" s="131"/>
      <c r="L153" s="131"/>
      <c r="M153" s="131"/>
      <c r="N153" s="131"/>
      <c r="O153" s="131"/>
      <c r="P153" s="131"/>
      <c r="Q153" s="131"/>
      <c r="R153" s="131"/>
      <c r="S153" s="131"/>
      <c r="T153" s="131"/>
      <c r="U153" s="131"/>
    </row>
    <row r="154" spans="2:21" s="191" customFormat="1" x14ac:dyDescent="0.25">
      <c r="B154" s="131"/>
      <c r="C154" s="131"/>
      <c r="D154" s="131"/>
      <c r="E154" s="131"/>
      <c r="F154" s="131"/>
      <c r="G154" s="131"/>
      <c r="H154" s="131"/>
      <c r="I154" s="131"/>
      <c r="J154" s="131"/>
      <c r="K154" s="131"/>
      <c r="L154" s="131"/>
      <c r="M154" s="131"/>
      <c r="N154" s="131"/>
      <c r="O154" s="131"/>
      <c r="P154" s="131"/>
      <c r="Q154" s="131"/>
      <c r="R154" s="131"/>
      <c r="S154" s="131"/>
      <c r="T154" s="131"/>
      <c r="U154" s="131"/>
    </row>
    <row r="155" spans="2:21" s="191" customFormat="1" x14ac:dyDescent="0.25">
      <c r="B155" s="131"/>
      <c r="C155" s="131"/>
      <c r="D155" s="131"/>
      <c r="E155" s="131"/>
      <c r="F155" s="131"/>
      <c r="G155" s="131"/>
      <c r="H155" s="131"/>
      <c r="I155" s="131"/>
      <c r="J155" s="131"/>
      <c r="K155" s="131"/>
      <c r="L155" s="131"/>
      <c r="M155" s="131"/>
      <c r="N155" s="131"/>
      <c r="O155" s="131"/>
      <c r="P155" s="131"/>
      <c r="Q155" s="131"/>
      <c r="R155" s="131"/>
      <c r="S155" s="131"/>
      <c r="T155" s="131"/>
      <c r="U155" s="131"/>
    </row>
    <row r="156" spans="2:21" s="191" customFormat="1" x14ac:dyDescent="0.25">
      <c r="B156" s="131"/>
      <c r="C156" s="131"/>
      <c r="D156" s="131"/>
      <c r="E156" s="131"/>
      <c r="F156" s="131"/>
      <c r="G156" s="131"/>
      <c r="H156" s="131"/>
      <c r="I156" s="131"/>
      <c r="J156" s="131"/>
      <c r="K156" s="131"/>
      <c r="L156" s="131"/>
      <c r="M156" s="131"/>
      <c r="N156" s="131"/>
      <c r="O156" s="131"/>
      <c r="P156" s="131"/>
      <c r="Q156" s="131"/>
      <c r="R156" s="131"/>
      <c r="S156" s="131"/>
      <c r="T156" s="131"/>
      <c r="U156" s="131"/>
    </row>
    <row r="157" spans="2:21" s="191" customFormat="1" x14ac:dyDescent="0.25">
      <c r="B157" s="131"/>
      <c r="C157" s="131"/>
      <c r="D157" s="131"/>
      <c r="E157" s="131"/>
      <c r="F157" s="131"/>
      <c r="G157" s="131"/>
      <c r="H157" s="131"/>
      <c r="I157" s="131"/>
      <c r="J157" s="131"/>
      <c r="K157" s="131"/>
      <c r="L157" s="131"/>
      <c r="M157" s="131"/>
      <c r="N157" s="131"/>
      <c r="O157" s="131"/>
      <c r="P157" s="131"/>
      <c r="Q157" s="131"/>
      <c r="R157" s="131"/>
      <c r="S157" s="131"/>
      <c r="T157" s="131"/>
      <c r="U157" s="131"/>
    </row>
    <row r="158" spans="2:21" s="191" customFormat="1" x14ac:dyDescent="0.25">
      <c r="B158" s="131"/>
      <c r="C158" s="131"/>
      <c r="D158" s="131"/>
      <c r="E158" s="131"/>
      <c r="F158" s="131"/>
      <c r="G158" s="131"/>
      <c r="H158" s="131"/>
      <c r="I158" s="131"/>
      <c r="J158" s="131"/>
      <c r="K158" s="131"/>
      <c r="L158" s="131"/>
      <c r="M158" s="131"/>
      <c r="N158" s="131"/>
      <c r="O158" s="131"/>
      <c r="P158" s="131"/>
      <c r="Q158" s="131"/>
      <c r="R158" s="131"/>
      <c r="S158" s="131"/>
      <c r="T158" s="131"/>
      <c r="U158" s="131"/>
    </row>
    <row r="159" spans="2:21" s="191" customFormat="1" x14ac:dyDescent="0.25">
      <c r="B159" s="131"/>
      <c r="C159" s="131"/>
      <c r="D159" s="131"/>
      <c r="E159" s="131"/>
      <c r="F159" s="131"/>
      <c r="G159" s="131"/>
      <c r="H159" s="131"/>
      <c r="I159" s="131"/>
      <c r="J159" s="131"/>
      <c r="K159" s="131"/>
      <c r="L159" s="131"/>
      <c r="M159" s="131"/>
      <c r="N159" s="131"/>
      <c r="O159" s="131"/>
      <c r="P159" s="131"/>
      <c r="Q159" s="131"/>
      <c r="R159" s="131"/>
      <c r="S159" s="131"/>
      <c r="T159" s="131"/>
      <c r="U159" s="131"/>
    </row>
    <row r="160" spans="2:21" s="191" customFormat="1" x14ac:dyDescent="0.25">
      <c r="B160" s="131"/>
      <c r="C160" s="131"/>
      <c r="D160" s="131"/>
      <c r="E160" s="131"/>
      <c r="F160" s="131"/>
      <c r="G160" s="131"/>
      <c r="H160" s="131"/>
      <c r="I160" s="131"/>
      <c r="J160" s="131"/>
      <c r="K160" s="131"/>
      <c r="L160" s="131"/>
      <c r="M160" s="131"/>
      <c r="N160" s="131"/>
      <c r="O160" s="131"/>
      <c r="P160" s="131"/>
      <c r="Q160" s="131"/>
      <c r="R160" s="131"/>
      <c r="S160" s="131"/>
      <c r="T160" s="131"/>
      <c r="U160" s="131"/>
    </row>
    <row r="161" spans="2:21" s="191" customFormat="1" x14ac:dyDescent="0.25">
      <c r="B161" s="131"/>
      <c r="C161" s="131"/>
      <c r="D161" s="131"/>
      <c r="E161" s="131"/>
      <c r="F161" s="131"/>
      <c r="G161" s="131"/>
      <c r="H161" s="131"/>
      <c r="I161" s="131"/>
      <c r="J161" s="131"/>
      <c r="K161" s="131"/>
      <c r="L161" s="131"/>
      <c r="M161" s="131"/>
      <c r="N161" s="131"/>
      <c r="O161" s="131"/>
      <c r="P161" s="131"/>
      <c r="Q161" s="131"/>
      <c r="R161" s="131"/>
      <c r="S161" s="131"/>
      <c r="T161" s="131"/>
      <c r="U161" s="131"/>
    </row>
    <row r="162" spans="2:21" s="191" customFormat="1" x14ac:dyDescent="0.25">
      <c r="B162" s="131"/>
      <c r="C162" s="131"/>
      <c r="D162" s="131"/>
      <c r="E162" s="131"/>
      <c r="F162" s="131"/>
      <c r="G162" s="131"/>
      <c r="H162" s="131"/>
      <c r="I162" s="131"/>
      <c r="J162" s="131"/>
      <c r="K162" s="131"/>
      <c r="L162" s="131"/>
      <c r="M162" s="131"/>
      <c r="N162" s="131"/>
      <c r="O162" s="131"/>
      <c r="P162" s="131"/>
      <c r="Q162" s="131"/>
      <c r="R162" s="131"/>
      <c r="S162" s="131"/>
      <c r="T162" s="131"/>
      <c r="U162" s="131"/>
    </row>
    <row r="163" spans="2:21" s="191" customFormat="1" x14ac:dyDescent="0.25">
      <c r="B163" s="131"/>
      <c r="C163" s="131"/>
      <c r="D163" s="131"/>
      <c r="E163" s="131"/>
      <c r="F163" s="131"/>
      <c r="G163" s="131"/>
      <c r="H163" s="131"/>
      <c r="I163" s="131"/>
      <c r="J163" s="131"/>
      <c r="K163" s="131"/>
      <c r="L163" s="131"/>
      <c r="M163" s="131"/>
      <c r="N163" s="131"/>
      <c r="O163" s="131"/>
      <c r="P163" s="131"/>
      <c r="Q163" s="131"/>
      <c r="R163" s="131"/>
      <c r="S163" s="131"/>
      <c r="T163" s="131"/>
      <c r="U163" s="131"/>
    </row>
    <row r="164" spans="2:21" s="191" customFormat="1" x14ac:dyDescent="0.25">
      <c r="B164" s="131"/>
      <c r="C164" s="131"/>
      <c r="D164" s="131"/>
      <c r="E164" s="131"/>
      <c r="F164" s="131"/>
      <c r="G164" s="131"/>
      <c r="H164" s="131"/>
      <c r="I164" s="131"/>
      <c r="J164" s="131"/>
      <c r="K164" s="131"/>
      <c r="L164" s="131"/>
      <c r="M164" s="131"/>
      <c r="N164" s="131"/>
      <c r="O164" s="131"/>
      <c r="P164" s="131"/>
      <c r="Q164" s="131"/>
      <c r="R164" s="131"/>
      <c r="S164" s="131"/>
      <c r="T164" s="131"/>
      <c r="U164" s="131"/>
    </row>
    <row r="165" spans="2:21" s="191" customFormat="1" x14ac:dyDescent="0.25">
      <c r="B165" s="131"/>
      <c r="C165" s="131"/>
      <c r="D165" s="131"/>
      <c r="E165" s="131"/>
      <c r="F165" s="131"/>
      <c r="G165" s="131"/>
      <c r="H165" s="131"/>
      <c r="I165" s="131"/>
      <c r="J165" s="131"/>
      <c r="K165" s="131"/>
      <c r="L165" s="131"/>
      <c r="M165" s="131"/>
      <c r="N165" s="131"/>
      <c r="O165" s="131"/>
      <c r="P165" s="131"/>
      <c r="Q165" s="131"/>
      <c r="R165" s="131"/>
      <c r="S165" s="131"/>
      <c r="T165" s="131"/>
      <c r="U165" s="131"/>
    </row>
    <row r="166" spans="2:21" s="191" customFormat="1" x14ac:dyDescent="0.25">
      <c r="B166" s="131"/>
      <c r="C166" s="131"/>
      <c r="D166" s="131"/>
      <c r="E166" s="131"/>
      <c r="F166" s="131"/>
      <c r="G166" s="131"/>
      <c r="H166" s="131"/>
      <c r="I166" s="131"/>
      <c r="J166" s="131"/>
      <c r="K166" s="131"/>
      <c r="L166" s="131"/>
      <c r="M166" s="131"/>
      <c r="N166" s="131"/>
      <c r="O166" s="131"/>
      <c r="P166" s="131"/>
      <c r="Q166" s="131"/>
      <c r="R166" s="131"/>
      <c r="S166" s="131"/>
      <c r="T166" s="131"/>
      <c r="U166" s="131"/>
    </row>
    <row r="167" spans="2:21" s="191" customFormat="1" x14ac:dyDescent="0.25">
      <c r="B167" s="131"/>
      <c r="C167" s="131"/>
      <c r="D167" s="131"/>
      <c r="E167" s="131"/>
      <c r="F167" s="131"/>
      <c r="G167" s="131"/>
      <c r="H167" s="131"/>
      <c r="I167" s="131"/>
      <c r="J167" s="131"/>
      <c r="K167" s="131"/>
      <c r="L167" s="131"/>
      <c r="M167" s="131"/>
      <c r="N167" s="131"/>
      <c r="O167" s="131"/>
      <c r="P167" s="131"/>
      <c r="Q167" s="131"/>
      <c r="R167" s="131"/>
      <c r="S167" s="131"/>
      <c r="T167" s="131"/>
      <c r="U167" s="131"/>
    </row>
    <row r="168" spans="2:21" s="191" customFormat="1" x14ac:dyDescent="0.25">
      <c r="B168" s="131"/>
      <c r="C168" s="131"/>
      <c r="D168" s="131"/>
      <c r="E168" s="131"/>
      <c r="F168" s="131"/>
      <c r="G168" s="131"/>
      <c r="H168" s="131"/>
      <c r="I168" s="131"/>
      <c r="J168" s="131"/>
      <c r="K168" s="131"/>
      <c r="L168" s="131"/>
      <c r="M168" s="131"/>
      <c r="N168" s="131"/>
      <c r="O168" s="131"/>
      <c r="P168" s="131"/>
      <c r="Q168" s="131"/>
      <c r="R168" s="131"/>
      <c r="S168" s="131"/>
      <c r="T168" s="131"/>
      <c r="U168" s="131"/>
    </row>
    <row r="169" spans="2:21" s="191" customFormat="1" x14ac:dyDescent="0.25">
      <c r="B169" s="131"/>
      <c r="C169" s="131"/>
      <c r="D169" s="131"/>
      <c r="E169" s="131"/>
      <c r="F169" s="131"/>
      <c r="G169" s="131"/>
      <c r="H169" s="131"/>
      <c r="I169" s="131"/>
      <c r="J169" s="131"/>
      <c r="K169" s="131"/>
      <c r="L169" s="131"/>
      <c r="M169" s="131"/>
      <c r="N169" s="131"/>
      <c r="O169" s="131"/>
      <c r="P169" s="131"/>
      <c r="Q169" s="131"/>
      <c r="R169" s="131"/>
      <c r="S169" s="131"/>
      <c r="T169" s="131"/>
      <c r="U169" s="131"/>
    </row>
    <row r="170" spans="2:21" s="191" customFormat="1" x14ac:dyDescent="0.25">
      <c r="B170" s="131"/>
      <c r="C170" s="131"/>
      <c r="D170" s="131"/>
      <c r="E170" s="131"/>
      <c r="F170" s="131"/>
      <c r="G170" s="131"/>
      <c r="H170" s="131"/>
      <c r="I170" s="131"/>
      <c r="J170" s="131"/>
      <c r="K170" s="131"/>
      <c r="L170" s="131"/>
      <c r="M170" s="131"/>
      <c r="N170" s="131"/>
      <c r="O170" s="131"/>
      <c r="P170" s="131"/>
      <c r="Q170" s="131"/>
      <c r="R170" s="131"/>
      <c r="S170" s="131"/>
      <c r="T170" s="131"/>
      <c r="U170" s="131"/>
    </row>
    <row r="171" spans="2:21" s="191" customFormat="1" x14ac:dyDescent="0.25">
      <c r="B171" s="131"/>
      <c r="C171" s="131"/>
      <c r="D171" s="131"/>
      <c r="E171" s="131"/>
      <c r="F171" s="131"/>
      <c r="G171" s="131"/>
      <c r="H171" s="131"/>
      <c r="I171" s="131"/>
      <c r="J171" s="131"/>
      <c r="K171" s="131"/>
      <c r="L171" s="131"/>
      <c r="M171" s="131"/>
      <c r="N171" s="131"/>
      <c r="O171" s="131"/>
      <c r="P171" s="131"/>
      <c r="Q171" s="131"/>
      <c r="R171" s="131"/>
      <c r="S171" s="131"/>
      <c r="T171" s="131"/>
      <c r="U171" s="131"/>
    </row>
    <row r="172" spans="2:21" s="191" customFormat="1" x14ac:dyDescent="0.25">
      <c r="B172" s="131"/>
      <c r="C172" s="131"/>
      <c r="D172" s="131"/>
      <c r="E172" s="131"/>
      <c r="F172" s="131"/>
      <c r="G172" s="131"/>
      <c r="H172" s="131"/>
      <c r="I172" s="131"/>
      <c r="J172" s="131"/>
      <c r="K172" s="131"/>
      <c r="L172" s="131"/>
      <c r="M172" s="131"/>
      <c r="N172" s="131"/>
      <c r="O172" s="131"/>
      <c r="P172" s="131"/>
      <c r="Q172" s="131"/>
      <c r="R172" s="131"/>
      <c r="S172" s="131"/>
      <c r="T172" s="131"/>
      <c r="U172" s="131"/>
    </row>
    <row r="173" spans="2:21" s="191" customFormat="1" x14ac:dyDescent="0.25">
      <c r="B173" s="131"/>
      <c r="C173" s="131"/>
      <c r="D173" s="131"/>
      <c r="E173" s="131"/>
      <c r="F173" s="131"/>
      <c r="G173" s="131"/>
      <c r="H173" s="131"/>
      <c r="I173" s="131"/>
      <c r="J173" s="131"/>
      <c r="K173" s="131"/>
      <c r="L173" s="131"/>
      <c r="M173" s="131"/>
      <c r="N173" s="131"/>
      <c r="O173" s="131"/>
      <c r="P173" s="131"/>
      <c r="Q173" s="131"/>
      <c r="R173" s="131"/>
      <c r="S173" s="131"/>
      <c r="T173" s="131"/>
      <c r="U173" s="131"/>
    </row>
    <row r="174" spans="2:21" s="191" customFormat="1" x14ac:dyDescent="0.25">
      <c r="B174" s="131"/>
      <c r="C174" s="131"/>
      <c r="D174" s="131"/>
      <c r="E174" s="131"/>
      <c r="F174" s="131"/>
      <c r="G174" s="131"/>
      <c r="H174" s="131"/>
      <c r="I174" s="131"/>
      <c r="J174" s="131"/>
      <c r="K174" s="131"/>
      <c r="L174" s="131"/>
      <c r="M174" s="131"/>
      <c r="N174" s="131"/>
      <c r="O174" s="131"/>
      <c r="P174" s="131"/>
      <c r="Q174" s="131"/>
      <c r="R174" s="131"/>
      <c r="S174" s="131"/>
      <c r="T174" s="131"/>
      <c r="U174" s="131"/>
    </row>
    <row r="175" spans="2:21" s="191" customFormat="1" x14ac:dyDescent="0.25">
      <c r="B175" s="131"/>
      <c r="C175" s="131"/>
      <c r="D175" s="131"/>
      <c r="E175" s="131"/>
      <c r="F175" s="131"/>
      <c r="G175" s="131"/>
      <c r="H175" s="131"/>
      <c r="I175" s="131"/>
      <c r="J175" s="131"/>
      <c r="K175" s="131"/>
      <c r="L175" s="131"/>
      <c r="M175" s="131"/>
      <c r="N175" s="131"/>
      <c r="O175" s="131"/>
      <c r="P175" s="131"/>
      <c r="Q175" s="131"/>
      <c r="R175" s="131"/>
      <c r="S175" s="131"/>
      <c r="T175" s="131"/>
      <c r="U175" s="131"/>
    </row>
    <row r="176" spans="2:21" s="191" customFormat="1" x14ac:dyDescent="0.25">
      <c r="B176" s="131"/>
      <c r="C176" s="131"/>
      <c r="D176" s="131"/>
      <c r="E176" s="131"/>
      <c r="F176" s="131"/>
      <c r="G176" s="131"/>
      <c r="H176" s="131"/>
      <c r="I176" s="131"/>
      <c r="J176" s="131"/>
      <c r="K176" s="131"/>
      <c r="L176" s="131"/>
      <c r="M176" s="131"/>
      <c r="N176" s="131"/>
      <c r="O176" s="131"/>
      <c r="P176" s="131"/>
      <c r="Q176" s="131"/>
      <c r="R176" s="131"/>
      <c r="S176" s="131"/>
      <c r="T176" s="131"/>
      <c r="U176" s="131"/>
    </row>
    <row r="177" spans="2:21" s="191" customFormat="1" x14ac:dyDescent="0.25">
      <c r="B177" s="131"/>
      <c r="C177" s="131"/>
      <c r="D177" s="131"/>
      <c r="E177" s="131"/>
      <c r="F177" s="131"/>
      <c r="G177" s="131"/>
      <c r="H177" s="131"/>
      <c r="I177" s="131"/>
      <c r="J177" s="131"/>
      <c r="K177" s="131"/>
      <c r="L177" s="131"/>
      <c r="M177" s="131"/>
      <c r="N177" s="131"/>
      <c r="O177" s="131"/>
      <c r="P177" s="131"/>
      <c r="Q177" s="131"/>
      <c r="R177" s="131"/>
      <c r="S177" s="131"/>
      <c r="T177" s="131"/>
      <c r="U177" s="131"/>
    </row>
    <row r="178" spans="2:21" s="191" customFormat="1" x14ac:dyDescent="0.25">
      <c r="B178" s="131"/>
      <c r="C178" s="131"/>
      <c r="D178" s="131"/>
      <c r="E178" s="131"/>
      <c r="F178" s="131"/>
      <c r="G178" s="131"/>
      <c r="H178" s="131"/>
      <c r="I178" s="131"/>
      <c r="J178" s="131"/>
      <c r="K178" s="131"/>
      <c r="L178" s="131"/>
      <c r="M178" s="131"/>
      <c r="N178" s="131"/>
      <c r="O178" s="131"/>
      <c r="P178" s="131"/>
      <c r="Q178" s="131"/>
      <c r="R178" s="131"/>
      <c r="S178" s="131"/>
      <c r="T178" s="131"/>
      <c r="U178" s="131"/>
    </row>
    <row r="179" spans="2:21" s="191" customFormat="1" x14ac:dyDescent="0.25">
      <c r="B179" s="131"/>
      <c r="C179" s="131"/>
      <c r="D179" s="131"/>
      <c r="E179" s="131"/>
      <c r="F179" s="131"/>
      <c r="G179" s="131"/>
      <c r="H179" s="131"/>
      <c r="I179" s="131"/>
      <c r="J179" s="131"/>
      <c r="K179" s="131"/>
      <c r="L179" s="131"/>
      <c r="M179" s="131"/>
      <c r="N179" s="131"/>
      <c r="O179" s="131"/>
      <c r="P179" s="131"/>
      <c r="Q179" s="131"/>
      <c r="R179" s="131"/>
      <c r="S179" s="131"/>
      <c r="T179" s="131"/>
      <c r="U179" s="131"/>
    </row>
    <row r="180" spans="2:21" s="191" customFormat="1" x14ac:dyDescent="0.25">
      <c r="B180" s="131"/>
      <c r="C180" s="131"/>
      <c r="D180" s="131"/>
      <c r="E180" s="131"/>
      <c r="F180" s="131"/>
      <c r="G180" s="131"/>
      <c r="H180" s="131"/>
      <c r="I180" s="131"/>
      <c r="J180" s="131"/>
      <c r="K180" s="131"/>
      <c r="L180" s="131"/>
      <c r="M180" s="131"/>
      <c r="N180" s="131"/>
      <c r="O180" s="131"/>
      <c r="P180" s="131"/>
      <c r="Q180" s="131"/>
      <c r="R180" s="131"/>
      <c r="S180" s="131"/>
      <c r="T180" s="131"/>
      <c r="U180" s="131"/>
    </row>
    <row r="181" spans="2:21" s="191" customFormat="1" x14ac:dyDescent="0.25">
      <c r="B181" s="131"/>
      <c r="C181" s="131"/>
      <c r="D181" s="131"/>
      <c r="E181" s="131"/>
      <c r="F181" s="131"/>
      <c r="G181" s="131"/>
      <c r="H181" s="131"/>
      <c r="I181" s="131"/>
      <c r="J181" s="131"/>
      <c r="K181" s="131"/>
      <c r="L181" s="131"/>
      <c r="M181" s="131"/>
      <c r="N181" s="131"/>
      <c r="O181" s="131"/>
      <c r="P181" s="131"/>
      <c r="Q181" s="131"/>
      <c r="R181" s="131"/>
      <c r="S181" s="131"/>
      <c r="T181" s="131"/>
      <c r="U181" s="131"/>
    </row>
    <row r="182" spans="2:21" s="191" customFormat="1" x14ac:dyDescent="0.25">
      <c r="B182" s="131"/>
      <c r="C182" s="131"/>
      <c r="D182" s="131"/>
      <c r="E182" s="131"/>
      <c r="F182" s="131"/>
      <c r="G182" s="131"/>
      <c r="H182" s="131"/>
      <c r="I182" s="131"/>
      <c r="J182" s="131"/>
      <c r="K182" s="131"/>
      <c r="L182" s="131"/>
      <c r="M182" s="131"/>
      <c r="N182" s="131"/>
      <c r="O182" s="131"/>
      <c r="P182" s="131"/>
      <c r="Q182" s="131"/>
      <c r="R182" s="131"/>
      <c r="S182" s="131"/>
      <c r="T182" s="131"/>
      <c r="U182" s="131"/>
    </row>
    <row r="183" spans="2:21" s="191" customFormat="1" x14ac:dyDescent="0.25">
      <c r="B183" s="131"/>
      <c r="C183" s="131"/>
      <c r="D183" s="131"/>
      <c r="E183" s="131"/>
      <c r="F183" s="131"/>
      <c r="G183" s="131"/>
      <c r="H183" s="131"/>
      <c r="I183" s="131"/>
      <c r="J183" s="131"/>
      <c r="K183" s="131"/>
      <c r="L183" s="131"/>
      <c r="M183" s="131"/>
      <c r="N183" s="131"/>
      <c r="O183" s="131"/>
      <c r="P183" s="131"/>
      <c r="Q183" s="131"/>
      <c r="R183" s="131"/>
      <c r="S183" s="131"/>
      <c r="T183" s="131"/>
      <c r="U183" s="131"/>
    </row>
    <row r="184" spans="2:21" s="191" customFormat="1" x14ac:dyDescent="0.25">
      <c r="B184" s="131"/>
      <c r="C184" s="131"/>
      <c r="D184" s="131"/>
      <c r="E184" s="131"/>
      <c r="F184" s="131"/>
      <c r="G184" s="131"/>
      <c r="H184" s="131"/>
      <c r="I184" s="131"/>
      <c r="J184" s="131"/>
      <c r="K184" s="131"/>
      <c r="L184" s="131"/>
      <c r="M184" s="131"/>
      <c r="N184" s="131"/>
      <c r="O184" s="131"/>
      <c r="P184" s="131"/>
      <c r="Q184" s="131"/>
      <c r="R184" s="131"/>
      <c r="S184" s="131"/>
      <c r="T184" s="131"/>
      <c r="U184" s="131"/>
    </row>
    <row r="185" spans="2:21" s="191" customFormat="1" x14ac:dyDescent="0.25">
      <c r="B185" s="131"/>
      <c r="C185" s="131"/>
      <c r="D185" s="131"/>
      <c r="E185" s="131"/>
      <c r="F185" s="131"/>
      <c r="G185" s="131"/>
      <c r="H185" s="131"/>
      <c r="I185" s="131"/>
      <c r="J185" s="131"/>
      <c r="K185" s="131"/>
      <c r="L185" s="131"/>
      <c r="M185" s="131"/>
      <c r="N185" s="131"/>
      <c r="O185" s="131"/>
      <c r="P185" s="131"/>
      <c r="Q185" s="131"/>
      <c r="R185" s="131"/>
      <c r="S185" s="131"/>
      <c r="T185" s="131"/>
      <c r="U185" s="131"/>
    </row>
    <row r="186" spans="2:21" s="191" customFormat="1" x14ac:dyDescent="0.25">
      <c r="B186" s="131"/>
      <c r="C186" s="131"/>
      <c r="D186" s="131"/>
      <c r="E186" s="131"/>
      <c r="F186" s="131"/>
      <c r="G186" s="131"/>
      <c r="H186" s="131"/>
      <c r="I186" s="131"/>
      <c r="J186" s="131"/>
      <c r="K186" s="131"/>
      <c r="L186" s="131"/>
      <c r="M186" s="131"/>
      <c r="N186" s="131"/>
      <c r="O186" s="131"/>
      <c r="P186" s="131"/>
      <c r="Q186" s="131"/>
      <c r="R186" s="131"/>
      <c r="S186" s="131"/>
      <c r="T186" s="131"/>
      <c r="U186" s="131"/>
    </row>
    <row r="187" spans="2:21" s="191" customFormat="1" x14ac:dyDescent="0.25">
      <c r="B187" s="131"/>
      <c r="C187" s="131"/>
      <c r="D187" s="131"/>
      <c r="E187" s="131"/>
      <c r="F187" s="131"/>
      <c r="G187" s="131"/>
      <c r="H187" s="131"/>
      <c r="I187" s="131"/>
      <c r="J187" s="131"/>
      <c r="K187" s="131"/>
      <c r="L187" s="131"/>
      <c r="M187" s="131"/>
      <c r="N187" s="131"/>
      <c r="O187" s="131"/>
      <c r="P187" s="131"/>
      <c r="Q187" s="131"/>
      <c r="R187" s="131"/>
      <c r="S187" s="131"/>
      <c r="T187" s="131"/>
      <c r="U187" s="131"/>
    </row>
    <row r="188" spans="2:21" s="191" customFormat="1" x14ac:dyDescent="0.25">
      <c r="B188" s="131"/>
      <c r="C188" s="131"/>
      <c r="D188" s="131"/>
      <c r="E188" s="131"/>
      <c r="F188" s="131"/>
      <c r="G188" s="131"/>
      <c r="H188" s="131"/>
      <c r="I188" s="131"/>
      <c r="J188" s="131"/>
      <c r="K188" s="131"/>
      <c r="L188" s="131"/>
      <c r="M188" s="131"/>
      <c r="N188" s="131"/>
      <c r="O188" s="131"/>
      <c r="P188" s="131"/>
      <c r="Q188" s="131"/>
      <c r="R188" s="131"/>
      <c r="S188" s="131"/>
      <c r="T188" s="131"/>
      <c r="U188" s="131"/>
    </row>
    <row r="189" spans="2:21" s="191" customFormat="1" x14ac:dyDescent="0.25">
      <c r="B189" s="131"/>
      <c r="C189" s="131"/>
      <c r="D189" s="131"/>
      <c r="E189" s="131"/>
      <c r="F189" s="131"/>
      <c r="G189" s="131"/>
      <c r="H189" s="131"/>
      <c r="I189" s="131"/>
      <c r="J189" s="131"/>
      <c r="K189" s="131"/>
      <c r="L189" s="131"/>
      <c r="M189" s="131"/>
      <c r="N189" s="131"/>
      <c r="O189" s="131"/>
      <c r="P189" s="131"/>
      <c r="Q189" s="131"/>
      <c r="R189" s="131"/>
      <c r="S189" s="131"/>
      <c r="T189" s="131"/>
      <c r="U189" s="131"/>
    </row>
    <row r="190" spans="2:21" s="191" customFormat="1" x14ac:dyDescent="0.25">
      <c r="B190" s="131"/>
      <c r="C190" s="131"/>
      <c r="D190" s="131"/>
      <c r="E190" s="131"/>
      <c r="F190" s="131"/>
      <c r="G190" s="131"/>
      <c r="H190" s="131"/>
      <c r="I190" s="131"/>
      <c r="J190" s="131"/>
      <c r="K190" s="131"/>
      <c r="L190" s="131"/>
      <c r="M190" s="131"/>
      <c r="N190" s="131"/>
      <c r="O190" s="131"/>
      <c r="P190" s="131"/>
      <c r="Q190" s="131"/>
      <c r="R190" s="131"/>
      <c r="S190" s="131"/>
      <c r="T190" s="131"/>
      <c r="U190" s="131"/>
    </row>
    <row r="191" spans="2:21" s="191" customFormat="1" x14ac:dyDescent="0.25">
      <c r="B191" s="131"/>
      <c r="C191" s="131"/>
      <c r="D191" s="131"/>
      <c r="E191" s="131"/>
      <c r="F191" s="131"/>
      <c r="G191" s="131"/>
      <c r="H191" s="131"/>
      <c r="I191" s="131"/>
      <c r="J191" s="131"/>
      <c r="K191" s="131"/>
      <c r="L191" s="131"/>
      <c r="M191" s="131"/>
      <c r="N191" s="131"/>
      <c r="O191" s="131"/>
      <c r="P191" s="131"/>
      <c r="Q191" s="131"/>
      <c r="R191" s="131"/>
      <c r="S191" s="131"/>
      <c r="T191" s="131"/>
      <c r="U191" s="131"/>
    </row>
    <row r="192" spans="2:21" s="191" customFormat="1" x14ac:dyDescent="0.25">
      <c r="B192" s="131"/>
      <c r="C192" s="131"/>
      <c r="D192" s="131"/>
      <c r="E192" s="131"/>
      <c r="F192" s="131"/>
      <c r="G192" s="131"/>
      <c r="H192" s="131"/>
      <c r="I192" s="131"/>
      <c r="J192" s="131"/>
      <c r="K192" s="131"/>
      <c r="L192" s="131"/>
      <c r="M192" s="131"/>
      <c r="N192" s="131"/>
      <c r="O192" s="131"/>
      <c r="P192" s="131"/>
      <c r="Q192" s="131"/>
      <c r="R192" s="131"/>
      <c r="S192" s="131"/>
      <c r="T192" s="131"/>
      <c r="U192" s="131"/>
    </row>
    <row r="193" spans="2:21" s="191" customFormat="1" x14ac:dyDescent="0.25">
      <c r="B193" s="131"/>
      <c r="C193" s="131"/>
      <c r="D193" s="131"/>
      <c r="E193" s="131"/>
      <c r="F193" s="131"/>
      <c r="G193" s="131"/>
      <c r="H193" s="131"/>
      <c r="I193" s="131"/>
      <c r="J193" s="131"/>
      <c r="K193" s="131"/>
      <c r="L193" s="131"/>
      <c r="M193" s="131"/>
      <c r="N193" s="131"/>
      <c r="O193" s="131"/>
      <c r="P193" s="131"/>
      <c r="Q193" s="131"/>
      <c r="R193" s="131"/>
      <c r="S193" s="131"/>
      <c r="T193" s="131"/>
      <c r="U193" s="131"/>
    </row>
    <row r="194" spans="2:21" s="191" customFormat="1" x14ac:dyDescent="0.25">
      <c r="B194" s="131"/>
      <c r="C194" s="131"/>
      <c r="D194" s="131"/>
      <c r="E194" s="131"/>
      <c r="F194" s="131"/>
      <c r="G194" s="131"/>
      <c r="H194" s="131"/>
      <c r="I194" s="131"/>
      <c r="J194" s="131"/>
      <c r="K194" s="131"/>
      <c r="L194" s="131"/>
      <c r="M194" s="131"/>
      <c r="N194" s="131"/>
      <c r="O194" s="131"/>
      <c r="P194" s="131"/>
      <c r="Q194" s="131"/>
      <c r="R194" s="131"/>
      <c r="S194" s="131"/>
      <c r="T194" s="131"/>
      <c r="U194" s="131"/>
    </row>
    <row r="195" spans="2:21" s="191" customFormat="1" x14ac:dyDescent="0.25">
      <c r="B195" s="131"/>
      <c r="C195" s="131"/>
      <c r="D195" s="131"/>
      <c r="E195" s="131"/>
      <c r="F195" s="131"/>
      <c r="G195" s="131"/>
      <c r="H195" s="131"/>
      <c r="I195" s="131"/>
      <c r="J195" s="131"/>
      <c r="K195" s="131"/>
      <c r="L195" s="131"/>
      <c r="M195" s="131"/>
      <c r="N195" s="131"/>
      <c r="O195" s="131"/>
      <c r="P195" s="131"/>
      <c r="Q195" s="131"/>
      <c r="R195" s="131"/>
      <c r="S195" s="131"/>
      <c r="T195" s="131"/>
      <c r="U195" s="131"/>
    </row>
    <row r="196" spans="2:21" s="191" customFormat="1" x14ac:dyDescent="0.25">
      <c r="B196" s="131"/>
      <c r="C196" s="131"/>
      <c r="D196" s="131"/>
      <c r="E196" s="131"/>
      <c r="F196" s="131"/>
      <c r="G196" s="131"/>
      <c r="H196" s="131"/>
      <c r="I196" s="131"/>
      <c r="J196" s="131"/>
      <c r="K196" s="131"/>
      <c r="L196" s="131"/>
      <c r="M196" s="131"/>
      <c r="N196" s="131"/>
      <c r="O196" s="131"/>
      <c r="P196" s="131"/>
      <c r="Q196" s="131"/>
      <c r="R196" s="131"/>
      <c r="S196" s="131"/>
      <c r="T196" s="131"/>
      <c r="U196" s="131"/>
    </row>
    <row r="197" spans="2:21" s="191" customFormat="1" x14ac:dyDescent="0.25">
      <c r="B197" s="131"/>
      <c r="C197" s="131"/>
      <c r="D197" s="131"/>
      <c r="E197" s="131"/>
      <c r="F197" s="131"/>
      <c r="G197" s="131"/>
      <c r="H197" s="131"/>
      <c r="I197" s="131"/>
      <c r="J197" s="131"/>
      <c r="K197" s="131"/>
      <c r="L197" s="131"/>
      <c r="M197" s="131"/>
      <c r="N197" s="131"/>
      <c r="O197" s="131"/>
      <c r="P197" s="131"/>
      <c r="Q197" s="131"/>
      <c r="R197" s="131"/>
      <c r="S197" s="131"/>
      <c r="T197" s="131"/>
      <c r="U197" s="131"/>
    </row>
    <row r="198" spans="2:21" s="191" customFormat="1" x14ac:dyDescent="0.25">
      <c r="B198" s="131"/>
      <c r="C198" s="131"/>
      <c r="D198" s="131"/>
      <c r="E198" s="131"/>
      <c r="F198" s="131"/>
      <c r="G198" s="131"/>
      <c r="H198" s="131"/>
      <c r="I198" s="131"/>
      <c r="J198" s="131"/>
      <c r="K198" s="131"/>
      <c r="L198" s="131"/>
      <c r="M198" s="131"/>
      <c r="N198" s="131"/>
      <c r="O198" s="131"/>
      <c r="P198" s="131"/>
      <c r="Q198" s="131"/>
      <c r="R198" s="131"/>
      <c r="S198" s="131"/>
      <c r="T198" s="131"/>
      <c r="U198" s="131"/>
    </row>
    <row r="199" spans="2:21" s="191" customFormat="1" x14ac:dyDescent="0.25">
      <c r="B199" s="131"/>
      <c r="C199" s="131"/>
      <c r="D199" s="131"/>
      <c r="E199" s="131"/>
      <c r="F199" s="131"/>
      <c r="G199" s="131"/>
      <c r="H199" s="131"/>
      <c r="I199" s="131"/>
      <c r="J199" s="131"/>
      <c r="K199" s="131"/>
      <c r="L199" s="131"/>
      <c r="M199" s="131"/>
      <c r="N199" s="131"/>
      <c r="O199" s="131"/>
      <c r="P199" s="131"/>
      <c r="Q199" s="131"/>
      <c r="R199" s="131"/>
      <c r="S199" s="131"/>
      <c r="T199" s="131"/>
      <c r="U199" s="131"/>
    </row>
    <row r="200" spans="2:21" s="191" customFormat="1" x14ac:dyDescent="0.25">
      <c r="B200" s="131"/>
      <c r="C200" s="131"/>
      <c r="D200" s="131"/>
      <c r="E200" s="131"/>
      <c r="F200" s="131"/>
      <c r="G200" s="131"/>
      <c r="H200" s="131"/>
      <c r="I200" s="131"/>
      <c r="J200" s="131"/>
      <c r="K200" s="131"/>
      <c r="L200" s="131"/>
      <c r="M200" s="131"/>
      <c r="N200" s="131"/>
      <c r="O200" s="131"/>
      <c r="P200" s="131"/>
      <c r="Q200" s="131"/>
      <c r="R200" s="131"/>
      <c r="S200" s="131"/>
      <c r="T200" s="131"/>
      <c r="U200" s="131"/>
    </row>
    <row r="201" spans="2:21" s="191" customFormat="1" x14ac:dyDescent="0.25">
      <c r="B201" s="131"/>
      <c r="C201" s="131"/>
      <c r="D201" s="131"/>
      <c r="E201" s="131"/>
      <c r="F201" s="131"/>
      <c r="G201" s="131"/>
      <c r="H201" s="131"/>
      <c r="I201" s="131"/>
      <c r="J201" s="131"/>
      <c r="K201" s="131"/>
      <c r="L201" s="131"/>
      <c r="M201" s="131"/>
      <c r="N201" s="131"/>
      <c r="O201" s="131"/>
      <c r="P201" s="131"/>
      <c r="Q201" s="131"/>
      <c r="R201" s="131"/>
      <c r="S201" s="131"/>
      <c r="T201" s="131"/>
      <c r="U201" s="131"/>
    </row>
    <row r="202" spans="2:21" s="191" customFormat="1" x14ac:dyDescent="0.25">
      <c r="B202" s="131"/>
      <c r="C202" s="131"/>
      <c r="D202" s="131"/>
      <c r="E202" s="131"/>
      <c r="F202" s="131"/>
      <c r="G202" s="131"/>
      <c r="H202" s="131"/>
      <c r="I202" s="131"/>
      <c r="J202" s="131"/>
      <c r="K202" s="131"/>
      <c r="L202" s="131"/>
      <c r="M202" s="131"/>
      <c r="N202" s="131"/>
      <c r="O202" s="131"/>
      <c r="P202" s="131"/>
      <c r="Q202" s="131"/>
      <c r="R202" s="131"/>
      <c r="S202" s="131"/>
      <c r="T202" s="131"/>
      <c r="U202" s="131"/>
    </row>
    <row r="203" spans="2:21" s="191" customFormat="1" x14ac:dyDescent="0.25">
      <c r="B203" s="131"/>
      <c r="C203" s="131"/>
      <c r="D203" s="131"/>
      <c r="E203" s="131"/>
      <c r="F203" s="131"/>
      <c r="G203" s="131"/>
      <c r="H203" s="131"/>
      <c r="I203" s="131"/>
      <c r="J203" s="131"/>
      <c r="K203" s="131"/>
      <c r="L203" s="131"/>
      <c r="M203" s="131"/>
      <c r="N203" s="131"/>
      <c r="O203" s="131"/>
      <c r="P203" s="131"/>
      <c r="Q203" s="131"/>
      <c r="R203" s="131"/>
      <c r="S203" s="131"/>
      <c r="T203" s="131"/>
      <c r="U203" s="131"/>
    </row>
    <row r="204" spans="2:21" s="191" customFormat="1" x14ac:dyDescent="0.25">
      <c r="B204" s="131"/>
      <c r="C204" s="131"/>
      <c r="D204" s="131"/>
      <c r="E204" s="131"/>
      <c r="F204" s="131"/>
      <c r="G204" s="131"/>
      <c r="H204" s="131"/>
      <c r="I204" s="131"/>
      <c r="J204" s="131"/>
      <c r="K204" s="131"/>
      <c r="L204" s="131"/>
      <c r="M204" s="131"/>
      <c r="N204" s="131"/>
      <c r="O204" s="131"/>
      <c r="P204" s="131"/>
      <c r="Q204" s="131"/>
      <c r="R204" s="131"/>
      <c r="S204" s="131"/>
      <c r="T204" s="131"/>
      <c r="U204" s="131"/>
    </row>
    <row r="205" spans="2:21" s="191" customFormat="1" x14ac:dyDescent="0.25">
      <c r="B205" s="131"/>
      <c r="C205" s="131"/>
      <c r="D205" s="131"/>
      <c r="E205" s="131"/>
      <c r="F205" s="131"/>
      <c r="G205" s="131"/>
      <c r="H205" s="131"/>
      <c r="I205" s="131"/>
      <c r="J205" s="131"/>
      <c r="K205" s="131"/>
      <c r="L205" s="131"/>
      <c r="M205" s="131"/>
      <c r="N205" s="131"/>
      <c r="O205" s="131"/>
      <c r="P205" s="131"/>
      <c r="Q205" s="131"/>
      <c r="R205" s="131"/>
      <c r="S205" s="131"/>
      <c r="T205" s="131"/>
      <c r="U205" s="131"/>
    </row>
    <row r="206" spans="2:21" s="191" customFormat="1" x14ac:dyDescent="0.25">
      <c r="B206" s="131"/>
      <c r="C206" s="131"/>
      <c r="D206" s="131"/>
      <c r="E206" s="131"/>
      <c r="F206" s="131"/>
      <c r="G206" s="131"/>
      <c r="H206" s="131"/>
      <c r="I206" s="131"/>
      <c r="J206" s="131"/>
      <c r="K206" s="131"/>
      <c r="L206" s="131"/>
      <c r="M206" s="131"/>
      <c r="N206" s="131"/>
      <c r="O206" s="131"/>
      <c r="P206" s="131"/>
      <c r="Q206" s="131"/>
      <c r="R206" s="131"/>
      <c r="S206" s="131"/>
      <c r="T206" s="131"/>
      <c r="U206" s="131"/>
    </row>
    <row r="207" spans="2:21" s="191" customFormat="1" x14ac:dyDescent="0.25">
      <c r="B207" s="131"/>
      <c r="C207" s="131"/>
      <c r="D207" s="131"/>
      <c r="E207" s="131"/>
      <c r="F207" s="131"/>
      <c r="G207" s="131"/>
      <c r="H207" s="131"/>
      <c r="I207" s="131"/>
      <c r="J207" s="131"/>
      <c r="K207" s="131"/>
      <c r="L207" s="131"/>
      <c r="M207" s="131"/>
      <c r="N207" s="131"/>
      <c r="O207" s="131"/>
      <c r="P207" s="131"/>
      <c r="Q207" s="131"/>
      <c r="R207" s="131"/>
      <c r="S207" s="131"/>
      <c r="T207" s="131"/>
      <c r="U207" s="131"/>
    </row>
    <row r="208" spans="2:21" s="191" customFormat="1" x14ac:dyDescent="0.25">
      <c r="B208" s="131"/>
      <c r="C208" s="131"/>
      <c r="D208" s="131"/>
      <c r="E208" s="131"/>
      <c r="F208" s="131"/>
      <c r="G208" s="131"/>
      <c r="H208" s="131"/>
      <c r="I208" s="131"/>
      <c r="J208" s="131"/>
      <c r="K208" s="131"/>
      <c r="L208" s="131"/>
      <c r="M208" s="131"/>
      <c r="N208" s="131"/>
      <c r="O208" s="131"/>
      <c r="P208" s="131"/>
      <c r="Q208" s="131"/>
      <c r="R208" s="131"/>
      <c r="S208" s="131"/>
      <c r="T208" s="131"/>
      <c r="U208" s="131"/>
    </row>
    <row r="209" spans="2:21" s="191" customFormat="1" x14ac:dyDescent="0.25">
      <c r="B209" s="131"/>
      <c r="C209" s="131"/>
      <c r="D209" s="131"/>
      <c r="E209" s="131"/>
      <c r="F209" s="131"/>
      <c r="G209" s="131"/>
      <c r="H209" s="131"/>
      <c r="I209" s="131"/>
      <c r="J209" s="131"/>
      <c r="K209" s="131"/>
      <c r="L209" s="131"/>
      <c r="M209" s="131"/>
      <c r="N209" s="131"/>
      <c r="O209" s="131"/>
      <c r="P209" s="131"/>
      <c r="Q209" s="131"/>
      <c r="R209" s="131"/>
      <c r="S209" s="131"/>
      <c r="T209" s="131"/>
      <c r="U209" s="131"/>
    </row>
    <row r="210" spans="2:21" s="191" customFormat="1" x14ac:dyDescent="0.25">
      <c r="B210" s="131"/>
      <c r="C210" s="131"/>
      <c r="D210" s="131"/>
      <c r="E210" s="131"/>
      <c r="F210" s="131"/>
      <c r="G210" s="131"/>
      <c r="H210" s="131"/>
      <c r="I210" s="131"/>
      <c r="J210" s="131"/>
      <c r="K210" s="131"/>
      <c r="L210" s="131"/>
      <c r="M210" s="131"/>
      <c r="N210" s="131"/>
      <c r="O210" s="131"/>
      <c r="P210" s="131"/>
      <c r="Q210" s="131"/>
      <c r="R210" s="131"/>
      <c r="S210" s="131"/>
      <c r="T210" s="131"/>
      <c r="U210" s="131"/>
    </row>
    <row r="211" spans="2:21" s="191" customFormat="1" x14ac:dyDescent="0.25">
      <c r="B211" s="131"/>
      <c r="C211" s="131"/>
      <c r="D211" s="131"/>
      <c r="E211" s="131"/>
      <c r="F211" s="131"/>
      <c r="G211" s="131"/>
      <c r="H211" s="131"/>
      <c r="I211" s="131"/>
      <c r="J211" s="131"/>
      <c r="K211" s="131"/>
      <c r="L211" s="131"/>
      <c r="M211" s="131"/>
      <c r="N211" s="131"/>
      <c r="O211" s="131"/>
      <c r="P211" s="131"/>
      <c r="Q211" s="131"/>
      <c r="R211" s="131"/>
      <c r="S211" s="131"/>
      <c r="T211" s="131"/>
      <c r="U211" s="131"/>
    </row>
    <row r="212" spans="2:21" s="191" customFormat="1" x14ac:dyDescent="0.25">
      <c r="B212" s="131"/>
      <c r="C212" s="131"/>
      <c r="D212" s="131"/>
      <c r="E212" s="131"/>
      <c r="F212" s="131"/>
      <c r="G212" s="131"/>
      <c r="H212" s="131"/>
      <c r="I212" s="131"/>
      <c r="J212" s="131"/>
      <c r="K212" s="131"/>
      <c r="L212" s="131"/>
      <c r="M212" s="131"/>
      <c r="N212" s="131"/>
      <c r="O212" s="131"/>
      <c r="P212" s="131"/>
      <c r="Q212" s="131"/>
      <c r="R212" s="131"/>
      <c r="S212" s="131"/>
      <c r="T212" s="131"/>
      <c r="U212" s="131"/>
    </row>
    <row r="213" spans="2:21" s="191" customFormat="1" x14ac:dyDescent="0.25">
      <c r="B213" s="131"/>
      <c r="C213" s="131"/>
      <c r="D213" s="131"/>
      <c r="E213" s="131"/>
      <c r="F213" s="131"/>
      <c r="G213" s="131"/>
      <c r="H213" s="131"/>
      <c r="I213" s="131"/>
      <c r="J213" s="131"/>
      <c r="K213" s="131"/>
      <c r="L213" s="131"/>
      <c r="M213" s="131"/>
      <c r="N213" s="131"/>
      <c r="O213" s="131"/>
      <c r="P213" s="131"/>
      <c r="Q213" s="131"/>
      <c r="R213" s="131"/>
      <c r="S213" s="131"/>
      <c r="T213" s="131"/>
      <c r="U213" s="131"/>
    </row>
    <row r="214" spans="2:21" s="191" customFormat="1" x14ac:dyDescent="0.25">
      <c r="B214" s="131"/>
      <c r="C214" s="131"/>
      <c r="D214" s="131"/>
      <c r="E214" s="131"/>
      <c r="F214" s="131"/>
      <c r="G214" s="131"/>
      <c r="H214" s="131"/>
      <c r="I214" s="131"/>
      <c r="J214" s="131"/>
      <c r="K214" s="131"/>
      <c r="L214" s="131"/>
      <c r="M214" s="131"/>
      <c r="N214" s="131"/>
      <c r="O214" s="131"/>
      <c r="P214" s="131"/>
      <c r="Q214" s="131"/>
      <c r="R214" s="131"/>
      <c r="S214" s="131"/>
      <c r="T214" s="131"/>
      <c r="U214" s="131"/>
    </row>
    <row r="215" spans="2:21" s="191" customFormat="1" x14ac:dyDescent="0.25">
      <c r="B215" s="131"/>
      <c r="C215" s="131"/>
      <c r="D215" s="131"/>
      <c r="E215" s="131"/>
      <c r="F215" s="131"/>
      <c r="G215" s="131"/>
      <c r="H215" s="131"/>
      <c r="I215" s="131"/>
      <c r="J215" s="131"/>
      <c r="K215" s="131"/>
      <c r="L215" s="131"/>
      <c r="M215" s="131"/>
      <c r="N215" s="131"/>
      <c r="O215" s="131"/>
      <c r="P215" s="131"/>
      <c r="Q215" s="131"/>
      <c r="R215" s="131"/>
      <c r="S215" s="131"/>
      <c r="T215" s="131"/>
      <c r="U215" s="131"/>
    </row>
    <row r="216" spans="2:21" s="191" customFormat="1" x14ac:dyDescent="0.25">
      <c r="B216" s="131"/>
      <c r="C216" s="131"/>
      <c r="D216" s="131"/>
      <c r="E216" s="131"/>
      <c r="F216" s="131"/>
      <c r="G216" s="131"/>
      <c r="H216" s="131"/>
      <c r="I216" s="131"/>
      <c r="J216" s="131"/>
      <c r="K216" s="131"/>
      <c r="L216" s="131"/>
      <c r="M216" s="131"/>
      <c r="N216" s="131"/>
      <c r="O216" s="131"/>
      <c r="P216" s="131"/>
      <c r="Q216" s="131"/>
      <c r="R216" s="131"/>
      <c r="S216" s="131"/>
      <c r="T216" s="131"/>
      <c r="U216" s="131"/>
    </row>
    <row r="217" spans="2:21" s="191" customFormat="1" x14ac:dyDescent="0.25">
      <c r="B217" s="131"/>
      <c r="C217" s="131"/>
      <c r="D217" s="131"/>
      <c r="E217" s="131"/>
      <c r="F217" s="131"/>
      <c r="G217" s="131"/>
      <c r="H217" s="131"/>
      <c r="I217" s="131"/>
      <c r="J217" s="131"/>
      <c r="K217" s="131"/>
      <c r="L217" s="131"/>
      <c r="M217" s="131"/>
      <c r="N217" s="131"/>
      <c r="O217" s="131"/>
      <c r="P217" s="131"/>
      <c r="Q217" s="131"/>
      <c r="R217" s="131"/>
      <c r="S217" s="131"/>
      <c r="T217" s="131"/>
      <c r="U217" s="131"/>
    </row>
    <row r="218" spans="2:21" s="191" customFormat="1" x14ac:dyDescent="0.25">
      <c r="B218" s="131"/>
      <c r="C218" s="131"/>
      <c r="D218" s="131"/>
      <c r="E218" s="131"/>
      <c r="F218" s="131"/>
      <c r="G218" s="131"/>
      <c r="H218" s="131"/>
      <c r="I218" s="131"/>
      <c r="J218" s="131"/>
      <c r="K218" s="131"/>
      <c r="L218" s="131"/>
      <c r="M218" s="131"/>
      <c r="N218" s="131"/>
      <c r="O218" s="131"/>
      <c r="P218" s="131"/>
      <c r="Q218" s="131"/>
      <c r="R218" s="131"/>
      <c r="S218" s="131"/>
      <c r="T218" s="131"/>
      <c r="U218" s="131"/>
    </row>
    <row r="219" spans="2:21" s="191" customFormat="1" x14ac:dyDescent="0.25">
      <c r="B219" s="131"/>
      <c r="C219" s="131"/>
      <c r="D219" s="131"/>
      <c r="E219" s="131"/>
      <c r="F219" s="131"/>
      <c r="G219" s="131"/>
      <c r="H219" s="131"/>
      <c r="I219" s="131"/>
      <c r="J219" s="131"/>
      <c r="K219" s="131"/>
      <c r="L219" s="131"/>
      <c r="M219" s="131"/>
      <c r="N219" s="131"/>
      <c r="O219" s="131"/>
      <c r="P219" s="131"/>
      <c r="Q219" s="131"/>
      <c r="R219" s="131"/>
      <c r="S219" s="131"/>
      <c r="T219" s="131"/>
      <c r="U219" s="131"/>
    </row>
    <row r="220" spans="2:21" s="191" customFormat="1" x14ac:dyDescent="0.25">
      <c r="B220" s="131"/>
      <c r="C220" s="131"/>
      <c r="D220" s="131"/>
      <c r="E220" s="131"/>
      <c r="F220" s="131"/>
      <c r="G220" s="131"/>
      <c r="H220" s="131"/>
      <c r="I220" s="131"/>
      <c r="J220" s="131"/>
      <c r="K220" s="131"/>
      <c r="L220" s="131"/>
      <c r="M220" s="131"/>
      <c r="N220" s="131"/>
      <c r="O220" s="131"/>
      <c r="P220" s="131"/>
      <c r="Q220" s="131"/>
      <c r="R220" s="131"/>
      <c r="S220" s="131"/>
      <c r="T220" s="131"/>
      <c r="U220" s="131"/>
    </row>
    <row r="221" spans="2:21" s="191" customFormat="1" x14ac:dyDescent="0.25">
      <c r="B221" s="131"/>
      <c r="C221" s="131"/>
      <c r="D221" s="131"/>
      <c r="E221" s="131"/>
      <c r="F221" s="131"/>
      <c r="G221" s="131"/>
      <c r="H221" s="131"/>
      <c r="I221" s="131"/>
      <c r="J221" s="131"/>
      <c r="K221" s="131"/>
      <c r="L221" s="131"/>
      <c r="M221" s="131"/>
      <c r="N221" s="131"/>
      <c r="O221" s="131"/>
      <c r="P221" s="131"/>
      <c r="Q221" s="131"/>
      <c r="R221" s="131"/>
      <c r="S221" s="131"/>
      <c r="T221" s="131"/>
      <c r="U221" s="131"/>
    </row>
    <row r="222" spans="2:21" s="191" customFormat="1" x14ac:dyDescent="0.25">
      <c r="B222" s="131"/>
      <c r="C222" s="131"/>
      <c r="D222" s="131"/>
      <c r="E222" s="131"/>
      <c r="F222" s="131"/>
      <c r="G222" s="131"/>
      <c r="H222" s="131"/>
      <c r="I222" s="131"/>
      <c r="J222" s="131"/>
      <c r="K222" s="131"/>
      <c r="L222" s="131"/>
      <c r="M222" s="131"/>
      <c r="N222" s="131"/>
      <c r="O222" s="131"/>
      <c r="P222" s="131"/>
      <c r="Q222" s="131"/>
      <c r="R222" s="131"/>
      <c r="S222" s="131"/>
      <c r="T222" s="131"/>
      <c r="U222" s="131"/>
    </row>
    <row r="223" spans="2:21" s="191" customFormat="1" x14ac:dyDescent="0.25">
      <c r="B223" s="131"/>
      <c r="C223" s="131"/>
      <c r="D223" s="131"/>
      <c r="E223" s="131"/>
      <c r="F223" s="131"/>
      <c r="G223" s="131"/>
      <c r="H223" s="131"/>
      <c r="I223" s="131"/>
      <c r="J223" s="131"/>
      <c r="K223" s="131"/>
      <c r="L223" s="131"/>
      <c r="M223" s="131"/>
      <c r="N223" s="131"/>
      <c r="O223" s="131"/>
      <c r="P223" s="131"/>
      <c r="Q223" s="131"/>
      <c r="R223" s="131"/>
      <c r="S223" s="131"/>
      <c r="T223" s="131"/>
      <c r="U223" s="131"/>
    </row>
    <row r="224" spans="2:21" s="191" customFormat="1" x14ac:dyDescent="0.25">
      <c r="B224" s="131"/>
      <c r="C224" s="131"/>
      <c r="D224" s="131"/>
      <c r="E224" s="131"/>
      <c r="F224" s="131"/>
      <c r="G224" s="131"/>
      <c r="H224" s="131"/>
      <c r="I224" s="131"/>
      <c r="J224" s="131"/>
      <c r="K224" s="131"/>
      <c r="L224" s="131"/>
      <c r="M224" s="131"/>
      <c r="N224" s="131"/>
      <c r="O224" s="131"/>
      <c r="P224" s="131"/>
      <c r="Q224" s="131"/>
      <c r="R224" s="131"/>
      <c r="S224" s="131"/>
      <c r="T224" s="131"/>
      <c r="U224" s="131"/>
    </row>
    <row r="225" spans="2:21" s="191" customFormat="1" x14ac:dyDescent="0.25">
      <c r="B225" s="131"/>
      <c r="C225" s="131"/>
      <c r="D225" s="131"/>
      <c r="E225" s="131"/>
      <c r="F225" s="131"/>
      <c r="G225" s="131"/>
      <c r="H225" s="131"/>
      <c r="I225" s="131"/>
      <c r="J225" s="131"/>
      <c r="K225" s="131"/>
      <c r="L225" s="131"/>
      <c r="M225" s="131"/>
      <c r="N225" s="131"/>
      <c r="O225" s="131"/>
      <c r="P225" s="131"/>
      <c r="Q225" s="131"/>
      <c r="R225" s="131"/>
      <c r="S225" s="131"/>
      <c r="T225" s="131"/>
      <c r="U225" s="131"/>
    </row>
    <row r="226" spans="2:21" s="191" customFormat="1" x14ac:dyDescent="0.25">
      <c r="B226" s="131"/>
      <c r="C226" s="131"/>
      <c r="D226" s="131"/>
      <c r="E226" s="131"/>
      <c r="F226" s="131"/>
      <c r="G226" s="131"/>
      <c r="H226" s="131"/>
      <c r="I226" s="131"/>
      <c r="J226" s="131"/>
      <c r="K226" s="131"/>
      <c r="L226" s="131"/>
      <c r="M226" s="131"/>
      <c r="N226" s="131"/>
      <c r="O226" s="131"/>
      <c r="P226" s="131"/>
      <c r="Q226" s="131"/>
      <c r="R226" s="131"/>
      <c r="S226" s="131"/>
      <c r="T226" s="131"/>
      <c r="U226" s="131"/>
    </row>
    <row r="227" spans="2:21" s="191" customFormat="1" x14ac:dyDescent="0.25">
      <c r="B227" s="131"/>
      <c r="C227" s="131"/>
      <c r="D227" s="131"/>
      <c r="E227" s="131"/>
      <c r="F227" s="131"/>
      <c r="G227" s="131"/>
      <c r="H227" s="131"/>
      <c r="I227" s="131"/>
      <c r="J227" s="131"/>
      <c r="K227" s="131"/>
      <c r="L227" s="131"/>
      <c r="M227" s="131"/>
      <c r="N227" s="131"/>
      <c r="O227" s="131"/>
      <c r="P227" s="131"/>
      <c r="Q227" s="131"/>
      <c r="R227" s="131"/>
      <c r="S227" s="131"/>
      <c r="T227" s="131"/>
      <c r="U227" s="131"/>
    </row>
    <row r="228" spans="2:21" s="191" customFormat="1" x14ac:dyDescent="0.25">
      <c r="B228" s="131"/>
      <c r="C228" s="131"/>
      <c r="D228" s="131"/>
      <c r="E228" s="131"/>
      <c r="F228" s="131"/>
      <c r="G228" s="131"/>
      <c r="H228" s="131"/>
      <c r="I228" s="131"/>
      <c r="J228" s="131"/>
      <c r="K228" s="131"/>
      <c r="L228" s="131"/>
      <c r="M228" s="131"/>
      <c r="N228" s="131"/>
      <c r="O228" s="131"/>
      <c r="P228" s="131"/>
      <c r="Q228" s="131"/>
      <c r="R228" s="131"/>
      <c r="S228" s="131"/>
      <c r="T228" s="131"/>
      <c r="U228" s="131"/>
    </row>
    <row r="229" spans="2:21" s="191" customFormat="1" x14ac:dyDescent="0.25">
      <c r="B229" s="131"/>
      <c r="C229" s="131"/>
      <c r="D229" s="131"/>
      <c r="E229" s="131"/>
      <c r="F229" s="131"/>
      <c r="G229" s="131"/>
      <c r="H229" s="131"/>
      <c r="I229" s="131"/>
      <c r="J229" s="131"/>
      <c r="K229" s="131"/>
      <c r="L229" s="131"/>
      <c r="M229" s="131"/>
      <c r="N229" s="131"/>
      <c r="O229" s="131"/>
      <c r="P229" s="131"/>
      <c r="Q229" s="131"/>
      <c r="R229" s="131"/>
      <c r="S229" s="131"/>
      <c r="T229" s="131"/>
      <c r="U229" s="131"/>
    </row>
    <row r="230" spans="2:21" s="191" customFormat="1" x14ac:dyDescent="0.25">
      <c r="B230" s="131"/>
      <c r="C230" s="131"/>
      <c r="D230" s="131"/>
      <c r="E230" s="131"/>
      <c r="F230" s="131"/>
      <c r="G230" s="131"/>
      <c r="H230" s="131"/>
      <c r="I230" s="131"/>
      <c r="J230" s="131"/>
      <c r="K230" s="131"/>
      <c r="L230" s="131"/>
      <c r="M230" s="131"/>
      <c r="N230" s="131"/>
      <c r="O230" s="131"/>
      <c r="P230" s="131"/>
      <c r="Q230" s="131"/>
      <c r="R230" s="131"/>
      <c r="S230" s="131"/>
      <c r="T230" s="131"/>
      <c r="U230" s="131"/>
    </row>
    <row r="231" spans="2:21" s="191" customFormat="1" x14ac:dyDescent="0.25">
      <c r="B231" s="131"/>
      <c r="C231" s="131"/>
      <c r="D231" s="131"/>
      <c r="E231" s="131"/>
      <c r="F231" s="131"/>
      <c r="G231" s="131"/>
      <c r="H231" s="131"/>
      <c r="I231" s="131"/>
      <c r="J231" s="131"/>
      <c r="K231" s="131"/>
      <c r="L231" s="131"/>
      <c r="M231" s="131"/>
      <c r="N231" s="131"/>
      <c r="O231" s="131"/>
      <c r="P231" s="131"/>
      <c r="Q231" s="131"/>
      <c r="R231" s="131"/>
      <c r="S231" s="131"/>
      <c r="T231" s="131"/>
      <c r="U231" s="131"/>
    </row>
    <row r="232" spans="2:21" s="191" customFormat="1" x14ac:dyDescent="0.25">
      <c r="B232" s="131"/>
      <c r="C232" s="131"/>
      <c r="D232" s="131"/>
      <c r="E232" s="131"/>
      <c r="F232" s="131"/>
      <c r="G232" s="131"/>
      <c r="H232" s="131"/>
      <c r="I232" s="131"/>
      <c r="J232" s="131"/>
      <c r="K232" s="131"/>
      <c r="L232" s="131"/>
      <c r="M232" s="131"/>
      <c r="N232" s="131"/>
      <c r="O232" s="131"/>
      <c r="P232" s="131"/>
      <c r="Q232" s="131"/>
      <c r="R232" s="131"/>
      <c r="S232" s="131"/>
      <c r="T232" s="131"/>
      <c r="U232" s="131"/>
    </row>
    <row r="233" spans="2:21" s="191" customFormat="1" x14ac:dyDescent="0.25">
      <c r="B233" s="131"/>
      <c r="C233" s="131"/>
      <c r="D233" s="131"/>
      <c r="E233" s="131"/>
      <c r="F233" s="131"/>
      <c r="G233" s="131"/>
      <c r="H233" s="131"/>
      <c r="I233" s="131"/>
      <c r="J233" s="131"/>
      <c r="K233" s="131"/>
      <c r="L233" s="131"/>
      <c r="M233" s="131"/>
      <c r="N233" s="131"/>
      <c r="O233" s="131"/>
      <c r="P233" s="131"/>
      <c r="Q233" s="131"/>
      <c r="R233" s="131"/>
      <c r="S233" s="131"/>
      <c r="T233" s="131"/>
      <c r="U233" s="131"/>
    </row>
    <row r="234" spans="2:21" s="191" customFormat="1" x14ac:dyDescent="0.25">
      <c r="B234" s="131"/>
      <c r="C234" s="131"/>
      <c r="D234" s="131"/>
      <c r="E234" s="131"/>
      <c r="F234" s="131"/>
      <c r="G234" s="131"/>
      <c r="H234" s="131"/>
      <c r="I234" s="131"/>
      <c r="J234" s="131"/>
      <c r="K234" s="131"/>
      <c r="L234" s="131"/>
      <c r="M234" s="131"/>
      <c r="N234" s="131"/>
      <c r="O234" s="131"/>
      <c r="P234" s="131"/>
      <c r="Q234" s="131"/>
      <c r="R234" s="131"/>
      <c r="S234" s="131"/>
      <c r="T234" s="131"/>
      <c r="U234" s="131"/>
    </row>
    <row r="235" spans="2:21" s="191" customFormat="1" x14ac:dyDescent="0.25">
      <c r="B235" s="131"/>
      <c r="C235" s="131"/>
      <c r="D235" s="131"/>
      <c r="E235" s="131"/>
      <c r="F235" s="131"/>
      <c r="G235" s="131"/>
      <c r="H235" s="131"/>
      <c r="I235" s="131"/>
      <c r="J235" s="131"/>
      <c r="K235" s="131"/>
      <c r="L235" s="131"/>
      <c r="M235" s="131"/>
      <c r="N235" s="131"/>
      <c r="O235" s="131"/>
      <c r="P235" s="131"/>
      <c r="Q235" s="131"/>
      <c r="R235" s="131"/>
      <c r="S235" s="131"/>
      <c r="T235" s="131"/>
      <c r="U235" s="131"/>
    </row>
    <row r="236" spans="2:21" s="191" customFormat="1" x14ac:dyDescent="0.25">
      <c r="B236" s="131"/>
      <c r="C236" s="131"/>
      <c r="D236" s="131"/>
      <c r="E236" s="131"/>
      <c r="F236" s="131"/>
      <c r="G236" s="131"/>
      <c r="H236" s="131"/>
      <c r="I236" s="131"/>
      <c r="J236" s="131"/>
      <c r="K236" s="131"/>
      <c r="L236" s="131"/>
      <c r="M236" s="131"/>
      <c r="N236" s="131"/>
      <c r="O236" s="131"/>
      <c r="P236" s="131"/>
      <c r="Q236" s="131"/>
      <c r="R236" s="131"/>
      <c r="S236" s="131"/>
      <c r="T236" s="131"/>
      <c r="U236" s="131"/>
    </row>
    <row r="237" spans="2:21" s="191" customFormat="1" x14ac:dyDescent="0.25">
      <c r="B237" s="131"/>
      <c r="C237" s="131"/>
      <c r="D237" s="131"/>
      <c r="E237" s="131"/>
      <c r="F237" s="131"/>
      <c r="G237" s="131"/>
      <c r="H237" s="131"/>
      <c r="I237" s="131"/>
      <c r="J237" s="131"/>
      <c r="K237" s="131"/>
      <c r="L237" s="131"/>
      <c r="M237" s="131"/>
      <c r="N237" s="131"/>
      <c r="O237" s="131"/>
      <c r="P237" s="131"/>
      <c r="Q237" s="131"/>
      <c r="R237" s="131"/>
      <c r="S237" s="131"/>
      <c r="T237" s="131"/>
      <c r="U237" s="131"/>
    </row>
    <row r="238" spans="2:21" s="191" customFormat="1" x14ac:dyDescent="0.25">
      <c r="B238" s="131"/>
      <c r="C238" s="131"/>
      <c r="D238" s="131"/>
      <c r="E238" s="131"/>
      <c r="F238" s="131"/>
      <c r="G238" s="131"/>
      <c r="H238" s="131"/>
      <c r="I238" s="131"/>
      <c r="J238" s="131"/>
      <c r="K238" s="131"/>
      <c r="L238" s="131"/>
      <c r="M238" s="131"/>
      <c r="N238" s="131"/>
      <c r="O238" s="131"/>
      <c r="P238" s="131"/>
      <c r="Q238" s="131"/>
      <c r="R238" s="131"/>
      <c r="S238" s="131"/>
      <c r="T238" s="131"/>
      <c r="U238" s="131"/>
    </row>
    <row r="239" spans="2:21" s="191" customFormat="1" x14ac:dyDescent="0.25">
      <c r="B239" s="131"/>
      <c r="C239" s="131"/>
      <c r="D239" s="131"/>
      <c r="E239" s="131"/>
      <c r="F239" s="131"/>
      <c r="G239" s="131"/>
      <c r="H239" s="131"/>
      <c r="I239" s="131"/>
      <c r="J239" s="131"/>
      <c r="K239" s="131"/>
      <c r="L239" s="131"/>
      <c r="M239" s="131"/>
      <c r="N239" s="131"/>
      <c r="O239" s="131"/>
      <c r="P239" s="131"/>
      <c r="Q239" s="131"/>
      <c r="R239" s="131"/>
      <c r="S239" s="131"/>
      <c r="T239" s="131"/>
      <c r="U239" s="131"/>
    </row>
    <row r="240" spans="2:21" s="191" customFormat="1" x14ac:dyDescent="0.25">
      <c r="B240" s="131"/>
      <c r="C240" s="131"/>
      <c r="D240" s="131"/>
      <c r="E240" s="131"/>
      <c r="F240" s="131"/>
      <c r="G240" s="131"/>
      <c r="H240" s="131"/>
      <c r="I240" s="131"/>
      <c r="J240" s="131"/>
      <c r="K240" s="131"/>
      <c r="L240" s="131"/>
      <c r="M240" s="131"/>
      <c r="N240" s="131"/>
      <c r="O240" s="131"/>
      <c r="P240" s="131"/>
      <c r="Q240" s="131"/>
      <c r="R240" s="131"/>
      <c r="S240" s="131"/>
      <c r="T240" s="131"/>
      <c r="U240" s="131"/>
    </row>
    <row r="241" spans="2:21" s="191" customFormat="1" x14ac:dyDescent="0.25">
      <c r="B241" s="131"/>
      <c r="C241" s="131"/>
      <c r="D241" s="131"/>
      <c r="E241" s="131"/>
      <c r="F241" s="131"/>
      <c r="G241" s="131"/>
      <c r="H241" s="131"/>
      <c r="I241" s="131"/>
      <c r="J241" s="131"/>
      <c r="K241" s="131"/>
      <c r="L241" s="131"/>
      <c r="M241" s="131"/>
      <c r="N241" s="131"/>
      <c r="O241" s="131"/>
      <c r="P241" s="131"/>
      <c r="Q241" s="131"/>
      <c r="R241" s="131"/>
      <c r="S241" s="131"/>
      <c r="T241" s="131"/>
      <c r="U241" s="131"/>
    </row>
    <row r="242" spans="2:21" s="191" customFormat="1" x14ac:dyDescent="0.25">
      <c r="B242" s="131"/>
      <c r="C242" s="131"/>
      <c r="D242" s="131"/>
      <c r="E242" s="131"/>
      <c r="F242" s="131"/>
      <c r="G242" s="131"/>
      <c r="H242" s="131"/>
      <c r="I242" s="131"/>
      <c r="J242" s="131"/>
      <c r="K242" s="131"/>
      <c r="L242" s="131"/>
      <c r="M242" s="131"/>
      <c r="N242" s="131"/>
      <c r="O242" s="131"/>
      <c r="P242" s="131"/>
      <c r="Q242" s="131"/>
      <c r="R242" s="131"/>
      <c r="S242" s="131"/>
      <c r="T242" s="131"/>
      <c r="U242" s="131"/>
    </row>
    <row r="243" spans="2:21" s="191" customFormat="1" x14ac:dyDescent="0.25">
      <c r="B243" s="131"/>
      <c r="C243" s="131"/>
      <c r="D243" s="131"/>
      <c r="E243" s="131"/>
      <c r="F243" s="131"/>
      <c r="G243" s="131"/>
      <c r="H243" s="131"/>
      <c r="I243" s="131"/>
      <c r="J243" s="131"/>
      <c r="K243" s="131"/>
      <c r="L243" s="131"/>
      <c r="M243" s="131"/>
      <c r="N243" s="131"/>
      <c r="O243" s="131"/>
      <c r="P243" s="131"/>
      <c r="Q243" s="131"/>
      <c r="R243" s="131"/>
      <c r="S243" s="131"/>
      <c r="T243" s="131"/>
      <c r="U243" s="131"/>
    </row>
    <row r="244" spans="2:21" s="191" customFormat="1" x14ac:dyDescent="0.25">
      <c r="B244" s="131"/>
      <c r="C244" s="131"/>
      <c r="D244" s="131"/>
      <c r="E244" s="131"/>
      <c r="F244" s="131"/>
      <c r="G244" s="131"/>
      <c r="H244" s="131"/>
      <c r="I244" s="131"/>
      <c r="J244" s="131"/>
      <c r="K244" s="131"/>
      <c r="L244" s="131"/>
      <c r="M244" s="131"/>
      <c r="N244" s="131"/>
      <c r="O244" s="131"/>
      <c r="P244" s="131"/>
      <c r="Q244" s="131"/>
      <c r="R244" s="131"/>
      <c r="S244" s="131"/>
      <c r="T244" s="131"/>
      <c r="U244" s="131"/>
    </row>
    <row r="245" spans="2:21" s="191" customFormat="1" x14ac:dyDescent="0.25">
      <c r="B245" s="131"/>
      <c r="C245" s="131"/>
      <c r="D245" s="131"/>
      <c r="E245" s="131"/>
      <c r="F245" s="131"/>
      <c r="G245" s="131"/>
      <c r="H245" s="131"/>
      <c r="I245" s="131"/>
      <c r="J245" s="131"/>
      <c r="K245" s="131"/>
      <c r="L245" s="131"/>
      <c r="M245" s="131"/>
      <c r="N245" s="131"/>
      <c r="O245" s="131"/>
      <c r="P245" s="131"/>
      <c r="Q245" s="131"/>
      <c r="R245" s="131"/>
      <c r="S245" s="131"/>
      <c r="T245" s="131"/>
      <c r="U245" s="131"/>
    </row>
    <row r="246" spans="2:21" s="191" customFormat="1" x14ac:dyDescent="0.25">
      <c r="B246" s="131"/>
      <c r="C246" s="131"/>
      <c r="D246" s="131"/>
      <c r="E246" s="131"/>
      <c r="F246" s="131"/>
      <c r="G246" s="131"/>
      <c r="H246" s="131"/>
      <c r="I246" s="131"/>
      <c r="J246" s="131"/>
      <c r="K246" s="131"/>
      <c r="L246" s="131"/>
      <c r="M246" s="131"/>
      <c r="N246" s="131"/>
      <c r="O246" s="131"/>
      <c r="P246" s="131"/>
      <c r="Q246" s="131"/>
      <c r="R246" s="131"/>
      <c r="S246" s="131"/>
      <c r="T246" s="131"/>
      <c r="U246" s="131"/>
    </row>
    <row r="247" spans="2:21" s="191" customFormat="1" x14ac:dyDescent="0.25">
      <c r="B247" s="131"/>
      <c r="C247" s="131"/>
      <c r="D247" s="131"/>
      <c r="E247" s="131"/>
      <c r="F247" s="131"/>
      <c r="G247" s="131"/>
      <c r="H247" s="131"/>
      <c r="I247" s="131"/>
      <c r="J247" s="131"/>
      <c r="K247" s="131"/>
      <c r="L247" s="131"/>
      <c r="M247" s="131"/>
      <c r="N247" s="131"/>
      <c r="O247" s="131"/>
      <c r="P247" s="131"/>
      <c r="Q247" s="131"/>
      <c r="R247" s="131"/>
      <c r="S247" s="131"/>
      <c r="T247" s="131"/>
      <c r="U247" s="131"/>
    </row>
    <row r="248" spans="2:21" s="191" customFormat="1" x14ac:dyDescent="0.25">
      <c r="B248" s="131"/>
      <c r="C248" s="131"/>
      <c r="D248" s="131"/>
      <c r="E248" s="131"/>
      <c r="F248" s="131"/>
      <c r="G248" s="131"/>
      <c r="H248" s="131"/>
      <c r="I248" s="131"/>
      <c r="J248" s="131"/>
      <c r="K248" s="131"/>
      <c r="L248" s="131"/>
      <c r="M248" s="131"/>
      <c r="N248" s="131"/>
      <c r="O248" s="131"/>
      <c r="P248" s="131"/>
      <c r="Q248" s="131"/>
      <c r="R248" s="131"/>
      <c r="S248" s="131"/>
      <c r="T248" s="131"/>
      <c r="U248" s="131"/>
    </row>
    <row r="249" spans="2:21" s="191" customFormat="1" x14ac:dyDescent="0.25">
      <c r="B249" s="131"/>
      <c r="C249" s="131"/>
      <c r="D249" s="131"/>
      <c r="E249" s="131"/>
      <c r="F249" s="131"/>
      <c r="G249" s="131"/>
      <c r="H249" s="131"/>
      <c r="I249" s="131"/>
      <c r="J249" s="131"/>
      <c r="K249" s="131"/>
      <c r="L249" s="131"/>
      <c r="M249" s="131"/>
      <c r="N249" s="131"/>
      <c r="O249" s="131"/>
      <c r="P249" s="131"/>
      <c r="Q249" s="131"/>
      <c r="R249" s="131"/>
      <c r="S249" s="131"/>
      <c r="T249" s="131"/>
      <c r="U249" s="131"/>
    </row>
    <row r="250" spans="2:21" s="191" customFormat="1" x14ac:dyDescent="0.25">
      <c r="B250" s="131"/>
      <c r="C250" s="131"/>
      <c r="D250" s="131"/>
      <c r="E250" s="131"/>
      <c r="F250" s="131"/>
      <c r="G250" s="131"/>
      <c r="H250" s="131"/>
      <c r="I250" s="131"/>
      <c r="J250" s="131"/>
      <c r="K250" s="131"/>
      <c r="L250" s="131"/>
      <c r="M250" s="131"/>
      <c r="N250" s="131"/>
      <c r="O250" s="131"/>
      <c r="P250" s="131"/>
      <c r="Q250" s="131"/>
      <c r="R250" s="131"/>
      <c r="S250" s="131"/>
      <c r="T250" s="131"/>
      <c r="U250" s="131"/>
    </row>
    <row r="251" spans="2:21" s="191" customFormat="1" x14ac:dyDescent="0.25">
      <c r="B251" s="131"/>
      <c r="C251" s="131"/>
      <c r="D251" s="131"/>
      <c r="E251" s="131"/>
      <c r="F251" s="131"/>
      <c r="G251" s="131"/>
      <c r="H251" s="131"/>
      <c r="I251" s="131"/>
      <c r="J251" s="131"/>
      <c r="K251" s="131"/>
      <c r="L251" s="131"/>
      <c r="M251" s="131"/>
      <c r="N251" s="131"/>
      <c r="O251" s="131"/>
      <c r="P251" s="131"/>
      <c r="Q251" s="131"/>
      <c r="R251" s="131"/>
      <c r="S251" s="131"/>
      <c r="T251" s="131"/>
      <c r="U251" s="131"/>
    </row>
    <row r="252" spans="2:21" s="191" customFormat="1" x14ac:dyDescent="0.25">
      <c r="B252" s="131"/>
      <c r="C252" s="131"/>
      <c r="D252" s="131"/>
      <c r="E252" s="131"/>
      <c r="F252" s="131"/>
      <c r="G252" s="131"/>
      <c r="H252" s="131"/>
      <c r="I252" s="131"/>
      <c r="J252" s="131"/>
      <c r="K252" s="131"/>
      <c r="L252" s="131"/>
      <c r="M252" s="131"/>
      <c r="N252" s="131"/>
      <c r="O252" s="131"/>
      <c r="P252" s="131"/>
      <c r="Q252" s="131"/>
      <c r="R252" s="131"/>
      <c r="S252" s="131"/>
      <c r="T252" s="131"/>
      <c r="U252" s="131"/>
    </row>
    <row r="253" spans="2:21" s="191" customFormat="1" x14ac:dyDescent="0.25">
      <c r="B253" s="131"/>
      <c r="C253" s="131"/>
      <c r="D253" s="131"/>
      <c r="E253" s="131"/>
      <c r="F253" s="131"/>
      <c r="G253" s="131"/>
      <c r="H253" s="131"/>
      <c r="I253" s="131"/>
      <c r="J253" s="131"/>
      <c r="K253" s="131"/>
      <c r="L253" s="131"/>
      <c r="M253" s="131"/>
      <c r="N253" s="131"/>
      <c r="O253" s="131"/>
      <c r="P253" s="131"/>
      <c r="Q253" s="131"/>
      <c r="R253" s="131"/>
      <c r="S253" s="131"/>
      <c r="T253" s="131"/>
      <c r="U253" s="131"/>
    </row>
    <row r="254" spans="2:21" s="191" customFormat="1" x14ac:dyDescent="0.25">
      <c r="B254" s="131"/>
      <c r="C254" s="131"/>
      <c r="D254" s="131"/>
      <c r="E254" s="131"/>
      <c r="F254" s="131"/>
      <c r="G254" s="131"/>
      <c r="H254" s="131"/>
      <c r="I254" s="131"/>
      <c r="J254" s="131"/>
      <c r="K254" s="131"/>
      <c r="L254" s="131"/>
      <c r="M254" s="131"/>
      <c r="N254" s="131"/>
      <c r="O254" s="131"/>
      <c r="P254" s="131"/>
      <c r="Q254" s="131"/>
      <c r="R254" s="131"/>
      <c r="S254" s="131"/>
      <c r="T254" s="131"/>
      <c r="U254" s="131"/>
    </row>
    <row r="255" spans="2:21" s="191" customFormat="1" x14ac:dyDescent="0.25">
      <c r="B255" s="131"/>
      <c r="C255" s="131"/>
      <c r="D255" s="131"/>
      <c r="E255" s="131"/>
      <c r="F255" s="131"/>
      <c r="G255" s="131"/>
      <c r="H255" s="131"/>
      <c r="I255" s="131"/>
      <c r="J255" s="131"/>
      <c r="K255" s="131"/>
      <c r="L255" s="131"/>
      <c r="M255" s="131"/>
      <c r="N255" s="131"/>
      <c r="O255" s="131"/>
      <c r="P255" s="131"/>
      <c r="Q255" s="131"/>
      <c r="R255" s="131"/>
      <c r="S255" s="131"/>
      <c r="T255" s="131"/>
      <c r="U255" s="131"/>
    </row>
    <row r="256" spans="2:21" s="191" customFormat="1" x14ac:dyDescent="0.25">
      <c r="B256" s="131"/>
      <c r="C256" s="131"/>
      <c r="D256" s="131"/>
      <c r="E256" s="131"/>
      <c r="F256" s="131"/>
      <c r="G256" s="131"/>
      <c r="H256" s="131"/>
      <c r="I256" s="131"/>
      <c r="J256" s="131"/>
      <c r="K256" s="131"/>
      <c r="L256" s="131"/>
      <c r="M256" s="131"/>
      <c r="N256" s="131"/>
      <c r="O256" s="131"/>
      <c r="P256" s="131"/>
      <c r="Q256" s="131"/>
      <c r="R256" s="131"/>
      <c r="S256" s="131"/>
      <c r="T256" s="131"/>
      <c r="U256" s="131"/>
    </row>
    <row r="257" spans="2:21" s="191" customFormat="1" x14ac:dyDescent="0.25">
      <c r="B257" s="131"/>
      <c r="C257" s="131"/>
      <c r="D257" s="131"/>
      <c r="E257" s="131"/>
      <c r="F257" s="131"/>
      <c r="G257" s="131"/>
      <c r="H257" s="131"/>
      <c r="I257" s="131"/>
      <c r="J257" s="131"/>
      <c r="K257" s="131"/>
      <c r="L257" s="131"/>
      <c r="M257" s="131"/>
      <c r="N257" s="131"/>
      <c r="O257" s="131"/>
      <c r="P257" s="131"/>
      <c r="Q257" s="131"/>
      <c r="R257" s="131"/>
      <c r="S257" s="131"/>
      <c r="T257" s="131"/>
      <c r="U257" s="131"/>
    </row>
    <row r="258" spans="2:21" s="191" customFormat="1" x14ac:dyDescent="0.25">
      <c r="B258" s="131"/>
      <c r="C258" s="131"/>
      <c r="D258" s="131"/>
      <c r="E258" s="131"/>
      <c r="F258" s="131"/>
      <c r="G258" s="131"/>
      <c r="H258" s="131"/>
      <c r="I258" s="131"/>
      <c r="J258" s="131"/>
      <c r="K258" s="131"/>
      <c r="L258" s="131"/>
      <c r="M258" s="131"/>
      <c r="N258" s="131"/>
      <c r="O258" s="131"/>
      <c r="P258" s="131"/>
      <c r="Q258" s="131"/>
      <c r="R258" s="131"/>
      <c r="S258" s="131"/>
      <c r="T258" s="131"/>
      <c r="U258" s="131"/>
    </row>
    <row r="259" spans="2:21" s="191" customFormat="1" x14ac:dyDescent="0.25">
      <c r="B259" s="131"/>
      <c r="C259" s="131"/>
      <c r="D259" s="131"/>
      <c r="E259" s="131"/>
      <c r="F259" s="131"/>
      <c r="G259" s="131"/>
      <c r="H259" s="131"/>
      <c r="I259" s="131"/>
      <c r="J259" s="131"/>
      <c r="K259" s="131"/>
      <c r="L259" s="131"/>
      <c r="M259" s="131"/>
      <c r="N259" s="131"/>
      <c r="O259" s="131"/>
      <c r="P259" s="131"/>
      <c r="Q259" s="131"/>
      <c r="R259" s="131"/>
      <c r="S259" s="131"/>
      <c r="T259" s="131"/>
      <c r="U259" s="131"/>
    </row>
    <row r="260" spans="2:21" s="191" customFormat="1" x14ac:dyDescent="0.25">
      <c r="B260" s="131"/>
      <c r="C260" s="131"/>
      <c r="D260" s="131"/>
      <c r="E260" s="131"/>
      <c r="F260" s="131"/>
      <c r="G260" s="131"/>
      <c r="H260" s="131"/>
      <c r="I260" s="131"/>
      <c r="J260" s="131"/>
      <c r="K260" s="131"/>
      <c r="L260" s="131"/>
      <c r="M260" s="131"/>
      <c r="N260" s="131"/>
      <c r="O260" s="131"/>
      <c r="P260" s="131"/>
      <c r="Q260" s="131"/>
      <c r="R260" s="131"/>
      <c r="S260" s="131"/>
      <c r="T260" s="131"/>
      <c r="U260" s="131"/>
    </row>
    <row r="261" spans="2:21" s="191" customFormat="1" x14ac:dyDescent="0.25">
      <c r="B261" s="131"/>
      <c r="C261" s="131"/>
      <c r="D261" s="131"/>
      <c r="E261" s="131"/>
      <c r="F261" s="131"/>
      <c r="G261" s="131"/>
      <c r="H261" s="131"/>
      <c r="I261" s="131"/>
      <c r="J261" s="131"/>
      <c r="K261" s="131"/>
      <c r="L261" s="131"/>
      <c r="M261" s="131"/>
      <c r="N261" s="131"/>
      <c r="O261" s="131"/>
      <c r="P261" s="131"/>
      <c r="Q261" s="131"/>
      <c r="R261" s="131"/>
      <c r="S261" s="131"/>
      <c r="T261" s="131"/>
      <c r="U261" s="131"/>
    </row>
    <row r="262" spans="2:21" s="191" customFormat="1" x14ac:dyDescent="0.25">
      <c r="B262" s="131"/>
      <c r="C262" s="131"/>
      <c r="D262" s="131"/>
      <c r="E262" s="131"/>
      <c r="F262" s="131"/>
      <c r="G262" s="131"/>
      <c r="H262" s="131"/>
      <c r="I262" s="131"/>
      <c r="J262" s="131"/>
      <c r="K262" s="131"/>
      <c r="L262" s="131"/>
      <c r="M262" s="131"/>
      <c r="N262" s="131"/>
      <c r="O262" s="131"/>
      <c r="P262" s="131"/>
      <c r="Q262" s="131"/>
      <c r="R262" s="131"/>
      <c r="S262" s="131"/>
      <c r="T262" s="131"/>
      <c r="U262" s="131"/>
    </row>
    <row r="263" spans="2:21" s="191" customFormat="1" x14ac:dyDescent="0.25">
      <c r="B263" s="131"/>
      <c r="C263" s="131"/>
      <c r="D263" s="131"/>
      <c r="E263" s="131"/>
      <c r="F263" s="131"/>
      <c r="G263" s="131"/>
      <c r="H263" s="131"/>
      <c r="I263" s="131"/>
      <c r="J263" s="131"/>
      <c r="K263" s="131"/>
      <c r="L263" s="131"/>
      <c r="M263" s="131"/>
      <c r="N263" s="131"/>
      <c r="O263" s="131"/>
      <c r="P263" s="131"/>
      <c r="Q263" s="131"/>
      <c r="R263" s="131"/>
      <c r="S263" s="131"/>
      <c r="T263" s="131"/>
      <c r="U263" s="131"/>
    </row>
    <row r="264" spans="2:21" s="191" customFormat="1" x14ac:dyDescent="0.25">
      <c r="B264" s="131"/>
      <c r="C264" s="131"/>
      <c r="D264" s="131"/>
      <c r="E264" s="131"/>
      <c r="F264" s="131"/>
      <c r="G264" s="131"/>
      <c r="H264" s="131"/>
      <c r="I264" s="131"/>
      <c r="J264" s="131"/>
      <c r="K264" s="131"/>
      <c r="L264" s="131"/>
      <c r="M264" s="131"/>
      <c r="N264" s="131"/>
      <c r="O264" s="131"/>
      <c r="P264" s="131"/>
      <c r="Q264" s="131"/>
      <c r="R264" s="131"/>
      <c r="S264" s="131"/>
      <c r="T264" s="131"/>
      <c r="U264" s="131"/>
    </row>
    <row r="265" spans="2:21" s="191" customFormat="1" x14ac:dyDescent="0.25">
      <c r="B265" s="131"/>
      <c r="C265" s="131"/>
      <c r="D265" s="131"/>
      <c r="E265" s="131"/>
      <c r="F265" s="131"/>
      <c r="G265" s="131"/>
      <c r="H265" s="131"/>
      <c r="I265" s="131"/>
      <c r="J265" s="131"/>
      <c r="K265" s="131"/>
      <c r="L265" s="131"/>
      <c r="M265" s="131"/>
      <c r="N265" s="131"/>
      <c r="O265" s="131"/>
      <c r="P265" s="131"/>
      <c r="Q265" s="131"/>
      <c r="R265" s="131"/>
      <c r="S265" s="131"/>
      <c r="T265" s="131"/>
      <c r="U265" s="131"/>
    </row>
    <row r="266" spans="2:21" s="191" customFormat="1" x14ac:dyDescent="0.25">
      <c r="B266" s="131"/>
      <c r="C266" s="131"/>
      <c r="D266" s="131"/>
      <c r="E266" s="131"/>
      <c r="F266" s="131"/>
      <c r="G266" s="131"/>
      <c r="H266" s="131"/>
      <c r="I266" s="131"/>
      <c r="J266" s="131"/>
      <c r="K266" s="131"/>
      <c r="L266" s="131"/>
      <c r="M266" s="131"/>
      <c r="N266" s="131"/>
      <c r="O266" s="131"/>
      <c r="P266" s="131"/>
      <c r="Q266" s="131"/>
      <c r="R266" s="131"/>
      <c r="S266" s="131"/>
      <c r="T266" s="131"/>
      <c r="U266" s="131"/>
    </row>
    <row r="267" spans="2:21" s="191" customFormat="1" x14ac:dyDescent="0.25">
      <c r="B267" s="131"/>
      <c r="C267" s="131"/>
      <c r="D267" s="131"/>
      <c r="E267" s="131"/>
      <c r="F267" s="131"/>
      <c r="G267" s="131"/>
      <c r="H267" s="131"/>
      <c r="I267" s="131"/>
      <c r="J267" s="131"/>
      <c r="K267" s="131"/>
      <c r="L267" s="131"/>
      <c r="M267" s="131"/>
      <c r="N267" s="131"/>
      <c r="O267" s="131"/>
      <c r="P267" s="131"/>
      <c r="Q267" s="131"/>
      <c r="R267" s="131"/>
      <c r="S267" s="131"/>
      <c r="T267" s="131"/>
      <c r="U267" s="131"/>
    </row>
    <row r="268" spans="2:21" s="191" customFormat="1" x14ac:dyDescent="0.25">
      <c r="B268" s="131"/>
      <c r="C268" s="131"/>
      <c r="D268" s="131"/>
      <c r="E268" s="131"/>
      <c r="F268" s="131"/>
      <c r="G268" s="131"/>
      <c r="H268" s="131"/>
      <c r="I268" s="131"/>
      <c r="J268" s="131"/>
      <c r="K268" s="131"/>
      <c r="L268" s="131"/>
      <c r="M268" s="131"/>
      <c r="N268" s="131"/>
      <c r="O268" s="131"/>
      <c r="P268" s="131"/>
      <c r="Q268" s="131"/>
      <c r="R268" s="131"/>
      <c r="S268" s="131"/>
      <c r="T268" s="131"/>
      <c r="U268" s="131"/>
    </row>
    <row r="269" spans="2:21" s="191" customFormat="1" x14ac:dyDescent="0.25">
      <c r="B269" s="131"/>
      <c r="C269" s="131"/>
      <c r="D269" s="131"/>
      <c r="E269" s="131"/>
      <c r="F269" s="131"/>
      <c r="G269" s="131"/>
      <c r="H269" s="131"/>
      <c r="I269" s="131"/>
      <c r="J269" s="131"/>
      <c r="K269" s="131"/>
      <c r="L269" s="131"/>
      <c r="M269" s="131"/>
      <c r="N269" s="131"/>
      <c r="O269" s="131"/>
      <c r="P269" s="131"/>
      <c r="Q269" s="131"/>
      <c r="R269" s="131"/>
      <c r="S269" s="131"/>
      <c r="T269" s="131"/>
      <c r="U269" s="131"/>
    </row>
    <row r="270" spans="2:21" s="191" customFormat="1" x14ac:dyDescent="0.25">
      <c r="B270" s="131"/>
      <c r="C270" s="131"/>
      <c r="D270" s="131"/>
      <c r="E270" s="131"/>
      <c r="F270" s="131"/>
      <c r="G270" s="131"/>
      <c r="H270" s="131"/>
      <c r="I270" s="131"/>
      <c r="J270" s="131"/>
      <c r="K270" s="131"/>
      <c r="L270" s="131"/>
      <c r="M270" s="131"/>
      <c r="N270" s="131"/>
      <c r="O270" s="131"/>
      <c r="P270" s="131"/>
      <c r="Q270" s="131"/>
      <c r="R270" s="131"/>
      <c r="S270" s="131"/>
      <c r="T270" s="131"/>
      <c r="U270" s="131"/>
    </row>
    <row r="271" spans="2:21" s="191" customFormat="1" x14ac:dyDescent="0.25">
      <c r="B271" s="131"/>
      <c r="C271" s="131"/>
      <c r="D271" s="131"/>
      <c r="E271" s="131"/>
      <c r="F271" s="131"/>
      <c r="G271" s="131"/>
      <c r="H271" s="131"/>
      <c r="I271" s="131"/>
      <c r="J271" s="131"/>
      <c r="K271" s="131"/>
      <c r="L271" s="131"/>
      <c r="M271" s="131"/>
      <c r="N271" s="131"/>
      <c r="O271" s="131"/>
      <c r="P271" s="131"/>
      <c r="Q271" s="131"/>
      <c r="R271" s="131"/>
      <c r="S271" s="131"/>
      <c r="T271" s="131"/>
      <c r="U271" s="131"/>
    </row>
    <row r="272" spans="2:21" s="191" customFormat="1" x14ac:dyDescent="0.25">
      <c r="B272" s="131"/>
      <c r="C272" s="131"/>
      <c r="D272" s="131"/>
      <c r="E272" s="131"/>
      <c r="F272" s="131"/>
      <c r="G272" s="131"/>
      <c r="H272" s="131"/>
      <c r="I272" s="131"/>
      <c r="J272" s="131"/>
      <c r="K272" s="131"/>
      <c r="L272" s="131"/>
      <c r="M272" s="131"/>
      <c r="N272" s="131"/>
      <c r="O272" s="131"/>
      <c r="P272" s="131"/>
      <c r="Q272" s="131"/>
      <c r="R272" s="131"/>
      <c r="S272" s="131"/>
      <c r="T272" s="131"/>
      <c r="U272" s="131"/>
    </row>
    <row r="273" spans="2:21" s="191" customFormat="1" x14ac:dyDescent="0.25">
      <c r="B273" s="131"/>
      <c r="C273" s="131"/>
      <c r="D273" s="131"/>
      <c r="E273" s="131"/>
      <c r="F273" s="131"/>
      <c r="G273" s="131"/>
      <c r="H273" s="131"/>
      <c r="I273" s="131"/>
      <c r="J273" s="131"/>
      <c r="K273" s="131"/>
      <c r="L273" s="131"/>
      <c r="M273" s="131"/>
      <c r="N273" s="131"/>
      <c r="O273" s="131"/>
      <c r="P273" s="131"/>
      <c r="Q273" s="131"/>
      <c r="R273" s="131"/>
      <c r="S273" s="131"/>
      <c r="T273" s="131"/>
      <c r="U273" s="131"/>
    </row>
    <row r="274" spans="2:21" s="191" customFormat="1" x14ac:dyDescent="0.25">
      <c r="B274" s="131"/>
      <c r="C274" s="131"/>
      <c r="D274" s="131"/>
      <c r="E274" s="131"/>
      <c r="F274" s="131"/>
      <c r="G274" s="131"/>
      <c r="H274" s="131"/>
      <c r="I274" s="131"/>
      <c r="J274" s="131"/>
      <c r="K274" s="131"/>
      <c r="L274" s="131"/>
      <c r="M274" s="131"/>
      <c r="N274" s="131"/>
      <c r="O274" s="131"/>
      <c r="P274" s="131"/>
      <c r="Q274" s="131"/>
      <c r="R274" s="131"/>
      <c r="S274" s="131"/>
      <c r="T274" s="131"/>
      <c r="U274" s="131"/>
    </row>
    <row r="275" spans="2:21" s="191" customFormat="1" x14ac:dyDescent="0.25">
      <c r="B275" s="131"/>
      <c r="C275" s="131"/>
      <c r="D275" s="131"/>
      <c r="E275" s="131"/>
      <c r="F275" s="131"/>
      <c r="G275" s="131"/>
      <c r="H275" s="131"/>
      <c r="I275" s="131"/>
      <c r="J275" s="131"/>
      <c r="K275" s="131"/>
      <c r="L275" s="131"/>
      <c r="M275" s="131"/>
      <c r="N275" s="131"/>
      <c r="O275" s="131"/>
      <c r="P275" s="131"/>
      <c r="Q275" s="131"/>
      <c r="R275" s="131"/>
      <c r="S275" s="131"/>
      <c r="T275" s="131"/>
      <c r="U275" s="131"/>
    </row>
    <row r="276" spans="2:21" s="191" customFormat="1" x14ac:dyDescent="0.25">
      <c r="B276" s="131"/>
      <c r="C276" s="131"/>
      <c r="D276" s="131"/>
      <c r="E276" s="131"/>
      <c r="F276" s="131"/>
      <c r="G276" s="131"/>
      <c r="H276" s="131"/>
      <c r="I276" s="131"/>
      <c r="J276" s="131"/>
      <c r="K276" s="131"/>
      <c r="L276" s="131"/>
      <c r="M276" s="131"/>
      <c r="N276" s="131"/>
      <c r="O276" s="131"/>
      <c r="P276" s="131"/>
      <c r="Q276" s="131"/>
      <c r="R276" s="131"/>
      <c r="S276" s="131"/>
      <c r="T276" s="131"/>
      <c r="U276" s="131"/>
    </row>
    <row r="277" spans="2:21" s="191" customFormat="1" x14ac:dyDescent="0.25">
      <c r="B277" s="131"/>
      <c r="C277" s="131"/>
      <c r="D277" s="131"/>
      <c r="E277" s="131"/>
      <c r="F277" s="131"/>
      <c r="G277" s="131"/>
      <c r="H277" s="131"/>
      <c r="I277" s="131"/>
      <c r="J277" s="131"/>
      <c r="K277" s="131"/>
      <c r="L277" s="131"/>
      <c r="M277" s="131"/>
      <c r="N277" s="131"/>
      <c r="O277" s="131"/>
      <c r="P277" s="131"/>
      <c r="Q277" s="131"/>
      <c r="R277" s="131"/>
      <c r="S277" s="131"/>
      <c r="T277" s="131"/>
      <c r="U277" s="131"/>
    </row>
    <row r="278" spans="2:21" s="191" customFormat="1" x14ac:dyDescent="0.25">
      <c r="B278" s="131"/>
      <c r="C278" s="131"/>
      <c r="D278" s="131"/>
      <c r="E278" s="131"/>
      <c r="F278" s="131"/>
      <c r="G278" s="131"/>
      <c r="H278" s="131"/>
      <c r="I278" s="131"/>
      <c r="J278" s="131"/>
      <c r="K278" s="131"/>
      <c r="L278" s="131"/>
      <c r="M278" s="131"/>
      <c r="N278" s="131"/>
      <c r="O278" s="131"/>
      <c r="P278" s="131"/>
      <c r="Q278" s="131"/>
      <c r="R278" s="131"/>
      <c r="S278" s="131"/>
      <c r="T278" s="131"/>
      <c r="U278" s="131"/>
    </row>
    <row r="279" spans="2:21" s="191" customFormat="1" x14ac:dyDescent="0.25">
      <c r="B279" s="131"/>
      <c r="C279" s="131"/>
      <c r="D279" s="131"/>
      <c r="E279" s="131"/>
      <c r="F279" s="131"/>
      <c r="G279" s="131"/>
      <c r="H279" s="131"/>
      <c r="I279" s="131"/>
      <c r="J279" s="131"/>
      <c r="K279" s="131"/>
      <c r="L279" s="131"/>
      <c r="M279" s="131"/>
      <c r="N279" s="131"/>
      <c r="O279" s="131"/>
      <c r="P279" s="131"/>
      <c r="Q279" s="131"/>
      <c r="R279" s="131"/>
      <c r="S279" s="131"/>
      <c r="T279" s="131"/>
      <c r="U279" s="131"/>
    </row>
    <row r="280" spans="2:21" s="191" customFormat="1" x14ac:dyDescent="0.25">
      <c r="B280" s="131"/>
      <c r="C280" s="131"/>
      <c r="D280" s="131"/>
      <c r="E280" s="131"/>
      <c r="F280" s="131"/>
      <c r="G280" s="131"/>
      <c r="H280" s="131"/>
      <c r="I280" s="131"/>
      <c r="J280" s="131"/>
      <c r="K280" s="131"/>
      <c r="L280" s="131"/>
      <c r="M280" s="131"/>
      <c r="N280" s="131"/>
      <c r="O280" s="131"/>
      <c r="P280" s="131"/>
      <c r="Q280" s="131"/>
      <c r="R280" s="131"/>
      <c r="S280" s="131"/>
      <c r="T280" s="131"/>
      <c r="U280" s="131"/>
    </row>
    <row r="281" spans="2:21" s="191" customFormat="1" x14ac:dyDescent="0.25">
      <c r="B281" s="131"/>
      <c r="C281" s="131"/>
      <c r="D281" s="131"/>
      <c r="E281" s="131"/>
      <c r="F281" s="131"/>
      <c r="G281" s="131"/>
      <c r="H281" s="131"/>
      <c r="I281" s="131"/>
      <c r="J281" s="131"/>
      <c r="K281" s="131"/>
      <c r="L281" s="131"/>
      <c r="M281" s="131"/>
      <c r="N281" s="131"/>
      <c r="O281" s="131"/>
      <c r="P281" s="131"/>
      <c r="Q281" s="131"/>
      <c r="R281" s="131"/>
      <c r="S281" s="131"/>
      <c r="T281" s="131"/>
      <c r="U281" s="131"/>
    </row>
    <row r="282" spans="2:21" s="191" customFormat="1" x14ac:dyDescent="0.25">
      <c r="B282" s="131"/>
      <c r="C282" s="131"/>
      <c r="D282" s="131"/>
      <c r="E282" s="131"/>
      <c r="F282" s="131"/>
      <c r="G282" s="131"/>
      <c r="H282" s="131"/>
      <c r="I282" s="131"/>
      <c r="J282" s="131"/>
      <c r="K282" s="131"/>
      <c r="L282" s="131"/>
      <c r="M282" s="131"/>
      <c r="N282" s="131"/>
      <c r="O282" s="131"/>
      <c r="P282" s="131"/>
      <c r="Q282" s="131"/>
      <c r="R282" s="131"/>
      <c r="S282" s="131"/>
      <c r="T282" s="131"/>
      <c r="U282" s="131"/>
    </row>
    <row r="283" spans="2:21" s="191" customFormat="1" x14ac:dyDescent="0.25">
      <c r="B283" s="131"/>
      <c r="C283" s="131"/>
      <c r="D283" s="131"/>
      <c r="E283" s="131"/>
      <c r="F283" s="131"/>
      <c r="G283" s="131"/>
      <c r="H283" s="131"/>
      <c r="I283" s="131"/>
      <c r="J283" s="131"/>
      <c r="K283" s="131"/>
      <c r="L283" s="131"/>
      <c r="M283" s="131"/>
      <c r="N283" s="131"/>
      <c r="O283" s="131"/>
      <c r="P283" s="131"/>
      <c r="Q283" s="131"/>
      <c r="R283" s="131"/>
      <c r="S283" s="131"/>
      <c r="T283" s="131"/>
      <c r="U283" s="131"/>
    </row>
    <row r="284" spans="2:21" s="191" customFormat="1" x14ac:dyDescent="0.25">
      <c r="B284" s="131"/>
      <c r="C284" s="131"/>
      <c r="D284" s="131"/>
      <c r="E284" s="131"/>
      <c r="F284" s="131"/>
      <c r="G284" s="131"/>
      <c r="H284" s="131"/>
      <c r="I284" s="131"/>
      <c r="J284" s="131"/>
      <c r="K284" s="131"/>
      <c r="L284" s="131"/>
      <c r="M284" s="131"/>
      <c r="N284" s="131"/>
      <c r="O284" s="131"/>
      <c r="P284" s="131"/>
      <c r="Q284" s="131"/>
      <c r="R284" s="131"/>
      <c r="S284" s="131"/>
      <c r="T284" s="131"/>
      <c r="U284" s="131"/>
    </row>
    <row r="285" spans="2:21" s="191" customFormat="1" x14ac:dyDescent="0.25">
      <c r="B285" s="131"/>
      <c r="C285" s="131"/>
      <c r="D285" s="131"/>
      <c r="E285" s="131"/>
      <c r="F285" s="131"/>
      <c r="G285" s="131"/>
      <c r="H285" s="131"/>
      <c r="I285" s="131"/>
      <c r="J285" s="131"/>
      <c r="K285" s="131"/>
      <c r="L285" s="131"/>
      <c r="M285" s="131"/>
      <c r="N285" s="131"/>
      <c r="O285" s="131"/>
      <c r="P285" s="131"/>
      <c r="Q285" s="131"/>
      <c r="R285" s="131"/>
      <c r="S285" s="131"/>
      <c r="T285" s="131"/>
      <c r="U285" s="131"/>
    </row>
    <row r="286" spans="2:21" s="191" customFormat="1" x14ac:dyDescent="0.25">
      <c r="B286" s="131"/>
      <c r="C286" s="131"/>
      <c r="D286" s="131"/>
      <c r="E286" s="131"/>
      <c r="F286" s="131"/>
      <c r="G286" s="131"/>
      <c r="H286" s="131"/>
      <c r="I286" s="131"/>
      <c r="J286" s="131"/>
      <c r="K286" s="131"/>
      <c r="L286" s="131"/>
      <c r="M286" s="131"/>
      <c r="N286" s="131"/>
      <c r="O286" s="131"/>
      <c r="P286" s="131"/>
      <c r="Q286" s="131"/>
      <c r="R286" s="131"/>
      <c r="S286" s="131"/>
      <c r="T286" s="131"/>
      <c r="U286" s="131"/>
    </row>
    <row r="287" spans="2:21" s="191" customFormat="1" x14ac:dyDescent="0.25">
      <c r="B287" s="131"/>
      <c r="C287" s="131"/>
      <c r="D287" s="131"/>
      <c r="E287" s="131"/>
      <c r="F287" s="131"/>
      <c r="G287" s="131"/>
      <c r="H287" s="131"/>
      <c r="I287" s="131"/>
      <c r="J287" s="131"/>
      <c r="K287" s="131"/>
      <c r="L287" s="131"/>
      <c r="M287" s="131"/>
      <c r="N287" s="131"/>
      <c r="O287" s="131"/>
      <c r="P287" s="131"/>
      <c r="Q287" s="131"/>
      <c r="R287" s="131"/>
      <c r="S287" s="131"/>
      <c r="T287" s="131"/>
      <c r="U287" s="131"/>
    </row>
    <row r="288" spans="2:21" s="191" customFormat="1" x14ac:dyDescent="0.25">
      <c r="B288" s="131"/>
      <c r="C288" s="131"/>
      <c r="D288" s="131"/>
      <c r="E288" s="131"/>
      <c r="F288" s="131"/>
      <c r="G288" s="131"/>
      <c r="H288" s="131"/>
      <c r="I288" s="131"/>
      <c r="J288" s="131"/>
      <c r="K288" s="131"/>
      <c r="L288" s="131"/>
      <c r="M288" s="131"/>
      <c r="N288" s="131"/>
      <c r="O288" s="131"/>
      <c r="P288" s="131"/>
      <c r="Q288" s="131"/>
      <c r="R288" s="131"/>
      <c r="S288" s="131"/>
      <c r="T288" s="131"/>
      <c r="U288" s="131"/>
    </row>
    <row r="289" spans="2:21" s="191" customFormat="1" x14ac:dyDescent="0.25">
      <c r="B289" s="131"/>
      <c r="C289" s="131"/>
      <c r="D289" s="131"/>
      <c r="E289" s="131"/>
      <c r="F289" s="131"/>
      <c r="G289" s="131"/>
      <c r="H289" s="131"/>
      <c r="I289" s="131"/>
      <c r="J289" s="131"/>
      <c r="K289" s="131"/>
      <c r="L289" s="131"/>
      <c r="M289" s="131"/>
      <c r="N289" s="131"/>
      <c r="O289" s="131"/>
      <c r="P289" s="131"/>
      <c r="Q289" s="131"/>
      <c r="R289" s="131"/>
      <c r="S289" s="131"/>
      <c r="T289" s="131"/>
      <c r="U289" s="131"/>
    </row>
    <row r="290" spans="2:21" s="191" customFormat="1" x14ac:dyDescent="0.25">
      <c r="B290" s="131"/>
      <c r="C290" s="131"/>
      <c r="D290" s="131"/>
      <c r="E290" s="131"/>
      <c r="F290" s="131"/>
      <c r="G290" s="131"/>
      <c r="H290" s="131"/>
      <c r="I290" s="131"/>
      <c r="J290" s="131"/>
      <c r="K290" s="131"/>
      <c r="L290" s="131"/>
      <c r="M290" s="131"/>
      <c r="N290" s="131"/>
      <c r="O290" s="131"/>
      <c r="P290" s="131"/>
      <c r="Q290" s="131"/>
      <c r="R290" s="131"/>
      <c r="S290" s="131"/>
      <c r="T290" s="131"/>
      <c r="U290" s="131"/>
    </row>
    <row r="291" spans="2:21" s="191" customFormat="1" x14ac:dyDescent="0.25">
      <c r="B291" s="131"/>
      <c r="C291" s="131"/>
      <c r="D291" s="131"/>
      <c r="E291" s="131"/>
      <c r="F291" s="131"/>
      <c r="G291" s="131"/>
      <c r="H291" s="131"/>
      <c r="I291" s="131"/>
      <c r="J291" s="131"/>
      <c r="K291" s="131"/>
      <c r="L291" s="131"/>
      <c r="M291" s="131"/>
      <c r="N291" s="131"/>
      <c r="O291" s="131"/>
      <c r="P291" s="131"/>
      <c r="Q291" s="131"/>
      <c r="R291" s="131"/>
      <c r="S291" s="131"/>
      <c r="T291" s="131"/>
      <c r="U291" s="131"/>
    </row>
    <row r="292" spans="2:21" s="191" customFormat="1" x14ac:dyDescent="0.25">
      <c r="B292" s="131"/>
      <c r="C292" s="131"/>
      <c r="D292" s="131"/>
      <c r="E292" s="131"/>
      <c r="F292" s="131"/>
      <c r="G292" s="131"/>
      <c r="H292" s="131"/>
      <c r="I292" s="131"/>
      <c r="J292" s="131"/>
      <c r="K292" s="131"/>
      <c r="L292" s="131"/>
      <c r="M292" s="131"/>
      <c r="N292" s="131"/>
      <c r="O292" s="131"/>
      <c r="P292" s="131"/>
      <c r="Q292" s="131"/>
      <c r="R292" s="131"/>
      <c r="S292" s="131"/>
      <c r="T292" s="131"/>
      <c r="U292" s="131"/>
    </row>
    <row r="293" spans="2:21" s="191" customFormat="1" x14ac:dyDescent="0.25">
      <c r="B293" s="131"/>
      <c r="C293" s="131"/>
      <c r="D293" s="131"/>
      <c r="E293" s="131"/>
      <c r="F293" s="131"/>
      <c r="G293" s="131"/>
      <c r="H293" s="131"/>
      <c r="I293" s="131"/>
      <c r="J293" s="131"/>
      <c r="K293" s="131"/>
      <c r="L293" s="131"/>
      <c r="M293" s="131"/>
      <c r="N293" s="131"/>
      <c r="O293" s="131"/>
      <c r="P293" s="131"/>
      <c r="Q293" s="131"/>
      <c r="R293" s="131"/>
      <c r="S293" s="131"/>
      <c r="T293" s="131"/>
      <c r="U293" s="131"/>
    </row>
    <row r="294" spans="2:21" s="191" customFormat="1" x14ac:dyDescent="0.25">
      <c r="B294" s="131"/>
      <c r="C294" s="131"/>
      <c r="D294" s="131"/>
      <c r="E294" s="131"/>
      <c r="F294" s="131"/>
      <c r="G294" s="131"/>
      <c r="H294" s="131"/>
      <c r="I294" s="131"/>
      <c r="J294" s="131"/>
      <c r="K294" s="131"/>
      <c r="L294" s="131"/>
      <c r="M294" s="131"/>
      <c r="N294" s="131"/>
      <c r="O294" s="131"/>
      <c r="P294" s="131"/>
      <c r="Q294" s="131"/>
      <c r="R294" s="131"/>
      <c r="S294" s="131"/>
      <c r="T294" s="131"/>
      <c r="U294" s="131"/>
    </row>
    <row r="295" spans="2:21" s="191" customFormat="1" x14ac:dyDescent="0.25">
      <c r="B295" s="131"/>
      <c r="C295" s="131"/>
      <c r="D295" s="131"/>
      <c r="E295" s="131"/>
      <c r="F295" s="131"/>
      <c r="G295" s="131"/>
      <c r="H295" s="131"/>
      <c r="I295" s="131"/>
      <c r="J295" s="131"/>
      <c r="K295" s="131"/>
      <c r="L295" s="131"/>
      <c r="M295" s="131"/>
      <c r="N295" s="131"/>
      <c r="O295" s="131"/>
      <c r="P295" s="131"/>
      <c r="Q295" s="131"/>
      <c r="R295" s="131"/>
      <c r="S295" s="131"/>
      <c r="T295" s="131"/>
      <c r="U295" s="131"/>
    </row>
    <row r="296" spans="2:21" s="191" customFormat="1" x14ac:dyDescent="0.25">
      <c r="B296" s="131"/>
      <c r="C296" s="131"/>
      <c r="D296" s="131"/>
      <c r="E296" s="131"/>
      <c r="F296" s="131"/>
      <c r="G296" s="131"/>
      <c r="H296" s="131"/>
      <c r="I296" s="131"/>
      <c r="J296" s="131"/>
      <c r="K296" s="131"/>
      <c r="L296" s="131"/>
      <c r="M296" s="131"/>
      <c r="N296" s="131"/>
      <c r="O296" s="131"/>
      <c r="P296" s="131"/>
      <c r="Q296" s="131"/>
      <c r="R296" s="131"/>
      <c r="S296" s="131"/>
      <c r="T296" s="131"/>
      <c r="U296" s="131"/>
    </row>
    <row r="297" spans="2:21" s="191" customFormat="1" x14ac:dyDescent="0.25">
      <c r="B297" s="131"/>
      <c r="C297" s="131"/>
      <c r="D297" s="131"/>
      <c r="E297" s="131"/>
      <c r="F297" s="131"/>
      <c r="G297" s="131"/>
      <c r="H297" s="131"/>
      <c r="I297" s="131"/>
      <c r="J297" s="131"/>
      <c r="K297" s="131"/>
      <c r="L297" s="131"/>
      <c r="M297" s="131"/>
      <c r="N297" s="131"/>
      <c r="O297" s="131"/>
      <c r="P297" s="131"/>
      <c r="Q297" s="131"/>
      <c r="R297" s="131"/>
      <c r="S297" s="131"/>
      <c r="T297" s="131"/>
      <c r="U297" s="131"/>
    </row>
    <row r="298" spans="2:21" s="191" customFormat="1" x14ac:dyDescent="0.25">
      <c r="B298" s="131"/>
      <c r="C298" s="131"/>
      <c r="D298" s="131"/>
      <c r="E298" s="131"/>
      <c r="F298" s="131"/>
      <c r="G298" s="131"/>
      <c r="H298" s="131"/>
      <c r="I298" s="131"/>
      <c r="J298" s="131"/>
      <c r="K298" s="131"/>
      <c r="L298" s="131"/>
      <c r="M298" s="131"/>
      <c r="N298" s="131"/>
      <c r="O298" s="131"/>
      <c r="P298" s="131"/>
      <c r="Q298" s="131"/>
      <c r="R298" s="131"/>
      <c r="S298" s="131"/>
      <c r="T298" s="131"/>
      <c r="U298" s="131"/>
    </row>
    <row r="299" spans="2:21" s="191" customFormat="1" x14ac:dyDescent="0.25">
      <c r="B299" s="131"/>
      <c r="C299" s="131"/>
      <c r="D299" s="131"/>
      <c r="E299" s="131"/>
      <c r="F299" s="131"/>
      <c r="G299" s="131"/>
      <c r="H299" s="131"/>
      <c r="I299" s="131"/>
      <c r="J299" s="131"/>
      <c r="K299" s="131"/>
      <c r="L299" s="131"/>
      <c r="M299" s="131"/>
      <c r="N299" s="131"/>
      <c r="O299" s="131"/>
      <c r="P299" s="131"/>
      <c r="Q299" s="131"/>
      <c r="R299" s="131"/>
      <c r="S299" s="131"/>
      <c r="T299" s="131"/>
      <c r="U299" s="131"/>
    </row>
    <row r="300" spans="2:21" s="191" customFormat="1" x14ac:dyDescent="0.25">
      <c r="B300" s="131"/>
      <c r="C300" s="131"/>
      <c r="D300" s="131"/>
      <c r="E300" s="131"/>
      <c r="F300" s="131"/>
      <c r="G300" s="131"/>
      <c r="H300" s="131"/>
      <c r="I300" s="131"/>
      <c r="J300" s="131"/>
      <c r="K300" s="131"/>
      <c r="L300" s="131"/>
      <c r="M300" s="131"/>
      <c r="N300" s="131"/>
      <c r="O300" s="131"/>
      <c r="P300" s="131"/>
      <c r="Q300" s="131"/>
      <c r="R300" s="131"/>
      <c r="S300" s="131"/>
      <c r="T300" s="131"/>
      <c r="U300" s="131"/>
    </row>
    <row r="301" spans="2:21" s="191" customFormat="1" x14ac:dyDescent="0.25">
      <c r="B301" s="131"/>
      <c r="C301" s="131"/>
      <c r="D301" s="131"/>
      <c r="E301" s="131"/>
      <c r="F301" s="131"/>
      <c r="G301" s="131"/>
      <c r="H301" s="131"/>
      <c r="I301" s="131"/>
      <c r="J301" s="131"/>
      <c r="K301" s="131"/>
      <c r="L301" s="131"/>
      <c r="M301" s="131"/>
      <c r="N301" s="131"/>
      <c r="O301" s="131"/>
      <c r="P301" s="131"/>
      <c r="Q301" s="131"/>
      <c r="R301" s="131"/>
      <c r="S301" s="131"/>
      <c r="T301" s="131"/>
      <c r="U301" s="131"/>
    </row>
    <row r="302" spans="2:21" s="191" customFormat="1" x14ac:dyDescent="0.25">
      <c r="B302" s="131"/>
      <c r="C302" s="131"/>
      <c r="D302" s="131"/>
      <c r="E302" s="131"/>
      <c r="F302" s="131"/>
      <c r="G302" s="131"/>
      <c r="H302" s="131"/>
      <c r="I302" s="131"/>
      <c r="J302" s="131"/>
      <c r="K302" s="131"/>
      <c r="L302" s="131"/>
      <c r="M302" s="131"/>
      <c r="N302" s="131"/>
      <c r="O302" s="131"/>
      <c r="P302" s="131"/>
      <c r="Q302" s="131"/>
      <c r="R302" s="131"/>
      <c r="S302" s="131"/>
      <c r="T302" s="131"/>
      <c r="U302" s="131"/>
    </row>
    <row r="303" spans="2:21" s="191" customFormat="1" x14ac:dyDescent="0.25">
      <c r="B303" s="131"/>
      <c r="C303" s="131"/>
      <c r="D303" s="131"/>
      <c r="E303" s="131"/>
      <c r="F303" s="131"/>
      <c r="G303" s="131"/>
      <c r="H303" s="131"/>
      <c r="I303" s="131"/>
      <c r="J303" s="131"/>
      <c r="K303" s="131"/>
      <c r="L303" s="131"/>
      <c r="M303" s="131"/>
      <c r="N303" s="131"/>
      <c r="O303" s="131"/>
      <c r="P303" s="131"/>
      <c r="Q303" s="131"/>
      <c r="R303" s="131"/>
      <c r="S303" s="131"/>
      <c r="T303" s="131"/>
      <c r="U303" s="131"/>
    </row>
    <row r="304" spans="2:21" s="191" customFormat="1" x14ac:dyDescent="0.25">
      <c r="B304" s="131"/>
      <c r="C304" s="131"/>
      <c r="D304" s="131"/>
      <c r="E304" s="131"/>
      <c r="F304" s="131"/>
      <c r="G304" s="131"/>
      <c r="H304" s="131"/>
      <c r="I304" s="131"/>
      <c r="J304" s="131"/>
      <c r="K304" s="131"/>
      <c r="L304" s="131"/>
      <c r="M304" s="131"/>
      <c r="N304" s="131"/>
      <c r="O304" s="131"/>
      <c r="P304" s="131"/>
      <c r="Q304" s="131"/>
      <c r="R304" s="131"/>
      <c r="S304" s="131"/>
      <c r="T304" s="131"/>
      <c r="U304" s="131"/>
    </row>
    <row r="305" spans="2:21" s="191" customFormat="1" x14ac:dyDescent="0.25">
      <c r="B305" s="131"/>
      <c r="C305" s="131"/>
      <c r="D305" s="131"/>
      <c r="E305" s="131"/>
      <c r="F305" s="131"/>
      <c r="G305" s="131"/>
      <c r="H305" s="131"/>
      <c r="I305" s="131"/>
      <c r="J305" s="131"/>
      <c r="K305" s="131"/>
      <c r="L305" s="131"/>
      <c r="M305" s="131"/>
      <c r="N305" s="131"/>
      <c r="O305" s="131"/>
      <c r="P305" s="131"/>
      <c r="Q305" s="131"/>
      <c r="R305" s="131"/>
      <c r="S305" s="131"/>
      <c r="T305" s="131"/>
      <c r="U305" s="131"/>
    </row>
    <row r="306" spans="2:21" s="191" customFormat="1" x14ac:dyDescent="0.25">
      <c r="B306" s="131"/>
      <c r="C306" s="131"/>
      <c r="D306" s="131"/>
      <c r="E306" s="131"/>
      <c r="F306" s="131"/>
      <c r="G306" s="131"/>
      <c r="H306" s="131"/>
      <c r="I306" s="131"/>
      <c r="J306" s="131"/>
      <c r="K306" s="131"/>
      <c r="L306" s="131"/>
      <c r="M306" s="131"/>
      <c r="N306" s="131"/>
      <c r="O306" s="131"/>
      <c r="P306" s="131"/>
      <c r="Q306" s="131"/>
      <c r="R306" s="131"/>
      <c r="S306" s="131"/>
      <c r="T306" s="131"/>
      <c r="U306" s="131"/>
    </row>
    <row r="307" spans="2:21" s="191" customFormat="1" x14ac:dyDescent="0.25">
      <c r="B307" s="131"/>
      <c r="C307" s="131"/>
      <c r="D307" s="131"/>
      <c r="E307" s="131"/>
      <c r="F307" s="131"/>
      <c r="G307" s="131"/>
      <c r="H307" s="131"/>
      <c r="I307" s="131"/>
      <c r="J307" s="131"/>
      <c r="K307" s="131"/>
      <c r="L307" s="131"/>
      <c r="M307" s="131"/>
      <c r="N307" s="131"/>
      <c r="O307" s="131"/>
      <c r="P307" s="131"/>
      <c r="Q307" s="131"/>
      <c r="R307" s="131"/>
      <c r="S307" s="131"/>
      <c r="T307" s="131"/>
      <c r="U307" s="131"/>
    </row>
    <row r="308" spans="2:21" s="191" customFormat="1" x14ac:dyDescent="0.25">
      <c r="B308" s="131"/>
      <c r="C308" s="131"/>
      <c r="D308" s="131"/>
      <c r="E308" s="131"/>
      <c r="F308" s="131"/>
      <c r="G308" s="131"/>
      <c r="H308" s="131"/>
      <c r="I308" s="131"/>
      <c r="J308" s="131"/>
      <c r="K308" s="131"/>
      <c r="L308" s="131"/>
      <c r="M308" s="131"/>
      <c r="N308" s="131"/>
      <c r="O308" s="131"/>
      <c r="P308" s="131"/>
      <c r="Q308" s="131"/>
      <c r="R308" s="131"/>
      <c r="S308" s="131"/>
      <c r="T308" s="131"/>
      <c r="U308" s="131"/>
    </row>
    <row r="309" spans="2:21" s="191" customFormat="1" x14ac:dyDescent="0.25">
      <c r="B309" s="131"/>
      <c r="C309" s="131"/>
      <c r="D309" s="131"/>
      <c r="E309" s="131"/>
      <c r="F309" s="131"/>
      <c r="G309" s="131"/>
      <c r="H309" s="131"/>
      <c r="I309" s="131"/>
      <c r="J309" s="131"/>
      <c r="K309" s="131"/>
      <c r="L309" s="131"/>
      <c r="M309" s="131"/>
      <c r="N309" s="131"/>
      <c r="O309" s="131"/>
      <c r="P309" s="131"/>
      <c r="Q309" s="131"/>
      <c r="R309" s="131"/>
      <c r="S309" s="131"/>
      <c r="T309" s="131"/>
      <c r="U309" s="131"/>
    </row>
    <row r="310" spans="2:21" s="191" customFormat="1" x14ac:dyDescent="0.25">
      <c r="B310" s="131"/>
      <c r="C310" s="131"/>
      <c r="D310" s="131"/>
      <c r="E310" s="131"/>
      <c r="F310" s="131"/>
      <c r="G310" s="131"/>
      <c r="H310" s="131"/>
      <c r="I310" s="131"/>
      <c r="J310" s="131"/>
      <c r="K310" s="131"/>
      <c r="L310" s="131"/>
      <c r="M310" s="131"/>
      <c r="N310" s="131"/>
      <c r="O310" s="131"/>
      <c r="P310" s="131"/>
      <c r="Q310" s="131"/>
      <c r="R310" s="131"/>
      <c r="S310" s="131"/>
      <c r="T310" s="131"/>
      <c r="U310" s="131"/>
    </row>
    <row r="311" spans="2:21" s="191" customFormat="1" x14ac:dyDescent="0.25">
      <c r="B311" s="131"/>
      <c r="C311" s="131"/>
      <c r="D311" s="131"/>
      <c r="E311" s="131"/>
      <c r="F311" s="131"/>
      <c r="G311" s="131"/>
      <c r="H311" s="131"/>
      <c r="I311" s="131"/>
      <c r="J311" s="131"/>
      <c r="K311" s="131"/>
      <c r="L311" s="131"/>
      <c r="M311" s="131"/>
      <c r="N311" s="131"/>
      <c r="O311" s="131"/>
      <c r="P311" s="131"/>
      <c r="Q311" s="131"/>
      <c r="R311" s="131"/>
      <c r="S311" s="131"/>
      <c r="T311" s="131"/>
      <c r="U311" s="131"/>
    </row>
    <row r="312" spans="2:21" s="191" customFormat="1" x14ac:dyDescent="0.25">
      <c r="B312" s="131"/>
      <c r="C312" s="131"/>
      <c r="D312" s="131"/>
      <c r="E312" s="131"/>
      <c r="F312" s="131"/>
      <c r="G312" s="131"/>
      <c r="H312" s="131"/>
      <c r="I312" s="131"/>
      <c r="J312" s="131"/>
      <c r="K312" s="131"/>
      <c r="L312" s="131"/>
      <c r="M312" s="131"/>
      <c r="N312" s="131"/>
      <c r="O312" s="131"/>
      <c r="P312" s="131"/>
      <c r="Q312" s="131"/>
      <c r="R312" s="131"/>
      <c r="S312" s="131"/>
      <c r="T312" s="131"/>
      <c r="U312" s="131"/>
    </row>
    <row r="313" spans="2:21" s="191" customFormat="1" x14ac:dyDescent="0.25">
      <c r="B313" s="131"/>
      <c r="C313" s="131"/>
      <c r="D313" s="131"/>
      <c r="E313" s="131"/>
      <c r="F313" s="131"/>
      <c r="G313" s="131"/>
      <c r="H313" s="131"/>
      <c r="I313" s="131"/>
      <c r="J313" s="131"/>
      <c r="K313" s="131"/>
      <c r="L313" s="131"/>
      <c r="M313" s="131"/>
      <c r="N313" s="131"/>
      <c r="O313" s="131"/>
      <c r="P313" s="131"/>
      <c r="Q313" s="131"/>
      <c r="R313" s="131"/>
      <c r="S313" s="131"/>
      <c r="T313" s="131"/>
      <c r="U313" s="131"/>
    </row>
    <row r="314" spans="2:21" s="191" customFormat="1" x14ac:dyDescent="0.25">
      <c r="B314" s="131"/>
      <c r="C314" s="131"/>
      <c r="D314" s="131"/>
      <c r="E314" s="131"/>
      <c r="F314" s="131"/>
      <c r="G314" s="131"/>
      <c r="H314" s="131"/>
      <c r="I314" s="131"/>
      <c r="J314" s="131"/>
      <c r="K314" s="131"/>
      <c r="L314" s="131"/>
      <c r="M314" s="131"/>
      <c r="N314" s="131"/>
      <c r="O314" s="131"/>
      <c r="P314" s="131"/>
      <c r="Q314" s="131"/>
      <c r="R314" s="131"/>
      <c r="S314" s="131"/>
      <c r="T314" s="131"/>
      <c r="U314" s="131"/>
    </row>
    <row r="315" spans="2:21" s="191" customFormat="1" x14ac:dyDescent="0.25">
      <c r="B315" s="131"/>
      <c r="C315" s="131"/>
      <c r="D315" s="131"/>
      <c r="E315" s="131"/>
      <c r="F315" s="131"/>
      <c r="G315" s="131"/>
      <c r="H315" s="131"/>
      <c r="I315" s="131"/>
      <c r="J315" s="131"/>
      <c r="K315" s="131"/>
      <c r="L315" s="131"/>
      <c r="M315" s="131"/>
      <c r="N315" s="131"/>
      <c r="O315" s="131"/>
      <c r="P315" s="131"/>
      <c r="Q315" s="131"/>
      <c r="R315" s="131"/>
      <c r="S315" s="131"/>
      <c r="T315" s="131"/>
      <c r="U315" s="131"/>
    </row>
    <row r="316" spans="2:21" s="191" customFormat="1" x14ac:dyDescent="0.25">
      <c r="B316" s="131"/>
      <c r="C316" s="131"/>
      <c r="D316" s="131"/>
      <c r="E316" s="131"/>
      <c r="F316" s="131"/>
      <c r="G316" s="131"/>
      <c r="H316" s="131"/>
      <c r="I316" s="131"/>
      <c r="J316" s="131"/>
      <c r="K316" s="131"/>
      <c r="L316" s="131"/>
      <c r="M316" s="131"/>
      <c r="N316" s="131"/>
      <c r="O316" s="131"/>
      <c r="P316" s="131"/>
      <c r="Q316" s="131"/>
      <c r="R316" s="131"/>
      <c r="S316" s="131"/>
      <c r="T316" s="131"/>
      <c r="U316" s="131"/>
    </row>
    <row r="317" spans="2:21" s="191" customFormat="1" x14ac:dyDescent="0.25">
      <c r="B317" s="131"/>
      <c r="C317" s="131"/>
      <c r="D317" s="131"/>
      <c r="E317" s="131"/>
      <c r="F317" s="131"/>
      <c r="G317" s="131"/>
      <c r="H317" s="131"/>
      <c r="I317" s="131"/>
      <c r="J317" s="131"/>
      <c r="K317" s="131"/>
      <c r="L317" s="131"/>
      <c r="M317" s="131"/>
      <c r="N317" s="131"/>
      <c r="O317" s="131"/>
      <c r="P317" s="131"/>
      <c r="Q317" s="131"/>
      <c r="R317" s="131"/>
      <c r="S317" s="131"/>
      <c r="T317" s="131"/>
      <c r="U317" s="131"/>
    </row>
    <row r="318" spans="2:21" s="191" customFormat="1" x14ac:dyDescent="0.25">
      <c r="B318" s="131"/>
      <c r="C318" s="131"/>
      <c r="D318" s="131"/>
      <c r="E318" s="131"/>
      <c r="F318" s="131"/>
      <c r="G318" s="131"/>
      <c r="H318" s="131"/>
      <c r="I318" s="131"/>
      <c r="J318" s="131"/>
      <c r="K318" s="131"/>
      <c r="L318" s="131"/>
      <c r="M318" s="131"/>
      <c r="N318" s="131"/>
      <c r="O318" s="131"/>
      <c r="P318" s="131"/>
      <c r="Q318" s="131"/>
      <c r="R318" s="131"/>
      <c r="S318" s="131"/>
      <c r="T318" s="131"/>
      <c r="U318" s="131"/>
    </row>
    <row r="319" spans="2:21" s="191" customFormat="1" x14ac:dyDescent="0.25">
      <c r="B319" s="131"/>
      <c r="C319" s="131"/>
      <c r="D319" s="131"/>
      <c r="E319" s="131"/>
      <c r="F319" s="131"/>
      <c r="G319" s="131"/>
      <c r="H319" s="131"/>
      <c r="I319" s="131"/>
      <c r="J319" s="131"/>
      <c r="K319" s="131"/>
      <c r="L319" s="131"/>
      <c r="M319" s="131"/>
      <c r="N319" s="131"/>
      <c r="O319" s="131"/>
      <c r="P319" s="131"/>
      <c r="Q319" s="131"/>
      <c r="R319" s="131"/>
      <c r="S319" s="131"/>
      <c r="T319" s="131"/>
      <c r="U319" s="131"/>
    </row>
    <row r="320" spans="2:21" s="191" customFormat="1" x14ac:dyDescent="0.25">
      <c r="B320" s="131"/>
      <c r="C320" s="131"/>
      <c r="D320" s="131"/>
      <c r="E320" s="131"/>
      <c r="F320" s="131"/>
      <c r="G320" s="131"/>
      <c r="H320" s="131"/>
      <c r="I320" s="131"/>
      <c r="J320" s="131"/>
      <c r="K320" s="131"/>
      <c r="L320" s="131"/>
      <c r="M320" s="131"/>
      <c r="N320" s="131"/>
      <c r="O320" s="131"/>
      <c r="P320" s="131"/>
      <c r="Q320" s="131"/>
      <c r="R320" s="131"/>
      <c r="S320" s="131"/>
      <c r="T320" s="131"/>
      <c r="U320" s="131"/>
    </row>
    <row r="321" spans="2:21" s="191" customFormat="1" x14ac:dyDescent="0.25">
      <c r="B321" s="131"/>
      <c r="C321" s="131"/>
      <c r="D321" s="131"/>
      <c r="E321" s="131"/>
      <c r="F321" s="131"/>
      <c r="G321" s="131"/>
      <c r="H321" s="131"/>
      <c r="I321" s="131"/>
      <c r="J321" s="131"/>
      <c r="K321" s="131"/>
      <c r="L321" s="131"/>
      <c r="M321" s="131"/>
      <c r="N321" s="131"/>
      <c r="O321" s="131"/>
      <c r="P321" s="131"/>
      <c r="Q321" s="131"/>
      <c r="R321" s="131"/>
      <c r="S321" s="131"/>
      <c r="T321" s="131"/>
      <c r="U321" s="131"/>
    </row>
    <row r="322" spans="2:21" s="191" customFormat="1" x14ac:dyDescent="0.25">
      <c r="B322" s="131"/>
      <c r="C322" s="131"/>
      <c r="D322" s="131"/>
      <c r="E322" s="131"/>
      <c r="F322" s="131"/>
      <c r="G322" s="131"/>
      <c r="H322" s="131"/>
      <c r="I322" s="131"/>
      <c r="J322" s="131"/>
      <c r="K322" s="131"/>
      <c r="L322" s="131"/>
      <c r="M322" s="131"/>
      <c r="N322" s="131"/>
      <c r="O322" s="131"/>
      <c r="P322" s="131"/>
      <c r="Q322" s="131"/>
      <c r="R322" s="131"/>
      <c r="S322" s="131"/>
      <c r="T322" s="131"/>
      <c r="U322" s="131"/>
    </row>
    <row r="323" spans="2:21" s="191" customFormat="1" x14ac:dyDescent="0.25">
      <c r="B323" s="131"/>
      <c r="C323" s="131"/>
      <c r="D323" s="131"/>
      <c r="E323" s="131"/>
      <c r="F323" s="131"/>
      <c r="G323" s="131"/>
      <c r="H323" s="131"/>
      <c r="I323" s="131"/>
      <c r="J323" s="131"/>
      <c r="K323" s="131"/>
      <c r="L323" s="131"/>
      <c r="M323" s="131"/>
      <c r="N323" s="131"/>
      <c r="O323" s="131"/>
      <c r="P323" s="131"/>
      <c r="Q323" s="131"/>
      <c r="R323" s="131"/>
      <c r="S323" s="131"/>
      <c r="T323" s="131"/>
      <c r="U323" s="131"/>
    </row>
    <row r="324" spans="2:21" s="191" customFormat="1" x14ac:dyDescent="0.25">
      <c r="B324" s="131"/>
      <c r="C324" s="131"/>
      <c r="D324" s="131"/>
      <c r="E324" s="131"/>
      <c r="F324" s="131"/>
      <c r="G324" s="131"/>
      <c r="H324" s="131"/>
      <c r="I324" s="131"/>
      <c r="J324" s="131"/>
      <c r="K324" s="131"/>
      <c r="L324" s="131"/>
      <c r="M324" s="131"/>
      <c r="N324" s="131"/>
      <c r="O324" s="131"/>
      <c r="P324" s="131"/>
      <c r="Q324" s="131"/>
      <c r="R324" s="131"/>
      <c r="S324" s="131"/>
      <c r="T324" s="131"/>
      <c r="U324" s="131"/>
    </row>
    <row r="325" spans="2:21" s="191" customFormat="1" x14ac:dyDescent="0.25">
      <c r="B325" s="131"/>
      <c r="C325" s="131"/>
      <c r="D325" s="131"/>
      <c r="E325" s="131"/>
      <c r="F325" s="131"/>
      <c r="G325" s="131"/>
      <c r="H325" s="131"/>
      <c r="I325" s="131"/>
      <c r="J325" s="131"/>
      <c r="K325" s="131"/>
      <c r="L325" s="131"/>
      <c r="M325" s="131"/>
      <c r="N325" s="131"/>
      <c r="O325" s="131"/>
      <c r="P325" s="131"/>
      <c r="Q325" s="131"/>
      <c r="R325" s="131"/>
      <c r="S325" s="131"/>
      <c r="T325" s="131"/>
      <c r="U325" s="131"/>
    </row>
    <row r="326" spans="2:21" s="191" customFormat="1" x14ac:dyDescent="0.25">
      <c r="B326" s="131"/>
      <c r="C326" s="131"/>
      <c r="D326" s="131"/>
      <c r="E326" s="131"/>
      <c r="F326" s="131"/>
      <c r="G326" s="131"/>
      <c r="H326" s="131"/>
      <c r="I326" s="131"/>
      <c r="J326" s="131"/>
      <c r="K326" s="131"/>
      <c r="L326" s="131"/>
      <c r="M326" s="131"/>
      <c r="N326" s="131"/>
      <c r="O326" s="131"/>
      <c r="P326" s="131"/>
      <c r="Q326" s="131"/>
      <c r="R326" s="131"/>
      <c r="S326" s="131"/>
      <c r="T326" s="131"/>
      <c r="U326" s="131"/>
    </row>
    <row r="327" spans="2:21" s="191" customFormat="1" x14ac:dyDescent="0.25">
      <c r="B327" s="131"/>
      <c r="C327" s="131"/>
      <c r="D327" s="131"/>
      <c r="E327" s="131"/>
      <c r="F327" s="131"/>
      <c r="G327" s="131"/>
      <c r="H327" s="131"/>
      <c r="I327" s="131"/>
      <c r="J327" s="131"/>
      <c r="K327" s="131"/>
      <c r="L327" s="131"/>
      <c r="M327" s="131"/>
      <c r="N327" s="131"/>
      <c r="O327" s="131"/>
      <c r="P327" s="131"/>
      <c r="Q327" s="131"/>
      <c r="R327" s="131"/>
      <c r="S327" s="131"/>
      <c r="T327" s="131"/>
      <c r="U327" s="131"/>
    </row>
    <row r="328" spans="2:21" s="191" customFormat="1" x14ac:dyDescent="0.25">
      <c r="B328" s="131"/>
      <c r="C328" s="131"/>
      <c r="D328" s="131"/>
      <c r="E328" s="131"/>
      <c r="F328" s="131"/>
      <c r="G328" s="131"/>
      <c r="H328" s="131"/>
      <c r="I328" s="131"/>
      <c r="J328" s="131"/>
      <c r="K328" s="131"/>
      <c r="L328" s="131"/>
      <c r="M328" s="131"/>
      <c r="N328" s="131"/>
      <c r="O328" s="131"/>
      <c r="P328" s="131"/>
      <c r="Q328" s="131"/>
      <c r="R328" s="131"/>
      <c r="S328" s="131"/>
      <c r="T328" s="131"/>
      <c r="U328" s="131"/>
    </row>
    <row r="329" spans="2:21" s="191" customFormat="1" x14ac:dyDescent="0.25">
      <c r="B329" s="131"/>
      <c r="C329" s="131"/>
      <c r="D329" s="131"/>
      <c r="E329" s="131"/>
      <c r="F329" s="131"/>
      <c r="G329" s="131"/>
      <c r="H329" s="131"/>
      <c r="I329" s="131"/>
      <c r="J329" s="131"/>
      <c r="K329" s="131"/>
      <c r="L329" s="131"/>
      <c r="M329" s="131"/>
      <c r="N329" s="131"/>
      <c r="O329" s="131"/>
      <c r="P329" s="131"/>
      <c r="Q329" s="131"/>
      <c r="R329" s="131"/>
      <c r="S329" s="131"/>
      <c r="T329" s="131"/>
      <c r="U329" s="131"/>
    </row>
    <row r="330" spans="2:21" s="191" customFormat="1" x14ac:dyDescent="0.25">
      <c r="B330" s="131"/>
      <c r="C330" s="131"/>
      <c r="D330" s="131"/>
      <c r="E330" s="131"/>
      <c r="F330" s="131"/>
      <c r="G330" s="131"/>
      <c r="H330" s="131"/>
      <c r="I330" s="131"/>
      <c r="J330" s="131"/>
      <c r="K330" s="131"/>
      <c r="L330" s="131"/>
      <c r="M330" s="131"/>
      <c r="N330" s="131"/>
      <c r="O330" s="131"/>
      <c r="P330" s="131"/>
      <c r="Q330" s="131"/>
      <c r="R330" s="131"/>
      <c r="S330" s="131"/>
      <c r="T330" s="131"/>
      <c r="U330" s="131"/>
    </row>
    <row r="331" spans="2:21" s="191" customFormat="1" x14ac:dyDescent="0.25">
      <c r="B331" s="131"/>
      <c r="C331" s="131"/>
      <c r="D331" s="131"/>
      <c r="E331" s="131"/>
      <c r="F331" s="131"/>
      <c r="G331" s="131"/>
      <c r="H331" s="131"/>
      <c r="I331" s="131"/>
      <c r="J331" s="131"/>
      <c r="K331" s="131"/>
      <c r="L331" s="131"/>
      <c r="M331" s="131"/>
      <c r="N331" s="131"/>
      <c r="O331" s="131"/>
      <c r="P331" s="131"/>
      <c r="Q331" s="131"/>
      <c r="R331" s="131"/>
      <c r="S331" s="131"/>
      <c r="T331" s="131"/>
      <c r="U331" s="131"/>
    </row>
    <row r="332" spans="2:21" s="191" customFormat="1" x14ac:dyDescent="0.25">
      <c r="B332" s="131"/>
      <c r="C332" s="131"/>
      <c r="D332" s="131"/>
      <c r="E332" s="131"/>
      <c r="F332" s="131"/>
      <c r="G332" s="131"/>
      <c r="H332" s="131"/>
      <c r="I332" s="131"/>
      <c r="J332" s="131"/>
      <c r="K332" s="131"/>
      <c r="L332" s="131"/>
      <c r="M332" s="131"/>
      <c r="N332" s="131"/>
      <c r="O332" s="131"/>
      <c r="P332" s="131"/>
      <c r="Q332" s="131"/>
      <c r="R332" s="131"/>
      <c r="S332" s="131"/>
      <c r="T332" s="131"/>
      <c r="U332" s="131"/>
    </row>
    <row r="333" spans="2:21" s="191" customFormat="1" x14ac:dyDescent="0.25">
      <c r="B333" s="131"/>
      <c r="C333" s="131"/>
      <c r="D333" s="131"/>
      <c r="E333" s="131"/>
      <c r="F333" s="131"/>
      <c r="G333" s="131"/>
      <c r="H333" s="131"/>
      <c r="I333" s="131"/>
      <c r="J333" s="131"/>
      <c r="K333" s="131"/>
      <c r="L333" s="131"/>
      <c r="M333" s="131"/>
      <c r="N333" s="131"/>
      <c r="O333" s="131"/>
      <c r="P333" s="131"/>
      <c r="Q333" s="131"/>
      <c r="R333" s="131"/>
      <c r="S333" s="131"/>
      <c r="T333" s="131"/>
      <c r="U333" s="131"/>
    </row>
    <row r="334" spans="2:21" s="191" customFormat="1" x14ac:dyDescent="0.25">
      <c r="B334" s="131"/>
      <c r="C334" s="131"/>
      <c r="D334" s="131"/>
      <c r="E334" s="131"/>
      <c r="F334" s="131"/>
      <c r="G334" s="131"/>
      <c r="H334" s="131"/>
      <c r="I334" s="131"/>
      <c r="J334" s="131"/>
      <c r="K334" s="131"/>
      <c r="L334" s="131"/>
      <c r="M334" s="131"/>
      <c r="N334" s="131"/>
      <c r="O334" s="131"/>
      <c r="P334" s="131"/>
      <c r="Q334" s="131"/>
      <c r="R334" s="131"/>
      <c r="S334" s="131"/>
      <c r="T334" s="131"/>
      <c r="U334" s="131"/>
    </row>
    <row r="335" spans="2:21" s="191" customFormat="1" x14ac:dyDescent="0.25">
      <c r="B335" s="131"/>
      <c r="C335" s="131"/>
      <c r="D335" s="131"/>
      <c r="E335" s="131"/>
      <c r="F335" s="131"/>
      <c r="G335" s="131"/>
      <c r="H335" s="131"/>
      <c r="I335" s="131"/>
      <c r="J335" s="131"/>
      <c r="K335" s="131"/>
      <c r="L335" s="131"/>
      <c r="M335" s="131"/>
      <c r="N335" s="131"/>
      <c r="O335" s="131"/>
      <c r="P335" s="131"/>
      <c r="Q335" s="131"/>
      <c r="R335" s="131"/>
      <c r="S335" s="131"/>
      <c r="T335" s="131"/>
      <c r="U335" s="131"/>
    </row>
    <row r="336" spans="2:21" s="191" customFormat="1" x14ac:dyDescent="0.25">
      <c r="B336" s="131"/>
      <c r="C336" s="131"/>
      <c r="D336" s="131"/>
      <c r="E336" s="131"/>
      <c r="F336" s="131"/>
      <c r="G336" s="131"/>
      <c r="H336" s="131"/>
      <c r="I336" s="131"/>
      <c r="J336" s="131"/>
      <c r="K336" s="131"/>
      <c r="L336" s="131"/>
      <c r="M336" s="131"/>
      <c r="N336" s="131"/>
      <c r="O336" s="131"/>
      <c r="P336" s="131"/>
      <c r="Q336" s="131"/>
      <c r="R336" s="131"/>
      <c r="S336" s="131"/>
      <c r="T336" s="131"/>
      <c r="U336" s="131"/>
    </row>
    <row r="337" spans="2:21" s="191" customFormat="1" x14ac:dyDescent="0.25">
      <c r="B337" s="131"/>
      <c r="C337" s="131"/>
      <c r="D337" s="131"/>
      <c r="E337" s="131"/>
      <c r="F337" s="131"/>
      <c r="G337" s="131"/>
      <c r="H337" s="131"/>
      <c r="I337" s="131"/>
      <c r="J337" s="131"/>
      <c r="K337" s="131"/>
      <c r="L337" s="131"/>
      <c r="M337" s="131"/>
      <c r="N337" s="131"/>
      <c r="O337" s="131"/>
      <c r="P337" s="131"/>
      <c r="Q337" s="131"/>
      <c r="R337" s="131"/>
      <c r="S337" s="131"/>
      <c r="T337" s="131"/>
      <c r="U337" s="131"/>
    </row>
    <row r="338" spans="2:21" s="191" customFormat="1" x14ac:dyDescent="0.25">
      <c r="B338" s="131"/>
      <c r="C338" s="131"/>
      <c r="D338" s="131"/>
      <c r="E338" s="131"/>
      <c r="F338" s="131"/>
      <c r="G338" s="131"/>
      <c r="H338" s="131"/>
      <c r="I338" s="131"/>
      <c r="J338" s="131"/>
      <c r="K338" s="131"/>
      <c r="L338" s="131"/>
      <c r="M338" s="131"/>
      <c r="N338" s="131"/>
      <c r="O338" s="131"/>
      <c r="P338" s="131"/>
      <c r="Q338" s="131"/>
      <c r="R338" s="131"/>
      <c r="S338" s="131"/>
      <c r="T338" s="131"/>
      <c r="U338" s="131"/>
    </row>
    <row r="339" spans="2:21" s="191" customFormat="1" x14ac:dyDescent="0.25">
      <c r="B339" s="131"/>
      <c r="C339" s="131"/>
      <c r="D339" s="131"/>
      <c r="E339" s="131"/>
      <c r="F339" s="131"/>
      <c r="G339" s="131"/>
      <c r="H339" s="131"/>
      <c r="I339" s="131"/>
      <c r="J339" s="131"/>
      <c r="K339" s="131"/>
      <c r="L339" s="131"/>
      <c r="M339" s="131"/>
      <c r="N339" s="131"/>
      <c r="O339" s="131"/>
      <c r="P339" s="131"/>
      <c r="Q339" s="131"/>
      <c r="R339" s="131"/>
      <c r="S339" s="131"/>
      <c r="T339" s="131"/>
      <c r="U339" s="131"/>
    </row>
    <row r="340" spans="2:21" s="191" customFormat="1" x14ac:dyDescent="0.25">
      <c r="B340" s="131"/>
      <c r="C340" s="131"/>
      <c r="D340" s="131"/>
      <c r="E340" s="131"/>
      <c r="F340" s="131"/>
      <c r="G340" s="131"/>
      <c r="H340" s="131"/>
      <c r="I340" s="131"/>
      <c r="J340" s="131"/>
      <c r="K340" s="131"/>
      <c r="L340" s="131"/>
      <c r="M340" s="131"/>
      <c r="N340" s="131"/>
      <c r="O340" s="131"/>
      <c r="P340" s="131"/>
      <c r="Q340" s="131"/>
      <c r="R340" s="131"/>
      <c r="S340" s="131"/>
      <c r="T340" s="131"/>
      <c r="U340" s="131"/>
    </row>
    <row r="341" spans="2:21" s="191" customFormat="1" x14ac:dyDescent="0.25">
      <c r="B341" s="131"/>
      <c r="C341" s="131"/>
      <c r="D341" s="131"/>
      <c r="E341" s="131"/>
      <c r="F341" s="131"/>
      <c r="G341" s="131"/>
      <c r="H341" s="131"/>
      <c r="I341" s="131"/>
      <c r="J341" s="131"/>
      <c r="K341" s="131"/>
      <c r="L341" s="131"/>
      <c r="M341" s="131"/>
      <c r="N341" s="131"/>
      <c r="O341" s="131"/>
      <c r="P341" s="131"/>
      <c r="Q341" s="131"/>
      <c r="R341" s="131"/>
      <c r="S341" s="131"/>
      <c r="T341" s="131"/>
      <c r="U341" s="131"/>
    </row>
    <row r="342" spans="2:21" s="191" customFormat="1" x14ac:dyDescent="0.25">
      <c r="B342" s="131"/>
      <c r="C342" s="131"/>
      <c r="D342" s="131"/>
      <c r="E342" s="131"/>
      <c r="F342" s="131"/>
      <c r="G342" s="131"/>
      <c r="H342" s="131"/>
      <c r="I342" s="131"/>
      <c r="J342" s="131"/>
      <c r="K342" s="131"/>
      <c r="L342" s="131"/>
      <c r="M342" s="131"/>
      <c r="N342" s="131"/>
      <c r="O342" s="131"/>
      <c r="P342" s="131"/>
      <c r="Q342" s="131"/>
      <c r="R342" s="131"/>
      <c r="S342" s="131"/>
      <c r="T342" s="131"/>
      <c r="U342" s="131"/>
    </row>
    <row r="343" spans="2:21" s="191" customFormat="1" x14ac:dyDescent="0.25">
      <c r="B343" s="131"/>
      <c r="C343" s="131"/>
      <c r="D343" s="131"/>
      <c r="E343" s="131"/>
      <c r="F343" s="131"/>
      <c r="G343" s="131"/>
      <c r="H343" s="131"/>
      <c r="I343" s="131"/>
      <c r="J343" s="131"/>
      <c r="K343" s="131"/>
      <c r="L343" s="131"/>
      <c r="M343" s="131"/>
      <c r="N343" s="131"/>
      <c r="O343" s="131"/>
      <c r="P343" s="131"/>
      <c r="Q343" s="131"/>
      <c r="R343" s="131"/>
      <c r="S343" s="131"/>
      <c r="T343" s="131"/>
      <c r="U343" s="131"/>
    </row>
    <row r="344" spans="2:21" s="191" customFormat="1" x14ac:dyDescent="0.25">
      <c r="B344" s="131"/>
      <c r="C344" s="131"/>
      <c r="D344" s="131"/>
      <c r="E344" s="131"/>
      <c r="F344" s="131"/>
      <c r="G344" s="131"/>
      <c r="H344" s="131"/>
      <c r="I344" s="131"/>
      <c r="J344" s="131"/>
      <c r="K344" s="131"/>
      <c r="L344" s="131"/>
      <c r="M344" s="131"/>
      <c r="N344" s="131"/>
      <c r="O344" s="131"/>
      <c r="P344" s="131"/>
      <c r="Q344" s="131"/>
      <c r="R344" s="131"/>
      <c r="S344" s="131"/>
      <c r="T344" s="131"/>
      <c r="U344" s="131"/>
    </row>
    <row r="345" spans="2:21" s="191" customFormat="1" x14ac:dyDescent="0.25">
      <c r="B345" s="131"/>
      <c r="C345" s="131"/>
      <c r="D345" s="131"/>
      <c r="E345" s="131"/>
      <c r="F345" s="131"/>
      <c r="G345" s="131"/>
      <c r="H345" s="131"/>
      <c r="I345" s="131"/>
      <c r="J345" s="131"/>
      <c r="K345" s="131"/>
      <c r="L345" s="131"/>
      <c r="M345" s="131"/>
      <c r="N345" s="131"/>
      <c r="O345" s="131"/>
      <c r="P345" s="131"/>
      <c r="Q345" s="131"/>
      <c r="R345" s="131"/>
      <c r="S345" s="131"/>
      <c r="T345" s="131"/>
      <c r="U345" s="131"/>
    </row>
    <row r="346" spans="2:21" s="191" customFormat="1" x14ac:dyDescent="0.25">
      <c r="B346" s="131"/>
      <c r="C346" s="131"/>
      <c r="D346" s="131"/>
      <c r="E346" s="131"/>
      <c r="F346" s="131"/>
      <c r="G346" s="131"/>
      <c r="H346" s="131"/>
      <c r="I346" s="131"/>
      <c r="J346" s="131"/>
      <c r="K346" s="131"/>
      <c r="L346" s="131"/>
      <c r="M346" s="131"/>
      <c r="N346" s="131"/>
      <c r="O346" s="131"/>
      <c r="P346" s="131"/>
      <c r="Q346" s="131"/>
      <c r="R346" s="131"/>
      <c r="S346" s="131"/>
      <c r="T346" s="131"/>
      <c r="U346" s="131"/>
    </row>
    <row r="347" spans="2:21" s="191" customFormat="1" x14ac:dyDescent="0.25">
      <c r="B347" s="131"/>
      <c r="C347" s="131"/>
      <c r="D347" s="131"/>
      <c r="E347" s="131"/>
      <c r="F347" s="131"/>
      <c r="G347" s="131"/>
      <c r="H347" s="131"/>
      <c r="I347" s="131"/>
      <c r="J347" s="131"/>
      <c r="K347" s="131"/>
      <c r="L347" s="131"/>
      <c r="M347" s="131"/>
      <c r="N347" s="131"/>
      <c r="O347" s="131"/>
      <c r="P347" s="131"/>
      <c r="Q347" s="131"/>
      <c r="R347" s="131"/>
      <c r="S347" s="131"/>
      <c r="T347" s="131"/>
      <c r="U347" s="131"/>
    </row>
    <row r="348" spans="2:21" s="191" customFormat="1" x14ac:dyDescent="0.25">
      <c r="B348" s="131"/>
      <c r="C348" s="131"/>
      <c r="D348" s="131"/>
      <c r="E348" s="131"/>
      <c r="F348" s="131"/>
      <c r="G348" s="131"/>
      <c r="H348" s="131"/>
      <c r="I348" s="131"/>
      <c r="J348" s="131"/>
      <c r="K348" s="131"/>
      <c r="L348" s="131"/>
      <c r="M348" s="131"/>
      <c r="N348" s="131"/>
      <c r="O348" s="131"/>
      <c r="P348" s="131"/>
      <c r="Q348" s="131"/>
      <c r="R348" s="131"/>
      <c r="S348" s="131"/>
      <c r="T348" s="131"/>
      <c r="U348" s="131"/>
    </row>
    <row r="349" spans="2:21" s="191" customFormat="1" x14ac:dyDescent="0.25">
      <c r="B349" s="131"/>
      <c r="C349" s="131"/>
      <c r="D349" s="131"/>
      <c r="E349" s="131"/>
      <c r="F349" s="131"/>
      <c r="G349" s="131"/>
      <c r="H349" s="131"/>
      <c r="I349" s="131"/>
      <c r="J349" s="131"/>
      <c r="K349" s="131"/>
      <c r="L349" s="131"/>
      <c r="M349" s="131"/>
      <c r="N349" s="131"/>
      <c r="O349" s="131"/>
      <c r="P349" s="131"/>
      <c r="Q349" s="131"/>
      <c r="R349" s="131"/>
      <c r="S349" s="131"/>
      <c r="T349" s="131"/>
      <c r="U349" s="131"/>
    </row>
    <row r="350" spans="2:21" s="191" customFormat="1" x14ac:dyDescent="0.25">
      <c r="B350" s="131"/>
      <c r="C350" s="131"/>
      <c r="D350" s="131"/>
      <c r="E350" s="131"/>
      <c r="F350" s="131"/>
      <c r="G350" s="131"/>
      <c r="H350" s="131"/>
      <c r="I350" s="131"/>
      <c r="J350" s="131"/>
      <c r="K350" s="131"/>
      <c r="L350" s="131"/>
      <c r="M350" s="131"/>
      <c r="N350" s="131"/>
      <c r="O350" s="131"/>
      <c r="P350" s="131"/>
      <c r="Q350" s="131"/>
      <c r="R350" s="131"/>
      <c r="S350" s="131"/>
      <c r="T350" s="131"/>
      <c r="U350" s="131"/>
    </row>
    <row r="351" spans="2:21" s="191" customFormat="1" x14ac:dyDescent="0.25">
      <c r="B351" s="131"/>
      <c r="C351" s="131"/>
      <c r="D351" s="131"/>
      <c r="E351" s="131"/>
      <c r="F351" s="131"/>
      <c r="G351" s="131"/>
      <c r="H351" s="131"/>
      <c r="I351" s="131"/>
      <c r="J351" s="131"/>
      <c r="K351" s="131"/>
      <c r="L351" s="131"/>
      <c r="M351" s="131"/>
      <c r="N351" s="131"/>
      <c r="O351" s="131"/>
      <c r="P351" s="131"/>
      <c r="Q351" s="131"/>
      <c r="R351" s="131"/>
      <c r="S351" s="131"/>
      <c r="T351" s="131"/>
      <c r="U351" s="131"/>
    </row>
    <row r="352" spans="2:21" s="191" customFormat="1" x14ac:dyDescent="0.25">
      <c r="B352" s="131"/>
      <c r="C352" s="131"/>
      <c r="D352" s="131"/>
      <c r="E352" s="131"/>
      <c r="F352" s="131"/>
      <c r="G352" s="131"/>
      <c r="H352" s="131"/>
      <c r="I352" s="131"/>
      <c r="J352" s="131"/>
      <c r="K352" s="131"/>
      <c r="L352" s="131"/>
      <c r="M352" s="131"/>
      <c r="N352" s="131"/>
      <c r="O352" s="131"/>
      <c r="P352" s="131"/>
      <c r="Q352" s="131"/>
      <c r="R352" s="131"/>
      <c r="S352" s="131"/>
      <c r="T352" s="131"/>
      <c r="U352" s="131"/>
    </row>
    <row r="353" spans="2:21" s="191" customFormat="1" x14ac:dyDescent="0.25">
      <c r="B353" s="131"/>
      <c r="C353" s="131"/>
      <c r="D353" s="131"/>
      <c r="E353" s="131"/>
      <c r="F353" s="131"/>
      <c r="G353" s="131"/>
      <c r="H353" s="131"/>
      <c r="I353" s="131"/>
      <c r="J353" s="131"/>
      <c r="K353" s="131"/>
      <c r="L353" s="131"/>
      <c r="M353" s="131"/>
      <c r="N353" s="131"/>
      <c r="O353" s="131"/>
      <c r="P353" s="131"/>
      <c r="Q353" s="131"/>
      <c r="R353" s="131"/>
      <c r="S353" s="131"/>
      <c r="T353" s="131"/>
      <c r="U353" s="131"/>
    </row>
    <row r="354" spans="2:21" s="191" customFormat="1" x14ac:dyDescent="0.25">
      <c r="B354" s="131"/>
      <c r="C354" s="131"/>
      <c r="D354" s="131"/>
      <c r="E354" s="131"/>
      <c r="F354" s="131"/>
      <c r="G354" s="131"/>
      <c r="H354" s="131"/>
      <c r="I354" s="131"/>
      <c r="J354" s="131"/>
      <c r="K354" s="131"/>
      <c r="L354" s="131"/>
      <c r="M354" s="131"/>
      <c r="N354" s="131"/>
      <c r="O354" s="131"/>
      <c r="P354" s="131"/>
      <c r="Q354" s="131"/>
      <c r="R354" s="131"/>
      <c r="S354" s="131"/>
      <c r="T354" s="131"/>
      <c r="U354" s="131"/>
    </row>
    <row r="355" spans="2:21" s="191" customFormat="1" x14ac:dyDescent="0.25">
      <c r="B355" s="131"/>
      <c r="C355" s="131"/>
      <c r="D355" s="131"/>
      <c r="E355" s="131"/>
      <c r="F355" s="131"/>
      <c r="G355" s="131"/>
      <c r="H355" s="131"/>
      <c r="I355" s="131"/>
      <c r="J355" s="131"/>
      <c r="K355" s="131"/>
      <c r="L355" s="131"/>
      <c r="M355" s="131"/>
      <c r="N355" s="131"/>
      <c r="O355" s="131"/>
      <c r="P355" s="131"/>
      <c r="Q355" s="131"/>
      <c r="R355" s="131"/>
      <c r="S355" s="131"/>
      <c r="T355" s="131"/>
      <c r="U355" s="131"/>
    </row>
    <row r="356" spans="2:21" s="191" customFormat="1" x14ac:dyDescent="0.25">
      <c r="B356" s="131"/>
      <c r="C356" s="131"/>
      <c r="D356" s="131"/>
      <c r="E356" s="131"/>
      <c r="F356" s="131"/>
      <c r="G356" s="131"/>
      <c r="H356" s="131"/>
      <c r="I356" s="131"/>
      <c r="J356" s="131"/>
      <c r="K356" s="131"/>
      <c r="L356" s="131"/>
      <c r="M356" s="131"/>
      <c r="N356" s="131"/>
      <c r="O356" s="131"/>
      <c r="P356" s="131"/>
      <c r="Q356" s="131"/>
      <c r="R356" s="131"/>
      <c r="S356" s="131"/>
      <c r="T356" s="131"/>
      <c r="U356" s="131"/>
    </row>
    <row r="357" spans="2:21" s="191" customFormat="1" x14ac:dyDescent="0.25">
      <c r="B357" s="131"/>
      <c r="C357" s="131"/>
      <c r="D357" s="131"/>
      <c r="E357" s="131"/>
      <c r="F357" s="131"/>
      <c r="G357" s="131"/>
      <c r="H357" s="131"/>
      <c r="I357" s="131"/>
      <c r="J357" s="131"/>
      <c r="K357" s="131"/>
      <c r="L357" s="131"/>
      <c r="M357" s="131"/>
      <c r="N357" s="131"/>
      <c r="O357" s="131"/>
      <c r="P357" s="131"/>
      <c r="Q357" s="131"/>
      <c r="R357" s="131"/>
      <c r="S357" s="131"/>
      <c r="T357" s="131"/>
      <c r="U357" s="131"/>
    </row>
    <row r="358" spans="2:21" s="191" customFormat="1" x14ac:dyDescent="0.25">
      <c r="B358" s="131"/>
      <c r="C358" s="131"/>
      <c r="D358" s="131"/>
      <c r="E358" s="131"/>
      <c r="F358" s="131"/>
      <c r="G358" s="131"/>
      <c r="H358" s="131"/>
      <c r="I358" s="131"/>
      <c r="J358" s="131"/>
      <c r="K358" s="131"/>
      <c r="L358" s="131"/>
      <c r="M358" s="131"/>
      <c r="N358" s="131"/>
      <c r="O358" s="131"/>
      <c r="P358" s="131"/>
      <c r="Q358" s="131"/>
      <c r="R358" s="131"/>
      <c r="S358" s="131"/>
      <c r="T358" s="131"/>
      <c r="U358" s="131"/>
    </row>
    <row r="359" spans="2:21" s="191" customFormat="1" x14ac:dyDescent="0.25">
      <c r="B359" s="131"/>
      <c r="C359" s="131"/>
      <c r="D359" s="131"/>
      <c r="E359" s="131"/>
      <c r="F359" s="131"/>
      <c r="G359" s="131"/>
      <c r="H359" s="131"/>
      <c r="I359" s="131"/>
      <c r="J359" s="131"/>
      <c r="K359" s="131"/>
      <c r="L359" s="131"/>
      <c r="M359" s="131"/>
      <c r="N359" s="131"/>
      <c r="O359" s="131"/>
      <c r="P359" s="131"/>
      <c r="Q359" s="131"/>
      <c r="R359" s="131"/>
      <c r="S359" s="131"/>
      <c r="T359" s="131"/>
      <c r="U359" s="131"/>
    </row>
    <row r="360" spans="2:21" s="191" customFormat="1" x14ac:dyDescent="0.25">
      <c r="B360" s="131"/>
      <c r="C360" s="131"/>
      <c r="D360" s="131"/>
      <c r="E360" s="131"/>
      <c r="F360" s="131"/>
      <c r="G360" s="131"/>
      <c r="H360" s="131"/>
      <c r="I360" s="131"/>
      <c r="J360" s="131"/>
      <c r="K360" s="131"/>
      <c r="L360" s="131"/>
      <c r="M360" s="131"/>
      <c r="N360" s="131"/>
      <c r="O360" s="131"/>
      <c r="P360" s="131"/>
      <c r="Q360" s="131"/>
      <c r="R360" s="131"/>
      <c r="S360" s="131"/>
      <c r="T360" s="131"/>
      <c r="U360" s="131"/>
    </row>
    <row r="361" spans="2:21" s="191" customFormat="1" x14ac:dyDescent="0.25">
      <c r="B361" s="131"/>
      <c r="C361" s="131"/>
      <c r="D361" s="131"/>
      <c r="E361" s="131"/>
      <c r="F361" s="131"/>
      <c r="G361" s="131"/>
      <c r="H361" s="131"/>
      <c r="I361" s="131"/>
      <c r="J361" s="131"/>
      <c r="K361" s="131"/>
      <c r="L361" s="131"/>
      <c r="M361" s="131"/>
      <c r="N361" s="131"/>
      <c r="O361" s="131"/>
      <c r="P361" s="131"/>
      <c r="Q361" s="131"/>
      <c r="R361" s="131"/>
      <c r="S361" s="131"/>
      <c r="T361" s="131"/>
      <c r="U361" s="131"/>
    </row>
    <row r="362" spans="2:21" s="191" customFormat="1" x14ac:dyDescent="0.25">
      <c r="B362" s="131"/>
      <c r="C362" s="131"/>
      <c r="D362" s="131"/>
      <c r="E362" s="131"/>
      <c r="F362" s="131"/>
      <c r="G362" s="131"/>
      <c r="H362" s="131"/>
      <c r="I362" s="131"/>
      <c r="J362" s="131"/>
      <c r="K362" s="131"/>
      <c r="L362" s="131"/>
      <c r="M362" s="131"/>
      <c r="N362" s="131"/>
      <c r="O362" s="131"/>
      <c r="P362" s="131"/>
      <c r="Q362" s="131"/>
      <c r="R362" s="131"/>
      <c r="S362" s="131"/>
      <c r="T362" s="131"/>
      <c r="U362" s="131"/>
    </row>
    <row r="363" spans="2:21" s="191" customFormat="1" x14ac:dyDescent="0.25">
      <c r="B363" s="131"/>
      <c r="C363" s="131"/>
      <c r="D363" s="131"/>
      <c r="E363" s="131"/>
      <c r="F363" s="131"/>
      <c r="G363" s="131"/>
      <c r="H363" s="131"/>
      <c r="I363" s="131"/>
      <c r="J363" s="131"/>
      <c r="K363" s="131"/>
      <c r="L363" s="131"/>
      <c r="M363" s="131"/>
      <c r="N363" s="131"/>
      <c r="O363" s="131"/>
      <c r="P363" s="131"/>
      <c r="Q363" s="131"/>
      <c r="R363" s="131"/>
      <c r="S363" s="131"/>
      <c r="T363" s="131"/>
      <c r="U363" s="131"/>
    </row>
    <row r="364" spans="2:21" s="191" customFormat="1" x14ac:dyDescent="0.25">
      <c r="B364" s="131"/>
      <c r="C364" s="131"/>
      <c r="D364" s="131"/>
      <c r="E364" s="131"/>
      <c r="F364" s="131"/>
      <c r="G364" s="131"/>
      <c r="H364" s="131"/>
      <c r="I364" s="131"/>
      <c r="J364" s="131"/>
      <c r="K364" s="131"/>
      <c r="L364" s="131"/>
      <c r="M364" s="131"/>
      <c r="N364" s="131"/>
      <c r="O364" s="131"/>
      <c r="P364" s="131"/>
      <c r="Q364" s="131"/>
      <c r="R364" s="131"/>
      <c r="S364" s="131"/>
      <c r="T364" s="131"/>
      <c r="U364" s="131"/>
    </row>
    <row r="365" spans="2:21" s="191" customFormat="1" x14ac:dyDescent="0.25">
      <c r="B365" s="131"/>
      <c r="C365" s="131"/>
      <c r="D365" s="131"/>
      <c r="E365" s="131"/>
      <c r="F365" s="131"/>
      <c r="G365" s="131"/>
      <c r="H365" s="131"/>
      <c r="I365" s="131"/>
      <c r="J365" s="131"/>
      <c r="K365" s="131"/>
      <c r="L365" s="131"/>
      <c r="M365" s="131"/>
      <c r="N365" s="131"/>
      <c r="O365" s="131"/>
      <c r="P365" s="131"/>
      <c r="Q365" s="131"/>
      <c r="R365" s="131"/>
      <c r="S365" s="131"/>
      <c r="T365" s="131"/>
      <c r="U365" s="131"/>
    </row>
    <row r="366" spans="2:21" s="191" customFormat="1" x14ac:dyDescent="0.25">
      <c r="B366" s="131"/>
      <c r="C366" s="131"/>
      <c r="D366" s="131"/>
      <c r="E366" s="131"/>
      <c r="F366" s="131"/>
      <c r="G366" s="131"/>
      <c r="H366" s="131"/>
      <c r="I366" s="131"/>
      <c r="J366" s="131"/>
      <c r="K366" s="131"/>
      <c r="L366" s="131"/>
      <c r="M366" s="131"/>
      <c r="N366" s="131"/>
      <c r="O366" s="131"/>
      <c r="P366" s="131"/>
      <c r="Q366" s="131"/>
      <c r="R366" s="131"/>
      <c r="S366" s="131"/>
      <c r="T366" s="131"/>
      <c r="U366" s="131"/>
    </row>
    <row r="367" spans="2:21" s="191" customFormat="1" x14ac:dyDescent="0.25">
      <c r="B367" s="131"/>
      <c r="C367" s="131"/>
      <c r="D367" s="131"/>
      <c r="E367" s="131"/>
      <c r="F367" s="131"/>
      <c r="G367" s="131"/>
      <c r="H367" s="131"/>
      <c r="I367" s="131"/>
      <c r="J367" s="131"/>
      <c r="K367" s="131"/>
      <c r="L367" s="131"/>
      <c r="M367" s="131"/>
      <c r="N367" s="131"/>
      <c r="O367" s="131"/>
      <c r="P367" s="131"/>
      <c r="Q367" s="131"/>
      <c r="R367" s="131"/>
      <c r="S367" s="131"/>
      <c r="T367" s="131"/>
      <c r="U367" s="131"/>
    </row>
    <row r="368" spans="2:21" s="191" customFormat="1" x14ac:dyDescent="0.25">
      <c r="B368" s="131"/>
      <c r="C368" s="131"/>
      <c r="D368" s="131"/>
      <c r="E368" s="131"/>
      <c r="F368" s="131"/>
      <c r="G368" s="131"/>
      <c r="H368" s="131"/>
      <c r="I368" s="131"/>
      <c r="J368" s="131"/>
      <c r="K368" s="131"/>
      <c r="L368" s="131"/>
      <c r="M368" s="131"/>
      <c r="N368" s="131"/>
      <c r="O368" s="131"/>
      <c r="P368" s="131"/>
      <c r="Q368" s="131"/>
      <c r="R368" s="131"/>
      <c r="S368" s="131"/>
      <c r="T368" s="131"/>
      <c r="U368" s="131"/>
    </row>
    <row r="369" spans="2:21" s="191" customFormat="1" x14ac:dyDescent="0.25">
      <c r="B369" s="131"/>
      <c r="C369" s="131"/>
      <c r="D369" s="131"/>
      <c r="E369" s="131"/>
      <c r="F369" s="131"/>
      <c r="G369" s="131"/>
      <c r="H369" s="131"/>
      <c r="I369" s="131"/>
      <c r="J369" s="131"/>
      <c r="K369" s="131"/>
      <c r="L369" s="131"/>
      <c r="M369" s="131"/>
      <c r="N369" s="131"/>
      <c r="O369" s="131"/>
      <c r="P369" s="131"/>
      <c r="Q369" s="131"/>
      <c r="R369" s="131"/>
      <c r="S369" s="131"/>
      <c r="T369" s="131"/>
      <c r="U369" s="131"/>
    </row>
    <row r="370" spans="2:21" s="191" customFormat="1" x14ac:dyDescent="0.25">
      <c r="B370" s="131"/>
      <c r="C370" s="131"/>
      <c r="D370" s="131"/>
      <c r="E370" s="131"/>
      <c r="F370" s="131"/>
      <c r="G370" s="131"/>
      <c r="H370" s="131"/>
      <c r="I370" s="131"/>
      <c r="J370" s="131"/>
      <c r="K370" s="131"/>
      <c r="L370" s="131"/>
      <c r="M370" s="131"/>
      <c r="N370" s="131"/>
      <c r="O370" s="131"/>
      <c r="P370" s="131"/>
      <c r="Q370" s="131"/>
      <c r="R370" s="131"/>
      <c r="S370" s="131"/>
      <c r="T370" s="131"/>
      <c r="U370" s="131"/>
    </row>
    <row r="371" spans="2:21" s="191" customFormat="1" x14ac:dyDescent="0.25">
      <c r="B371" s="131"/>
      <c r="C371" s="131"/>
      <c r="D371" s="131"/>
      <c r="E371" s="131"/>
      <c r="F371" s="131"/>
      <c r="G371" s="131"/>
      <c r="H371" s="131"/>
      <c r="I371" s="131"/>
      <c r="J371" s="131"/>
      <c r="K371" s="131"/>
      <c r="L371" s="131"/>
      <c r="M371" s="131"/>
      <c r="N371" s="131"/>
      <c r="O371" s="131"/>
      <c r="P371" s="131"/>
      <c r="Q371" s="131"/>
      <c r="R371" s="131"/>
      <c r="S371" s="131"/>
      <c r="T371" s="131"/>
      <c r="U371" s="131"/>
    </row>
    <row r="372" spans="2:21" s="191" customFormat="1" x14ac:dyDescent="0.25">
      <c r="B372" s="131"/>
      <c r="C372" s="131"/>
      <c r="D372" s="131"/>
      <c r="E372" s="131"/>
      <c r="F372" s="131"/>
      <c r="G372" s="131"/>
      <c r="H372" s="131"/>
      <c r="I372" s="131"/>
      <c r="J372" s="131"/>
      <c r="K372" s="131"/>
      <c r="L372" s="131"/>
      <c r="M372" s="131"/>
      <c r="N372" s="131"/>
      <c r="O372" s="131"/>
      <c r="P372" s="131"/>
      <c r="Q372" s="131"/>
      <c r="R372" s="131"/>
      <c r="S372" s="131"/>
      <c r="T372" s="131"/>
      <c r="U372" s="131"/>
    </row>
    <row r="373" spans="2:21" s="191" customFormat="1" x14ac:dyDescent="0.25">
      <c r="B373" s="131"/>
      <c r="C373" s="131"/>
      <c r="D373" s="131"/>
      <c r="E373" s="131"/>
      <c r="F373" s="131"/>
      <c r="G373" s="131"/>
      <c r="H373" s="131"/>
      <c r="I373" s="131"/>
      <c r="J373" s="131"/>
      <c r="K373" s="131"/>
      <c r="L373" s="131"/>
      <c r="M373" s="131"/>
      <c r="N373" s="131"/>
      <c r="O373" s="131"/>
      <c r="P373" s="131"/>
      <c r="Q373" s="131"/>
      <c r="R373" s="131"/>
      <c r="S373" s="131"/>
      <c r="T373" s="131"/>
      <c r="U373" s="131"/>
    </row>
    <row r="374" spans="2:21" s="191" customFormat="1" x14ac:dyDescent="0.25">
      <c r="B374" s="131"/>
      <c r="C374" s="131"/>
      <c r="D374" s="131"/>
      <c r="E374" s="131"/>
      <c r="F374" s="131"/>
      <c r="G374" s="131"/>
      <c r="H374" s="131"/>
      <c r="I374" s="131"/>
      <c r="J374" s="131"/>
      <c r="K374" s="131"/>
      <c r="L374" s="131"/>
      <c r="M374" s="131"/>
      <c r="N374" s="131"/>
      <c r="O374" s="131"/>
      <c r="P374" s="131"/>
      <c r="Q374" s="131"/>
      <c r="R374" s="131"/>
      <c r="S374" s="131"/>
      <c r="T374" s="131"/>
      <c r="U374" s="131"/>
    </row>
    <row r="375" spans="2:21" s="191" customFormat="1" x14ac:dyDescent="0.25">
      <c r="B375" s="131"/>
      <c r="C375" s="131"/>
      <c r="D375" s="131"/>
      <c r="E375" s="131"/>
      <c r="F375" s="131"/>
      <c r="G375" s="131"/>
      <c r="H375" s="131"/>
      <c r="I375" s="131"/>
      <c r="J375" s="131"/>
      <c r="K375" s="131"/>
      <c r="L375" s="131"/>
      <c r="M375" s="131"/>
      <c r="N375" s="131"/>
      <c r="O375" s="131"/>
      <c r="P375" s="131"/>
      <c r="Q375" s="131"/>
      <c r="R375" s="131"/>
      <c r="S375" s="131"/>
      <c r="T375" s="131"/>
      <c r="U375" s="131"/>
    </row>
    <row r="376" spans="2:21" s="191" customFormat="1" x14ac:dyDescent="0.25">
      <c r="B376" s="131"/>
      <c r="C376" s="131"/>
      <c r="D376" s="131"/>
      <c r="E376" s="131"/>
      <c r="F376" s="131"/>
      <c r="G376" s="131"/>
      <c r="H376" s="131"/>
      <c r="I376" s="131"/>
      <c r="J376" s="131"/>
      <c r="K376" s="131"/>
      <c r="L376" s="131"/>
      <c r="M376" s="131"/>
      <c r="N376" s="131"/>
      <c r="O376" s="131"/>
      <c r="P376" s="131"/>
      <c r="Q376" s="131"/>
      <c r="R376" s="131"/>
      <c r="S376" s="131"/>
      <c r="T376" s="131"/>
      <c r="U376" s="131"/>
    </row>
    <row r="377" spans="2:21" s="191" customFormat="1" x14ac:dyDescent="0.25">
      <c r="B377" s="131"/>
      <c r="C377" s="131"/>
      <c r="D377" s="131"/>
      <c r="E377" s="131"/>
      <c r="F377" s="131"/>
      <c r="G377" s="131"/>
      <c r="H377" s="131"/>
      <c r="I377" s="131"/>
      <c r="J377" s="131"/>
      <c r="K377" s="131"/>
      <c r="L377" s="131"/>
      <c r="M377" s="131"/>
      <c r="N377" s="131"/>
      <c r="O377" s="131"/>
      <c r="P377" s="131"/>
      <c r="Q377" s="131"/>
      <c r="R377" s="131"/>
      <c r="S377" s="131"/>
      <c r="T377" s="131"/>
      <c r="U377" s="131"/>
    </row>
    <row r="378" spans="2:21" s="191" customFormat="1" x14ac:dyDescent="0.25">
      <c r="B378" s="131"/>
      <c r="C378" s="131"/>
      <c r="D378" s="131"/>
      <c r="E378" s="131"/>
      <c r="F378" s="131"/>
      <c r="G378" s="131"/>
      <c r="H378" s="131"/>
      <c r="I378" s="131"/>
      <c r="J378" s="131"/>
      <c r="K378" s="131"/>
      <c r="L378" s="131"/>
      <c r="M378" s="131"/>
      <c r="N378" s="131"/>
      <c r="O378" s="131"/>
      <c r="P378" s="131"/>
      <c r="Q378" s="131"/>
      <c r="R378" s="131"/>
      <c r="S378" s="131"/>
      <c r="T378" s="131"/>
      <c r="U378" s="131"/>
    </row>
    <row r="379" spans="2:21" s="191" customFormat="1" x14ac:dyDescent="0.25">
      <c r="B379" s="131"/>
      <c r="C379" s="131"/>
      <c r="D379" s="131"/>
      <c r="E379" s="131"/>
      <c r="F379" s="131"/>
      <c r="G379" s="131"/>
      <c r="H379" s="131"/>
      <c r="I379" s="131"/>
      <c r="J379" s="131"/>
      <c r="K379" s="131"/>
      <c r="L379" s="131"/>
      <c r="M379" s="131"/>
      <c r="N379" s="131"/>
      <c r="O379" s="131"/>
      <c r="P379" s="131"/>
      <c r="Q379" s="131"/>
      <c r="R379" s="131"/>
      <c r="S379" s="131"/>
      <c r="T379" s="131"/>
      <c r="U379" s="131"/>
    </row>
    <row r="380" spans="2:21" s="191" customFormat="1" x14ac:dyDescent="0.25">
      <c r="B380" s="131"/>
      <c r="C380" s="131"/>
      <c r="D380" s="131"/>
      <c r="E380" s="131"/>
      <c r="F380" s="131"/>
      <c r="G380" s="131"/>
      <c r="H380" s="131"/>
      <c r="I380" s="131"/>
      <c r="J380" s="131"/>
      <c r="K380" s="131"/>
      <c r="L380" s="131"/>
      <c r="M380" s="131"/>
      <c r="N380" s="131"/>
      <c r="O380" s="131"/>
      <c r="P380" s="131"/>
      <c r="Q380" s="131"/>
      <c r="R380" s="131"/>
      <c r="S380" s="131"/>
      <c r="T380" s="131"/>
      <c r="U380" s="131"/>
    </row>
    <row r="381" spans="2:21" s="191" customFormat="1" x14ac:dyDescent="0.25">
      <c r="B381" s="131"/>
      <c r="C381" s="131"/>
      <c r="D381" s="131"/>
      <c r="E381" s="131"/>
      <c r="F381" s="131"/>
      <c r="G381" s="131"/>
      <c r="H381" s="131"/>
      <c r="I381" s="131"/>
      <c r="J381" s="131"/>
      <c r="K381" s="131"/>
      <c r="L381" s="131"/>
      <c r="M381" s="131"/>
      <c r="N381" s="131"/>
      <c r="O381" s="131"/>
      <c r="P381" s="131"/>
      <c r="Q381" s="131"/>
      <c r="R381" s="131"/>
      <c r="S381" s="131"/>
      <c r="T381" s="131"/>
      <c r="U381" s="131"/>
    </row>
    <row r="382" spans="2:21" s="191" customFormat="1" x14ac:dyDescent="0.25">
      <c r="B382" s="131"/>
      <c r="C382" s="131"/>
      <c r="D382" s="131"/>
      <c r="E382" s="131"/>
      <c r="F382" s="131"/>
      <c r="G382" s="131"/>
      <c r="H382" s="131"/>
      <c r="I382" s="131"/>
      <c r="J382" s="131"/>
      <c r="K382" s="131"/>
      <c r="L382" s="131"/>
      <c r="M382" s="131"/>
      <c r="N382" s="131"/>
      <c r="O382" s="131"/>
      <c r="P382" s="131"/>
      <c r="Q382" s="131"/>
      <c r="R382" s="131"/>
      <c r="S382" s="131"/>
      <c r="T382" s="131"/>
      <c r="U382" s="131"/>
    </row>
    <row r="383" spans="2:21" s="191" customFormat="1" x14ac:dyDescent="0.25">
      <c r="B383" s="131"/>
      <c r="C383" s="131"/>
      <c r="D383" s="131"/>
      <c r="E383" s="131"/>
      <c r="F383" s="131"/>
      <c r="G383" s="131"/>
      <c r="H383" s="131"/>
      <c r="I383" s="131"/>
      <c r="J383" s="131"/>
      <c r="K383" s="131"/>
      <c r="L383" s="131"/>
      <c r="M383" s="131"/>
      <c r="N383" s="131"/>
      <c r="O383" s="131"/>
      <c r="P383" s="131"/>
      <c r="Q383" s="131"/>
      <c r="R383" s="131"/>
      <c r="S383" s="131"/>
      <c r="T383" s="131"/>
      <c r="U383" s="131"/>
    </row>
    <row r="384" spans="2:21" s="191" customFormat="1" x14ac:dyDescent="0.25">
      <c r="B384" s="131"/>
      <c r="C384" s="131"/>
      <c r="D384" s="131"/>
      <c r="E384" s="131"/>
      <c r="F384" s="131"/>
      <c r="G384" s="131"/>
      <c r="H384" s="131"/>
      <c r="I384" s="131"/>
      <c r="J384" s="131"/>
      <c r="K384" s="131"/>
      <c r="L384" s="131"/>
      <c r="M384" s="131"/>
      <c r="N384" s="131"/>
      <c r="O384" s="131"/>
      <c r="P384" s="131"/>
      <c r="Q384" s="131"/>
      <c r="R384" s="131"/>
      <c r="S384" s="131"/>
      <c r="T384" s="131"/>
      <c r="U384" s="131"/>
    </row>
    <row r="385" spans="2:21" s="191" customFormat="1" x14ac:dyDescent="0.25">
      <c r="B385" s="131"/>
      <c r="C385" s="131"/>
      <c r="D385" s="131"/>
      <c r="E385" s="131"/>
      <c r="F385" s="131"/>
      <c r="G385" s="131"/>
      <c r="H385" s="131"/>
      <c r="I385" s="131"/>
      <c r="J385" s="131"/>
      <c r="K385" s="131"/>
      <c r="L385" s="131"/>
      <c r="M385" s="131"/>
      <c r="N385" s="131"/>
      <c r="O385" s="131"/>
      <c r="P385" s="131"/>
      <c r="Q385" s="131"/>
      <c r="R385" s="131"/>
      <c r="S385" s="131"/>
      <c r="T385" s="131"/>
      <c r="U385" s="131"/>
    </row>
    <row r="386" spans="2:21" s="191" customFormat="1" x14ac:dyDescent="0.25">
      <c r="B386" s="131"/>
      <c r="C386" s="131"/>
      <c r="D386" s="131"/>
      <c r="E386" s="131"/>
      <c r="F386" s="131"/>
      <c r="G386" s="131"/>
      <c r="H386" s="131"/>
      <c r="I386" s="131"/>
      <c r="J386" s="131"/>
      <c r="K386" s="131"/>
      <c r="L386" s="131"/>
      <c r="M386" s="131"/>
      <c r="N386" s="131"/>
      <c r="O386" s="131"/>
      <c r="P386" s="131"/>
      <c r="Q386" s="131"/>
      <c r="R386" s="131"/>
      <c r="S386" s="131"/>
      <c r="T386" s="131"/>
      <c r="U386" s="131"/>
    </row>
    <row r="387" spans="2:21" s="191" customFormat="1" x14ac:dyDescent="0.25">
      <c r="B387" s="131"/>
      <c r="C387" s="131"/>
      <c r="D387" s="131"/>
      <c r="E387" s="131"/>
      <c r="F387" s="131"/>
      <c r="G387" s="131"/>
      <c r="H387" s="131"/>
      <c r="I387" s="131"/>
      <c r="J387" s="131"/>
      <c r="K387" s="131"/>
      <c r="L387" s="131"/>
      <c r="M387" s="131"/>
      <c r="N387" s="131"/>
      <c r="O387" s="131"/>
      <c r="P387" s="131"/>
      <c r="Q387" s="131"/>
      <c r="R387" s="131"/>
      <c r="S387" s="131"/>
      <c r="T387" s="131"/>
      <c r="U387" s="131"/>
    </row>
    <row r="388" spans="2:21" s="191" customFormat="1" x14ac:dyDescent="0.25">
      <c r="B388" s="131"/>
      <c r="C388" s="131"/>
      <c r="D388" s="131"/>
      <c r="E388" s="131"/>
      <c r="F388" s="131"/>
      <c r="G388" s="131"/>
      <c r="H388" s="131"/>
      <c r="I388" s="131"/>
      <c r="J388" s="131"/>
      <c r="K388" s="131"/>
      <c r="L388" s="131"/>
      <c r="M388" s="131"/>
      <c r="N388" s="131"/>
      <c r="O388" s="131"/>
      <c r="P388" s="131"/>
      <c r="Q388" s="131"/>
      <c r="R388" s="131"/>
      <c r="S388" s="131"/>
      <c r="T388" s="131"/>
      <c r="U388" s="131"/>
    </row>
    <row r="389" spans="2:21" s="191" customFormat="1" x14ac:dyDescent="0.25">
      <c r="B389" s="131"/>
      <c r="C389" s="131"/>
      <c r="D389" s="131"/>
      <c r="E389" s="131"/>
      <c r="F389" s="131"/>
      <c r="G389" s="131"/>
      <c r="H389" s="131"/>
      <c r="I389" s="131"/>
      <c r="J389" s="131"/>
      <c r="K389" s="131"/>
      <c r="L389" s="131"/>
      <c r="M389" s="131"/>
      <c r="N389" s="131"/>
      <c r="O389" s="131"/>
      <c r="P389" s="131"/>
      <c r="Q389" s="131"/>
      <c r="R389" s="131"/>
      <c r="S389" s="131"/>
      <c r="T389" s="131"/>
      <c r="U389" s="131"/>
    </row>
    <row r="390" spans="2:21" s="191" customFormat="1" x14ac:dyDescent="0.25">
      <c r="B390" s="131"/>
      <c r="C390" s="131"/>
      <c r="D390" s="131"/>
      <c r="E390" s="131"/>
      <c r="F390" s="131"/>
      <c r="G390" s="131"/>
      <c r="H390" s="131"/>
      <c r="I390" s="131"/>
      <c r="J390" s="131"/>
      <c r="K390" s="131"/>
      <c r="L390" s="131"/>
      <c r="M390" s="131"/>
      <c r="N390" s="131"/>
      <c r="O390" s="131"/>
      <c r="P390" s="131"/>
      <c r="Q390" s="131"/>
      <c r="R390" s="131"/>
      <c r="S390" s="131"/>
      <c r="T390" s="131"/>
      <c r="U390" s="131"/>
    </row>
    <row r="391" spans="2:21" s="191" customFormat="1" x14ac:dyDescent="0.25">
      <c r="B391" s="131"/>
      <c r="C391" s="131"/>
      <c r="D391" s="131"/>
      <c r="E391" s="131"/>
      <c r="F391" s="131"/>
      <c r="G391" s="131"/>
      <c r="H391" s="131"/>
      <c r="I391" s="131"/>
      <c r="J391" s="131"/>
      <c r="K391" s="131"/>
      <c r="L391" s="131"/>
      <c r="M391" s="131"/>
      <c r="N391" s="131"/>
      <c r="O391" s="131"/>
      <c r="P391" s="131"/>
      <c r="Q391" s="131"/>
      <c r="R391" s="131"/>
      <c r="S391" s="131"/>
      <c r="T391" s="131"/>
      <c r="U391" s="131"/>
    </row>
    <row r="392" spans="2:21" s="191" customFormat="1" x14ac:dyDescent="0.25">
      <c r="B392" s="131"/>
      <c r="C392" s="131"/>
      <c r="D392" s="131"/>
      <c r="E392" s="131"/>
      <c r="F392" s="131"/>
      <c r="G392" s="131"/>
      <c r="H392" s="131"/>
      <c r="I392" s="131"/>
      <c r="J392" s="131"/>
      <c r="K392" s="131"/>
      <c r="L392" s="131"/>
      <c r="M392" s="131"/>
      <c r="N392" s="131"/>
      <c r="O392" s="131"/>
      <c r="P392" s="131"/>
      <c r="Q392" s="131"/>
      <c r="R392" s="131"/>
      <c r="S392" s="131"/>
      <c r="T392" s="131"/>
      <c r="U392" s="131"/>
    </row>
    <row r="393" spans="2:21" s="191" customFormat="1" x14ac:dyDescent="0.25">
      <c r="B393" s="131"/>
      <c r="C393" s="131"/>
      <c r="D393" s="131"/>
      <c r="E393" s="131"/>
      <c r="F393" s="131"/>
      <c r="G393" s="131"/>
      <c r="H393" s="131"/>
      <c r="I393" s="131"/>
      <c r="J393" s="131"/>
      <c r="K393" s="131"/>
      <c r="L393" s="131"/>
      <c r="M393" s="131"/>
      <c r="N393" s="131"/>
      <c r="O393" s="131"/>
      <c r="P393" s="131"/>
      <c r="Q393" s="131"/>
      <c r="R393" s="131"/>
      <c r="S393" s="131"/>
      <c r="T393" s="131"/>
      <c r="U393" s="131"/>
    </row>
    <row r="394" spans="2:21" s="191" customFormat="1" x14ac:dyDescent="0.25">
      <c r="B394" s="131"/>
      <c r="C394" s="131"/>
      <c r="D394" s="131"/>
      <c r="E394" s="131"/>
      <c r="F394" s="131"/>
      <c r="G394" s="131"/>
      <c r="H394" s="131"/>
      <c r="I394" s="131"/>
      <c r="J394" s="131"/>
      <c r="K394" s="131"/>
      <c r="L394" s="131"/>
      <c r="M394" s="131"/>
      <c r="N394" s="131"/>
      <c r="O394" s="131"/>
      <c r="P394" s="131"/>
      <c r="Q394" s="131"/>
      <c r="R394" s="131"/>
      <c r="S394" s="131"/>
      <c r="T394" s="131"/>
      <c r="U394" s="131"/>
    </row>
    <row r="395" spans="2:21" s="191" customFormat="1" x14ac:dyDescent="0.25">
      <c r="B395" s="131"/>
      <c r="C395" s="131"/>
      <c r="D395" s="131"/>
      <c r="E395" s="131"/>
      <c r="F395" s="131"/>
      <c r="G395" s="131"/>
      <c r="H395" s="131"/>
      <c r="I395" s="131"/>
      <c r="J395" s="131"/>
      <c r="K395" s="131"/>
      <c r="L395" s="131"/>
      <c r="M395" s="131"/>
      <c r="N395" s="131"/>
      <c r="O395" s="131"/>
      <c r="P395" s="131"/>
      <c r="Q395" s="131"/>
      <c r="R395" s="131"/>
      <c r="S395" s="131"/>
      <c r="T395" s="131"/>
      <c r="U395" s="131"/>
    </row>
    <row r="396" spans="2:21" s="191" customFormat="1" x14ac:dyDescent="0.25">
      <c r="B396" s="131"/>
      <c r="C396" s="131"/>
      <c r="D396" s="131"/>
      <c r="E396" s="131"/>
      <c r="F396" s="131"/>
      <c r="G396" s="131"/>
      <c r="H396" s="131"/>
      <c r="I396" s="131"/>
      <c r="J396" s="131"/>
      <c r="K396" s="131"/>
      <c r="L396" s="131"/>
      <c r="M396" s="131"/>
      <c r="N396" s="131"/>
      <c r="O396" s="131"/>
      <c r="P396" s="131"/>
      <c r="Q396" s="131"/>
      <c r="R396" s="131"/>
      <c r="S396" s="131"/>
      <c r="T396" s="131"/>
      <c r="U396" s="131"/>
    </row>
    <row r="397" spans="2:21" s="191" customFormat="1" x14ac:dyDescent="0.25">
      <c r="B397" s="131"/>
      <c r="C397" s="131"/>
      <c r="D397" s="131"/>
      <c r="E397" s="131"/>
      <c r="F397" s="131"/>
      <c r="G397" s="131"/>
      <c r="H397" s="131"/>
      <c r="I397" s="131"/>
      <c r="J397" s="131"/>
      <c r="K397" s="131"/>
      <c r="L397" s="131"/>
      <c r="M397" s="131"/>
      <c r="N397" s="131"/>
      <c r="O397" s="131"/>
      <c r="P397" s="131"/>
      <c r="Q397" s="131"/>
      <c r="R397" s="131"/>
      <c r="S397" s="131"/>
      <c r="T397" s="131"/>
      <c r="U397" s="131"/>
    </row>
    <row r="398" spans="2:21" s="191" customFormat="1" x14ac:dyDescent="0.25">
      <c r="B398" s="131"/>
      <c r="C398" s="131"/>
      <c r="D398" s="131"/>
      <c r="E398" s="131"/>
      <c r="F398" s="131"/>
      <c r="G398" s="131"/>
      <c r="H398" s="131"/>
      <c r="I398" s="131"/>
      <c r="J398" s="131"/>
      <c r="K398" s="131"/>
      <c r="L398" s="131"/>
      <c r="M398" s="131"/>
      <c r="N398" s="131"/>
      <c r="O398" s="131"/>
      <c r="P398" s="131"/>
      <c r="Q398" s="131"/>
      <c r="R398" s="131"/>
      <c r="S398" s="131"/>
      <c r="T398" s="131"/>
      <c r="U398" s="131"/>
    </row>
    <row r="399" spans="2:21" s="191" customFormat="1" x14ac:dyDescent="0.25">
      <c r="B399" s="131"/>
      <c r="C399" s="131"/>
      <c r="D399" s="131"/>
      <c r="E399" s="131"/>
      <c r="F399" s="131"/>
      <c r="G399" s="131"/>
      <c r="H399" s="131"/>
      <c r="I399" s="131"/>
      <c r="J399" s="131"/>
      <c r="K399" s="131"/>
      <c r="L399" s="131"/>
      <c r="M399" s="131"/>
      <c r="N399" s="131"/>
      <c r="O399" s="131"/>
      <c r="P399" s="131"/>
      <c r="Q399" s="131"/>
      <c r="R399" s="131"/>
      <c r="S399" s="131"/>
      <c r="T399" s="131"/>
      <c r="U399" s="131"/>
    </row>
    <row r="400" spans="2:21" s="191" customFormat="1" x14ac:dyDescent="0.25">
      <c r="B400" s="131"/>
      <c r="C400" s="131"/>
      <c r="D400" s="131"/>
      <c r="E400" s="131"/>
      <c r="F400" s="131"/>
      <c r="G400" s="131"/>
      <c r="H400" s="131"/>
      <c r="I400" s="131"/>
      <c r="J400" s="131"/>
      <c r="K400" s="131"/>
      <c r="L400" s="131"/>
      <c r="M400" s="131"/>
      <c r="N400" s="131"/>
      <c r="O400" s="131"/>
      <c r="P400" s="131"/>
      <c r="Q400" s="131"/>
      <c r="R400" s="131"/>
      <c r="S400" s="131"/>
      <c r="T400" s="131"/>
      <c r="U400" s="131"/>
    </row>
    <row r="401" spans="2:21" s="191" customFormat="1" x14ac:dyDescent="0.25">
      <c r="B401" s="131"/>
      <c r="C401" s="131"/>
      <c r="D401" s="131"/>
      <c r="E401" s="131"/>
      <c r="F401" s="131"/>
      <c r="G401" s="131"/>
      <c r="H401" s="131"/>
      <c r="I401" s="131"/>
      <c r="J401" s="131"/>
      <c r="K401" s="131"/>
      <c r="L401" s="131"/>
      <c r="M401" s="131"/>
      <c r="N401" s="131"/>
      <c r="O401" s="131"/>
      <c r="P401" s="131"/>
      <c r="Q401" s="131"/>
      <c r="R401" s="131"/>
      <c r="S401" s="131"/>
      <c r="T401" s="131"/>
      <c r="U401" s="131"/>
    </row>
    <row r="402" spans="2:21" s="191" customFormat="1" x14ac:dyDescent="0.25">
      <c r="B402" s="131"/>
      <c r="C402" s="131"/>
      <c r="D402" s="131"/>
      <c r="E402" s="131"/>
      <c r="F402" s="131"/>
      <c r="G402" s="131"/>
      <c r="H402" s="131"/>
      <c r="I402" s="131"/>
      <c r="J402" s="131"/>
      <c r="K402" s="131"/>
      <c r="L402" s="131"/>
      <c r="M402" s="131"/>
      <c r="N402" s="131"/>
      <c r="O402" s="131"/>
      <c r="P402" s="131"/>
      <c r="Q402" s="131"/>
      <c r="R402" s="131"/>
      <c r="S402" s="131"/>
      <c r="T402" s="131"/>
      <c r="U402" s="131"/>
    </row>
    <row r="403" spans="2:21" s="191" customFormat="1" x14ac:dyDescent="0.25">
      <c r="B403" s="131"/>
      <c r="C403" s="131"/>
      <c r="D403" s="131"/>
      <c r="E403" s="131"/>
      <c r="F403" s="131"/>
      <c r="G403" s="131"/>
      <c r="H403" s="131"/>
      <c r="I403" s="131"/>
      <c r="J403" s="131"/>
      <c r="K403" s="131"/>
      <c r="L403" s="131"/>
      <c r="M403" s="131"/>
      <c r="N403" s="131"/>
      <c r="O403" s="131"/>
      <c r="P403" s="131"/>
      <c r="Q403" s="131"/>
      <c r="R403" s="131"/>
      <c r="S403" s="131"/>
      <c r="T403" s="131"/>
      <c r="U403" s="131"/>
    </row>
    <row r="404" spans="2:21" s="191" customFormat="1" x14ac:dyDescent="0.25">
      <c r="B404" s="131"/>
      <c r="C404" s="131"/>
      <c r="D404" s="131"/>
      <c r="E404" s="131"/>
      <c r="F404" s="131"/>
      <c r="G404" s="131"/>
      <c r="H404" s="131"/>
      <c r="I404" s="131"/>
      <c r="J404" s="131"/>
      <c r="K404" s="131"/>
      <c r="L404" s="131"/>
      <c r="M404" s="131"/>
      <c r="N404" s="131"/>
      <c r="O404" s="131"/>
      <c r="P404" s="131"/>
      <c r="Q404" s="131"/>
      <c r="R404" s="131"/>
      <c r="S404" s="131"/>
      <c r="T404" s="131"/>
      <c r="U404" s="131"/>
    </row>
    <row r="405" spans="2:21" s="191" customFormat="1" x14ac:dyDescent="0.25">
      <c r="B405" s="131"/>
      <c r="C405" s="131"/>
      <c r="D405" s="131"/>
      <c r="E405" s="131"/>
      <c r="F405" s="131"/>
      <c r="G405" s="131"/>
      <c r="H405" s="131"/>
      <c r="I405" s="131"/>
      <c r="J405" s="131"/>
      <c r="K405" s="131"/>
      <c r="L405" s="131"/>
      <c r="M405" s="131"/>
      <c r="N405" s="131"/>
      <c r="O405" s="131"/>
      <c r="P405" s="131"/>
      <c r="Q405" s="131"/>
      <c r="R405" s="131"/>
      <c r="S405" s="131"/>
      <c r="T405" s="131"/>
      <c r="U405" s="131"/>
    </row>
    <row r="406" spans="2:21" s="191" customFormat="1" x14ac:dyDescent="0.25">
      <c r="B406" s="131"/>
      <c r="C406" s="131"/>
      <c r="D406" s="131"/>
      <c r="E406" s="131"/>
      <c r="F406" s="131"/>
      <c r="G406" s="131"/>
      <c r="H406" s="131"/>
      <c r="I406" s="131"/>
      <c r="J406" s="131"/>
      <c r="K406" s="131"/>
      <c r="L406" s="131"/>
      <c r="M406" s="131"/>
      <c r="N406" s="131"/>
      <c r="O406" s="131"/>
      <c r="P406" s="131"/>
      <c r="Q406" s="131"/>
      <c r="R406" s="131"/>
      <c r="S406" s="131"/>
      <c r="T406" s="131"/>
      <c r="U406" s="131"/>
    </row>
    <row r="407" spans="2:21" s="191" customFormat="1" x14ac:dyDescent="0.25">
      <c r="B407" s="131"/>
      <c r="C407" s="131"/>
      <c r="D407" s="131"/>
      <c r="E407" s="131"/>
      <c r="F407" s="131"/>
      <c r="G407" s="131"/>
      <c r="H407" s="131"/>
      <c r="I407" s="131"/>
      <c r="J407" s="131"/>
      <c r="K407" s="131"/>
      <c r="L407" s="131"/>
      <c r="M407" s="131"/>
      <c r="N407" s="131"/>
      <c r="O407" s="131"/>
      <c r="P407" s="131"/>
      <c r="Q407" s="131"/>
      <c r="R407" s="131"/>
      <c r="S407" s="131"/>
      <c r="T407" s="131"/>
      <c r="U407" s="131"/>
    </row>
    <row r="408" spans="2:21" s="191" customFormat="1" x14ac:dyDescent="0.25">
      <c r="B408" s="131"/>
      <c r="C408" s="131"/>
      <c r="D408" s="131"/>
      <c r="E408" s="131"/>
      <c r="F408" s="131"/>
      <c r="G408" s="131"/>
      <c r="H408" s="131"/>
      <c r="I408" s="131"/>
      <c r="J408" s="131"/>
      <c r="K408" s="131"/>
      <c r="L408" s="131"/>
      <c r="M408" s="131"/>
      <c r="N408" s="131"/>
      <c r="O408" s="131"/>
      <c r="P408" s="131"/>
      <c r="Q408" s="131"/>
      <c r="R408" s="131"/>
      <c r="S408" s="131"/>
      <c r="T408" s="131"/>
      <c r="U408" s="131"/>
    </row>
    <row r="409" spans="2:21" s="191" customFormat="1" x14ac:dyDescent="0.25">
      <c r="B409" s="131"/>
      <c r="C409" s="131"/>
      <c r="D409" s="131"/>
      <c r="E409" s="131"/>
      <c r="F409" s="131"/>
      <c r="G409" s="131"/>
      <c r="H409" s="131"/>
      <c r="I409" s="131"/>
      <c r="J409" s="131"/>
      <c r="K409" s="131"/>
      <c r="L409" s="131"/>
      <c r="M409" s="131"/>
      <c r="N409" s="131"/>
      <c r="O409" s="131"/>
      <c r="P409" s="131"/>
      <c r="Q409" s="131"/>
      <c r="R409" s="131"/>
      <c r="S409" s="131"/>
      <c r="T409" s="131"/>
      <c r="U409" s="131"/>
    </row>
    <row r="410" spans="2:21" s="191" customFormat="1" x14ac:dyDescent="0.25">
      <c r="B410" s="131"/>
      <c r="C410" s="131"/>
      <c r="D410" s="131"/>
      <c r="E410" s="131"/>
      <c r="F410" s="131"/>
      <c r="G410" s="131"/>
      <c r="H410" s="131"/>
      <c r="I410" s="131"/>
      <c r="J410" s="131"/>
      <c r="K410" s="131"/>
      <c r="L410" s="131"/>
      <c r="M410" s="131"/>
      <c r="N410" s="131"/>
      <c r="O410" s="131"/>
      <c r="P410" s="131"/>
      <c r="Q410" s="131"/>
      <c r="R410" s="131"/>
      <c r="S410" s="131"/>
      <c r="T410" s="131"/>
      <c r="U410" s="131"/>
    </row>
    <row r="411" spans="2:21" s="191" customFormat="1" x14ac:dyDescent="0.25">
      <c r="B411" s="131"/>
      <c r="C411" s="131"/>
      <c r="D411" s="131"/>
      <c r="E411" s="131"/>
      <c r="F411" s="131"/>
      <c r="G411" s="131"/>
      <c r="H411" s="131"/>
      <c r="I411" s="131"/>
      <c r="J411" s="131"/>
      <c r="K411" s="131"/>
      <c r="L411" s="131"/>
      <c r="M411" s="131"/>
      <c r="N411" s="131"/>
      <c r="O411" s="131"/>
      <c r="P411" s="131"/>
      <c r="Q411" s="131"/>
      <c r="R411" s="131"/>
      <c r="S411" s="131"/>
      <c r="T411" s="131"/>
      <c r="U411" s="131"/>
    </row>
    <row r="412" spans="2:21" s="191" customFormat="1" x14ac:dyDescent="0.25">
      <c r="B412" s="131"/>
      <c r="C412" s="131"/>
      <c r="D412" s="131"/>
      <c r="E412" s="131"/>
      <c r="F412" s="131"/>
      <c r="G412" s="131"/>
      <c r="H412" s="131"/>
      <c r="I412" s="131"/>
      <c r="J412" s="131"/>
      <c r="K412" s="131"/>
      <c r="L412" s="131"/>
      <c r="M412" s="131"/>
      <c r="N412" s="131"/>
      <c r="O412" s="131"/>
      <c r="P412" s="131"/>
      <c r="Q412" s="131"/>
      <c r="R412" s="131"/>
      <c r="S412" s="131"/>
      <c r="T412" s="131"/>
      <c r="U412" s="131"/>
    </row>
    <row r="413" spans="2:21" s="191" customFormat="1" x14ac:dyDescent="0.25">
      <c r="B413" s="131"/>
      <c r="C413" s="131"/>
      <c r="D413" s="131"/>
      <c r="E413" s="131"/>
      <c r="F413" s="131"/>
      <c r="G413" s="131"/>
      <c r="H413" s="131"/>
      <c r="I413" s="131"/>
      <c r="J413" s="131"/>
      <c r="K413" s="131"/>
      <c r="L413" s="131"/>
      <c r="M413" s="131"/>
      <c r="N413" s="131"/>
      <c r="O413" s="131"/>
      <c r="P413" s="131"/>
      <c r="Q413" s="131"/>
      <c r="R413" s="131"/>
      <c r="S413" s="131"/>
      <c r="T413" s="131"/>
      <c r="U413" s="131"/>
    </row>
    <row r="414" spans="2:21" s="191" customFormat="1" x14ac:dyDescent="0.25">
      <c r="B414" s="131"/>
      <c r="C414" s="131"/>
      <c r="D414" s="131"/>
      <c r="E414" s="131"/>
      <c r="F414" s="131"/>
      <c r="G414" s="131"/>
      <c r="H414" s="131"/>
      <c r="I414" s="131"/>
      <c r="J414" s="131"/>
      <c r="K414" s="131"/>
      <c r="L414" s="131"/>
      <c r="M414" s="131"/>
      <c r="N414" s="131"/>
      <c r="O414" s="131"/>
      <c r="P414" s="131"/>
      <c r="Q414" s="131"/>
      <c r="R414" s="131"/>
      <c r="S414" s="131"/>
      <c r="T414" s="131"/>
      <c r="U414" s="131"/>
    </row>
    <row r="415" spans="2:21" s="191" customFormat="1" x14ac:dyDescent="0.25">
      <c r="B415" s="131"/>
      <c r="C415" s="131"/>
      <c r="D415" s="131"/>
      <c r="E415" s="131"/>
      <c r="F415" s="131"/>
      <c r="G415" s="131"/>
      <c r="H415" s="131"/>
      <c r="I415" s="131"/>
      <c r="J415" s="131"/>
      <c r="K415" s="131"/>
      <c r="L415" s="131"/>
      <c r="M415" s="131"/>
      <c r="N415" s="131"/>
      <c r="O415" s="131"/>
      <c r="P415" s="131"/>
      <c r="Q415" s="131"/>
      <c r="R415" s="131"/>
      <c r="S415" s="131"/>
      <c r="T415" s="131"/>
      <c r="U415" s="131"/>
    </row>
    <row r="416" spans="2:21" s="191" customFormat="1" x14ac:dyDescent="0.25">
      <c r="B416" s="131"/>
      <c r="C416" s="131"/>
      <c r="D416" s="131"/>
      <c r="E416" s="131"/>
      <c r="F416" s="131"/>
      <c r="G416" s="131"/>
      <c r="H416" s="131"/>
      <c r="I416" s="131"/>
      <c r="J416" s="131"/>
      <c r="K416" s="131"/>
      <c r="L416" s="131"/>
      <c r="M416" s="131"/>
      <c r="N416" s="131"/>
      <c r="O416" s="131"/>
      <c r="P416" s="131"/>
      <c r="Q416" s="131"/>
      <c r="R416" s="131"/>
      <c r="S416" s="131"/>
      <c r="T416" s="131"/>
      <c r="U416" s="131"/>
    </row>
    <row r="417" spans="2:21" s="191" customFormat="1" x14ac:dyDescent="0.25">
      <c r="B417" s="131"/>
      <c r="C417" s="131"/>
      <c r="D417" s="131"/>
      <c r="E417" s="131"/>
      <c r="F417" s="131"/>
      <c r="G417" s="131"/>
      <c r="H417" s="131"/>
      <c r="I417" s="131"/>
      <c r="J417" s="131"/>
      <c r="K417" s="131"/>
      <c r="L417" s="131"/>
      <c r="M417" s="131"/>
      <c r="N417" s="131"/>
      <c r="O417" s="131"/>
      <c r="P417" s="131"/>
      <c r="Q417" s="131"/>
      <c r="R417" s="131"/>
      <c r="S417" s="131"/>
      <c r="T417" s="131"/>
      <c r="U417" s="131"/>
    </row>
    <row r="418" spans="2:21" s="191" customFormat="1" x14ac:dyDescent="0.25">
      <c r="B418" s="131"/>
      <c r="C418" s="131"/>
      <c r="D418" s="131"/>
      <c r="E418" s="131"/>
      <c r="F418" s="131"/>
      <c r="G418" s="131"/>
      <c r="H418" s="131"/>
      <c r="I418" s="131"/>
      <c r="J418" s="131"/>
      <c r="K418" s="131"/>
      <c r="L418" s="131"/>
      <c r="M418" s="131"/>
      <c r="N418" s="131"/>
      <c r="O418" s="131"/>
      <c r="P418" s="131"/>
      <c r="Q418" s="131"/>
      <c r="R418" s="131"/>
      <c r="S418" s="131"/>
      <c r="T418" s="131"/>
      <c r="U418" s="131"/>
    </row>
    <row r="419" spans="2:21" s="191" customFormat="1" x14ac:dyDescent="0.25">
      <c r="B419" s="131"/>
      <c r="C419" s="131"/>
      <c r="D419" s="131"/>
      <c r="E419" s="131"/>
      <c r="F419" s="131"/>
      <c r="G419" s="131"/>
      <c r="H419" s="131"/>
      <c r="I419" s="131"/>
      <c r="J419" s="131"/>
      <c r="K419" s="131"/>
      <c r="L419" s="131"/>
      <c r="M419" s="131"/>
      <c r="N419" s="131"/>
      <c r="O419" s="131"/>
      <c r="P419" s="131"/>
      <c r="Q419" s="131"/>
      <c r="R419" s="131"/>
      <c r="S419" s="131"/>
      <c r="T419" s="131"/>
      <c r="U419" s="131"/>
    </row>
    <row r="420" spans="2:21" s="191" customFormat="1" x14ac:dyDescent="0.25">
      <c r="B420" s="131"/>
      <c r="C420" s="131"/>
      <c r="D420" s="131"/>
      <c r="E420" s="131"/>
      <c r="F420" s="131"/>
      <c r="G420" s="131"/>
      <c r="H420" s="131"/>
      <c r="I420" s="131"/>
      <c r="J420" s="131"/>
      <c r="K420" s="131"/>
      <c r="L420" s="131"/>
      <c r="M420" s="131"/>
      <c r="N420" s="131"/>
      <c r="O420" s="131"/>
      <c r="P420" s="131"/>
      <c r="Q420" s="131"/>
      <c r="R420" s="131"/>
      <c r="S420" s="131"/>
      <c r="T420" s="131"/>
      <c r="U420" s="131"/>
    </row>
    <row r="421" spans="2:21" s="191" customFormat="1" x14ac:dyDescent="0.25">
      <c r="B421" s="131"/>
      <c r="C421" s="131"/>
      <c r="D421" s="131"/>
      <c r="E421" s="131"/>
      <c r="F421" s="131"/>
      <c r="G421" s="131"/>
      <c r="H421" s="131"/>
      <c r="I421" s="131"/>
      <c r="J421" s="131"/>
      <c r="K421" s="131"/>
      <c r="L421" s="131"/>
      <c r="M421" s="131"/>
      <c r="N421" s="131"/>
      <c r="O421" s="131"/>
      <c r="P421" s="131"/>
      <c r="Q421" s="131"/>
      <c r="R421" s="131"/>
      <c r="S421" s="131"/>
      <c r="T421" s="131"/>
      <c r="U421" s="131"/>
    </row>
    <row r="422" spans="2:21" s="191" customFormat="1" x14ac:dyDescent="0.25">
      <c r="B422" s="131"/>
      <c r="C422" s="131"/>
      <c r="D422" s="131"/>
      <c r="E422" s="131"/>
      <c r="F422" s="131"/>
      <c r="G422" s="131"/>
      <c r="H422" s="131"/>
      <c r="I422" s="131"/>
      <c r="J422" s="131"/>
      <c r="K422" s="131"/>
      <c r="L422" s="131"/>
      <c r="M422" s="131"/>
      <c r="N422" s="131"/>
      <c r="O422" s="131"/>
      <c r="P422" s="131"/>
      <c r="Q422" s="131"/>
      <c r="R422" s="131"/>
      <c r="S422" s="131"/>
      <c r="T422" s="131"/>
      <c r="U422" s="131"/>
    </row>
    <row r="423" spans="2:21" s="191" customFormat="1" x14ac:dyDescent="0.25">
      <c r="B423" s="131"/>
      <c r="C423" s="131"/>
      <c r="D423" s="131"/>
      <c r="E423" s="131"/>
      <c r="F423" s="131"/>
      <c r="G423" s="131"/>
      <c r="H423" s="131"/>
      <c r="I423" s="131"/>
      <c r="J423" s="131"/>
      <c r="K423" s="131"/>
      <c r="L423" s="131"/>
      <c r="M423" s="131"/>
      <c r="N423" s="131"/>
      <c r="O423" s="131"/>
      <c r="P423" s="131"/>
      <c r="Q423" s="131"/>
      <c r="R423" s="131"/>
      <c r="S423" s="131"/>
      <c r="T423" s="131"/>
      <c r="U423" s="131"/>
    </row>
    <row r="424" spans="2:21" s="191" customFormat="1" x14ac:dyDescent="0.25">
      <c r="B424" s="131"/>
      <c r="C424" s="131"/>
      <c r="D424" s="131"/>
      <c r="E424" s="131"/>
      <c r="F424" s="131"/>
      <c r="G424" s="131"/>
      <c r="H424" s="131"/>
      <c r="I424" s="131"/>
      <c r="J424" s="131"/>
      <c r="K424" s="131"/>
      <c r="L424" s="131"/>
      <c r="M424" s="131"/>
      <c r="N424" s="131"/>
      <c r="O424" s="131"/>
      <c r="P424" s="131"/>
      <c r="Q424" s="131"/>
      <c r="R424" s="131"/>
      <c r="S424" s="131"/>
      <c r="T424" s="131"/>
      <c r="U424" s="131"/>
    </row>
    <row r="425" spans="2:21" s="191" customFormat="1" x14ac:dyDescent="0.25">
      <c r="B425" s="131"/>
      <c r="C425" s="131"/>
      <c r="D425" s="131"/>
      <c r="E425" s="131"/>
      <c r="F425" s="131"/>
      <c r="G425" s="131"/>
      <c r="H425" s="131"/>
      <c r="I425" s="131"/>
      <c r="J425" s="131"/>
      <c r="K425" s="131"/>
      <c r="L425" s="131"/>
      <c r="M425" s="131"/>
      <c r="N425" s="131"/>
      <c r="O425" s="131"/>
      <c r="P425" s="131"/>
      <c r="Q425" s="131"/>
      <c r="R425" s="131"/>
      <c r="S425" s="131"/>
      <c r="T425" s="131"/>
      <c r="U425" s="131"/>
    </row>
    <row r="426" spans="2:21" s="191" customFormat="1" x14ac:dyDescent="0.25">
      <c r="B426" s="131"/>
      <c r="C426" s="131"/>
      <c r="D426" s="131"/>
      <c r="E426" s="131"/>
      <c r="F426" s="131"/>
      <c r="G426" s="131"/>
      <c r="H426" s="131"/>
      <c r="I426" s="131"/>
      <c r="J426" s="131"/>
      <c r="K426" s="131"/>
      <c r="L426" s="131"/>
      <c r="M426" s="131"/>
      <c r="N426" s="131"/>
      <c r="O426" s="131"/>
      <c r="P426" s="131"/>
      <c r="Q426" s="131"/>
      <c r="R426" s="131"/>
      <c r="S426" s="131"/>
      <c r="T426" s="131"/>
      <c r="U426" s="131"/>
    </row>
    <row r="427" spans="2:21" s="191" customFormat="1" x14ac:dyDescent="0.25">
      <c r="B427" s="131"/>
      <c r="C427" s="131"/>
      <c r="D427" s="131"/>
      <c r="E427" s="131"/>
      <c r="F427" s="131"/>
      <c r="G427" s="131"/>
      <c r="H427" s="131"/>
      <c r="I427" s="131"/>
      <c r="J427" s="131"/>
      <c r="K427" s="131"/>
      <c r="L427" s="131"/>
      <c r="M427" s="131"/>
      <c r="N427" s="131"/>
      <c r="O427" s="131"/>
      <c r="P427" s="131"/>
      <c r="Q427" s="131"/>
      <c r="R427" s="131"/>
      <c r="S427" s="131"/>
      <c r="T427" s="131"/>
      <c r="U427" s="131"/>
    </row>
    <row r="428" spans="2:21" s="191" customFormat="1" x14ac:dyDescent="0.25">
      <c r="B428" s="131"/>
      <c r="C428" s="131"/>
      <c r="D428" s="131"/>
      <c r="E428" s="131"/>
      <c r="F428" s="131"/>
      <c r="G428" s="131"/>
      <c r="H428" s="131"/>
      <c r="I428" s="131"/>
      <c r="J428" s="131"/>
      <c r="K428" s="131"/>
      <c r="L428" s="131"/>
      <c r="M428" s="131"/>
      <c r="N428" s="131"/>
      <c r="O428" s="131"/>
      <c r="P428" s="131"/>
      <c r="Q428" s="131"/>
      <c r="R428" s="131"/>
      <c r="S428" s="131"/>
      <c r="T428" s="131"/>
      <c r="U428" s="131"/>
    </row>
    <row r="429" spans="2:21" s="191" customFormat="1" x14ac:dyDescent="0.25">
      <c r="B429" s="131"/>
      <c r="C429" s="131"/>
      <c r="D429" s="131"/>
      <c r="E429" s="131"/>
      <c r="F429" s="131"/>
      <c r="G429" s="131"/>
      <c r="H429" s="131"/>
      <c r="I429" s="131"/>
      <c r="J429" s="131"/>
      <c r="K429" s="131"/>
      <c r="L429" s="131"/>
      <c r="M429" s="131"/>
      <c r="N429" s="131"/>
      <c r="O429" s="131"/>
      <c r="P429" s="131"/>
      <c r="Q429" s="131"/>
      <c r="R429" s="131"/>
      <c r="S429" s="131"/>
      <c r="T429" s="131"/>
      <c r="U429" s="131"/>
    </row>
    <row r="430" spans="2:21" s="191" customFormat="1" x14ac:dyDescent="0.25">
      <c r="B430" s="131"/>
      <c r="C430" s="131"/>
      <c r="D430" s="131"/>
      <c r="E430" s="131"/>
      <c r="F430" s="131"/>
      <c r="G430" s="131"/>
      <c r="H430" s="131"/>
      <c r="I430" s="131"/>
      <c r="J430" s="131"/>
      <c r="K430" s="131"/>
      <c r="L430" s="131"/>
      <c r="M430" s="131"/>
      <c r="N430" s="131"/>
      <c r="O430" s="131"/>
      <c r="P430" s="131"/>
      <c r="Q430" s="131"/>
      <c r="R430" s="131"/>
      <c r="S430" s="131"/>
      <c r="T430" s="131"/>
      <c r="U430" s="131"/>
    </row>
    <row r="431" spans="2:21" s="191" customFormat="1" x14ac:dyDescent="0.25">
      <c r="B431" s="131"/>
      <c r="C431" s="131"/>
      <c r="D431" s="131"/>
      <c r="E431" s="131"/>
      <c r="F431" s="131"/>
      <c r="G431" s="131"/>
      <c r="H431" s="131"/>
      <c r="I431" s="131"/>
      <c r="J431" s="131"/>
      <c r="K431" s="131"/>
      <c r="L431" s="131"/>
      <c r="M431" s="131"/>
      <c r="N431" s="131"/>
      <c r="O431" s="131"/>
      <c r="P431" s="131"/>
      <c r="Q431" s="131"/>
      <c r="R431" s="131"/>
      <c r="S431" s="131"/>
      <c r="T431" s="131"/>
      <c r="U431" s="131"/>
    </row>
    <row r="432" spans="2:21" s="191" customFormat="1" x14ac:dyDescent="0.25">
      <c r="B432" s="131"/>
      <c r="C432" s="131"/>
      <c r="D432" s="131"/>
      <c r="E432" s="131"/>
      <c r="F432" s="131"/>
      <c r="G432" s="131"/>
      <c r="H432" s="131"/>
      <c r="I432" s="131"/>
      <c r="J432" s="131"/>
      <c r="K432" s="131"/>
      <c r="L432" s="131"/>
      <c r="M432" s="131"/>
      <c r="N432" s="131"/>
      <c r="O432" s="131"/>
      <c r="P432" s="131"/>
      <c r="Q432" s="131"/>
      <c r="R432" s="131"/>
      <c r="S432" s="131"/>
      <c r="T432" s="131"/>
      <c r="U432" s="131"/>
    </row>
    <row r="433" spans="2:21" s="191" customFormat="1" x14ac:dyDescent="0.25">
      <c r="B433" s="131"/>
      <c r="C433" s="131"/>
      <c r="D433" s="131"/>
      <c r="E433" s="131"/>
      <c r="F433" s="131"/>
      <c r="G433" s="131"/>
      <c r="H433" s="131"/>
      <c r="I433" s="131"/>
      <c r="J433" s="131"/>
      <c r="K433" s="131"/>
      <c r="L433" s="131"/>
      <c r="M433" s="131"/>
      <c r="N433" s="131"/>
      <c r="O433" s="131"/>
      <c r="P433" s="131"/>
      <c r="Q433" s="131"/>
      <c r="R433" s="131"/>
      <c r="S433" s="131"/>
      <c r="T433" s="131"/>
      <c r="U433" s="131"/>
    </row>
    <row r="434" spans="2:21" s="191" customFormat="1" x14ac:dyDescent="0.25">
      <c r="B434" s="131"/>
      <c r="C434" s="131"/>
      <c r="D434" s="131"/>
      <c r="E434" s="131"/>
      <c r="F434" s="131"/>
      <c r="G434" s="131"/>
      <c r="H434" s="131"/>
      <c r="I434" s="131"/>
      <c r="J434" s="131"/>
      <c r="K434" s="131"/>
      <c r="L434" s="131"/>
      <c r="M434" s="131"/>
      <c r="N434" s="131"/>
      <c r="O434" s="131"/>
      <c r="P434" s="131"/>
      <c r="Q434" s="131"/>
      <c r="R434" s="131"/>
      <c r="S434" s="131"/>
      <c r="T434" s="131"/>
      <c r="U434" s="131"/>
    </row>
    <row r="435" spans="2:21" s="191" customFormat="1" x14ac:dyDescent="0.25">
      <c r="B435" s="131"/>
      <c r="C435" s="131"/>
      <c r="D435" s="131"/>
      <c r="E435" s="131"/>
      <c r="F435" s="131"/>
      <c r="G435" s="131"/>
      <c r="H435" s="131"/>
      <c r="I435" s="131"/>
      <c r="J435" s="131"/>
      <c r="K435" s="131"/>
      <c r="L435" s="131"/>
      <c r="M435" s="131"/>
      <c r="N435" s="131"/>
      <c r="O435" s="131"/>
      <c r="P435" s="131"/>
      <c r="Q435" s="131"/>
      <c r="R435" s="131"/>
      <c r="S435" s="131"/>
      <c r="T435" s="131"/>
      <c r="U435" s="131"/>
    </row>
    <row r="436" spans="2:21" s="191" customFormat="1" x14ac:dyDescent="0.25">
      <c r="B436" s="131"/>
      <c r="C436" s="131"/>
      <c r="D436" s="131"/>
      <c r="E436" s="131"/>
      <c r="F436" s="131"/>
      <c r="G436" s="131"/>
      <c r="H436" s="131"/>
      <c r="I436" s="131"/>
      <c r="J436" s="131"/>
      <c r="K436" s="131"/>
      <c r="L436" s="131"/>
      <c r="M436" s="131"/>
      <c r="N436" s="131"/>
      <c r="O436" s="131"/>
      <c r="P436" s="131"/>
      <c r="Q436" s="131"/>
      <c r="R436" s="131"/>
      <c r="S436" s="131"/>
      <c r="T436" s="131"/>
      <c r="U436" s="131"/>
    </row>
    <row r="437" spans="2:21" s="191" customFormat="1" x14ac:dyDescent="0.25">
      <c r="B437" s="131"/>
      <c r="C437" s="131"/>
      <c r="D437" s="131"/>
      <c r="E437" s="131"/>
      <c r="F437" s="131"/>
      <c r="G437" s="131"/>
      <c r="H437" s="131"/>
      <c r="I437" s="131"/>
      <c r="J437" s="131"/>
      <c r="K437" s="131"/>
      <c r="L437" s="131"/>
      <c r="M437" s="131"/>
      <c r="N437" s="131"/>
      <c r="O437" s="131"/>
      <c r="P437" s="131"/>
      <c r="Q437" s="131"/>
      <c r="R437" s="131"/>
      <c r="S437" s="131"/>
      <c r="T437" s="131"/>
      <c r="U437" s="131"/>
    </row>
    <row r="438" spans="2:21" s="191" customFormat="1" x14ac:dyDescent="0.25">
      <c r="B438" s="131"/>
      <c r="C438" s="131"/>
      <c r="D438" s="131"/>
      <c r="E438" s="131"/>
      <c r="F438" s="131"/>
      <c r="G438" s="131"/>
      <c r="H438" s="131"/>
      <c r="I438" s="131"/>
      <c r="J438" s="131"/>
      <c r="K438" s="131"/>
      <c r="L438" s="131"/>
      <c r="M438" s="131"/>
      <c r="N438" s="131"/>
      <c r="O438" s="131"/>
      <c r="P438" s="131"/>
      <c r="Q438" s="131"/>
      <c r="R438" s="131"/>
      <c r="S438" s="131"/>
      <c r="T438" s="131"/>
      <c r="U438" s="131"/>
    </row>
    <row r="439" spans="2:21" s="191" customFormat="1" x14ac:dyDescent="0.25">
      <c r="B439" s="131"/>
      <c r="C439" s="131"/>
      <c r="D439" s="131"/>
      <c r="E439" s="131"/>
      <c r="F439" s="131"/>
      <c r="G439" s="131"/>
      <c r="H439" s="131"/>
      <c r="I439" s="131"/>
      <c r="J439" s="131"/>
      <c r="K439" s="131"/>
      <c r="L439" s="131"/>
      <c r="M439" s="131"/>
      <c r="N439" s="131"/>
      <c r="O439" s="131"/>
      <c r="P439" s="131"/>
      <c r="Q439" s="131"/>
      <c r="R439" s="131"/>
      <c r="S439" s="131"/>
      <c r="T439" s="131"/>
      <c r="U439" s="131"/>
    </row>
    <row r="440" spans="2:21" s="191" customFormat="1" x14ac:dyDescent="0.25">
      <c r="B440" s="131"/>
      <c r="C440" s="131"/>
      <c r="D440" s="131"/>
      <c r="E440" s="131"/>
      <c r="F440" s="131"/>
      <c r="G440" s="131"/>
      <c r="H440" s="131"/>
      <c r="I440" s="131"/>
      <c r="J440" s="131"/>
      <c r="K440" s="131"/>
      <c r="L440" s="131"/>
      <c r="M440" s="131"/>
      <c r="N440" s="131"/>
      <c r="O440" s="131"/>
      <c r="P440" s="131"/>
      <c r="Q440" s="131"/>
      <c r="R440" s="131"/>
      <c r="S440" s="131"/>
      <c r="T440" s="131"/>
      <c r="U440" s="131"/>
    </row>
    <row r="441" spans="2:21" s="191" customFormat="1" x14ac:dyDescent="0.25">
      <c r="B441" s="131"/>
      <c r="C441" s="131"/>
      <c r="D441" s="131"/>
      <c r="E441" s="131"/>
      <c r="F441" s="131"/>
      <c r="G441" s="131"/>
      <c r="H441" s="131"/>
      <c r="I441" s="131"/>
      <c r="J441" s="131"/>
      <c r="K441" s="131"/>
      <c r="L441" s="131"/>
      <c r="M441" s="131"/>
      <c r="N441" s="131"/>
      <c r="O441" s="131"/>
      <c r="P441" s="131"/>
      <c r="Q441" s="131"/>
      <c r="R441" s="131"/>
      <c r="S441" s="131"/>
      <c r="T441" s="131"/>
      <c r="U441" s="131"/>
    </row>
    <row r="442" spans="2:21" s="191" customFormat="1" x14ac:dyDescent="0.25">
      <c r="B442" s="131"/>
      <c r="C442" s="131"/>
      <c r="D442" s="131"/>
      <c r="E442" s="131"/>
      <c r="F442" s="131"/>
      <c r="G442" s="131"/>
      <c r="H442" s="131"/>
      <c r="I442" s="131"/>
      <c r="J442" s="131"/>
      <c r="K442" s="131"/>
      <c r="L442" s="131"/>
      <c r="M442" s="131"/>
      <c r="N442" s="131"/>
      <c r="O442" s="131"/>
      <c r="P442" s="131"/>
      <c r="Q442" s="131"/>
      <c r="R442" s="131"/>
      <c r="S442" s="131"/>
      <c r="T442" s="131"/>
      <c r="U442" s="131"/>
    </row>
    <row r="443" spans="2:21" s="191" customFormat="1" x14ac:dyDescent="0.25">
      <c r="B443" s="131"/>
      <c r="C443" s="131"/>
      <c r="D443" s="131"/>
      <c r="E443" s="131"/>
      <c r="F443" s="131"/>
      <c r="G443" s="131"/>
      <c r="H443" s="131"/>
      <c r="I443" s="131"/>
      <c r="J443" s="131"/>
      <c r="K443" s="131"/>
      <c r="L443" s="131"/>
      <c r="M443" s="131"/>
      <c r="N443" s="131"/>
      <c r="O443" s="131"/>
      <c r="P443" s="131"/>
      <c r="Q443" s="131"/>
      <c r="R443" s="131"/>
      <c r="S443" s="131"/>
      <c r="T443" s="131"/>
      <c r="U443" s="131"/>
    </row>
    <row r="444" spans="2:21" s="191" customFormat="1" x14ac:dyDescent="0.25">
      <c r="B444" s="131"/>
      <c r="C444" s="131"/>
      <c r="D444" s="131"/>
      <c r="E444" s="131"/>
      <c r="F444" s="131"/>
      <c r="G444" s="131"/>
      <c r="H444" s="131"/>
      <c r="I444" s="131"/>
      <c r="J444" s="131"/>
      <c r="K444" s="131"/>
      <c r="L444" s="131"/>
      <c r="M444" s="131"/>
      <c r="N444" s="131"/>
      <c r="O444" s="131"/>
      <c r="P444" s="131"/>
      <c r="Q444" s="131"/>
      <c r="R444" s="131"/>
      <c r="S444" s="131"/>
      <c r="T444" s="131"/>
      <c r="U444" s="131"/>
    </row>
    <row r="445" spans="2:21" s="191" customFormat="1" x14ac:dyDescent="0.25">
      <c r="B445" s="131"/>
      <c r="C445" s="131"/>
      <c r="D445" s="131"/>
      <c r="E445" s="131"/>
      <c r="F445" s="131"/>
      <c r="G445" s="131"/>
      <c r="H445" s="131"/>
      <c r="I445" s="131"/>
      <c r="J445" s="131"/>
      <c r="K445" s="131"/>
      <c r="L445" s="131"/>
      <c r="M445" s="131"/>
      <c r="N445" s="131"/>
      <c r="O445" s="131"/>
      <c r="P445" s="131"/>
      <c r="Q445" s="131"/>
      <c r="R445" s="131"/>
      <c r="S445" s="131"/>
      <c r="T445" s="131"/>
      <c r="U445" s="131"/>
    </row>
    <row r="446" spans="2:21" s="191" customFormat="1" x14ac:dyDescent="0.25">
      <c r="B446" s="131"/>
      <c r="C446" s="131"/>
      <c r="D446" s="131"/>
      <c r="E446" s="131"/>
      <c r="F446" s="131"/>
      <c r="G446" s="131"/>
      <c r="H446" s="131"/>
      <c r="I446" s="131"/>
      <c r="J446" s="131"/>
      <c r="K446" s="131"/>
      <c r="L446" s="131"/>
      <c r="M446" s="131"/>
      <c r="N446" s="131"/>
      <c r="O446" s="131"/>
      <c r="P446" s="131"/>
      <c r="Q446" s="131"/>
      <c r="R446" s="131"/>
      <c r="S446" s="131"/>
      <c r="T446" s="131"/>
      <c r="U446" s="131"/>
    </row>
    <row r="447" spans="2:21" s="191" customFormat="1" x14ac:dyDescent="0.25">
      <c r="B447" s="131"/>
      <c r="C447" s="131"/>
      <c r="D447" s="131"/>
      <c r="E447" s="131"/>
      <c r="F447" s="131"/>
      <c r="G447" s="131"/>
      <c r="H447" s="131"/>
      <c r="I447" s="131"/>
      <c r="J447" s="131"/>
      <c r="K447" s="131"/>
      <c r="L447" s="131"/>
      <c r="M447" s="131"/>
      <c r="N447" s="131"/>
      <c r="O447" s="131"/>
      <c r="P447" s="131"/>
      <c r="Q447" s="131"/>
      <c r="R447" s="131"/>
      <c r="S447" s="131"/>
      <c r="T447" s="131"/>
      <c r="U447" s="131"/>
    </row>
    <row r="448" spans="2:21" s="191" customFormat="1" x14ac:dyDescent="0.25">
      <c r="B448" s="131"/>
      <c r="C448" s="131"/>
      <c r="D448" s="131"/>
      <c r="E448" s="131"/>
      <c r="F448" s="131"/>
      <c r="G448" s="131"/>
      <c r="H448" s="131"/>
      <c r="I448" s="131"/>
      <c r="J448" s="131"/>
      <c r="K448" s="131"/>
      <c r="L448" s="131"/>
      <c r="M448" s="131"/>
      <c r="N448" s="131"/>
      <c r="O448" s="131"/>
      <c r="P448" s="131"/>
      <c r="Q448" s="131"/>
      <c r="R448" s="131"/>
      <c r="S448" s="131"/>
      <c r="T448" s="131"/>
      <c r="U448" s="131"/>
    </row>
    <row r="449" spans="2:21" s="191" customFormat="1" x14ac:dyDescent="0.25">
      <c r="B449" s="131"/>
      <c r="C449" s="131"/>
      <c r="D449" s="131"/>
      <c r="E449" s="131"/>
      <c r="F449" s="131"/>
      <c r="G449" s="131"/>
      <c r="H449" s="131"/>
      <c r="I449" s="131"/>
      <c r="J449" s="131"/>
      <c r="K449" s="131"/>
      <c r="L449" s="131"/>
      <c r="M449" s="131"/>
      <c r="N449" s="131"/>
      <c r="O449" s="131"/>
      <c r="P449" s="131"/>
      <c r="Q449" s="131"/>
      <c r="R449" s="131"/>
      <c r="S449" s="131"/>
      <c r="T449" s="131"/>
      <c r="U449" s="131"/>
    </row>
    <row r="450" spans="2:21" s="191" customFormat="1" x14ac:dyDescent="0.25">
      <c r="B450" s="131"/>
      <c r="C450" s="131"/>
      <c r="D450" s="131"/>
      <c r="E450" s="131"/>
      <c r="F450" s="131"/>
      <c r="G450" s="131"/>
      <c r="H450" s="131"/>
      <c r="I450" s="131"/>
      <c r="J450" s="131"/>
      <c r="K450" s="131"/>
      <c r="L450" s="131"/>
      <c r="M450" s="131"/>
      <c r="N450" s="131"/>
      <c r="O450" s="131"/>
      <c r="P450" s="131"/>
      <c r="Q450" s="131"/>
      <c r="R450" s="131"/>
      <c r="S450" s="131"/>
      <c r="T450" s="131"/>
      <c r="U450" s="131"/>
    </row>
    <row r="451" spans="2:21" s="191" customFormat="1" x14ac:dyDescent="0.25">
      <c r="B451" s="131"/>
      <c r="C451" s="131"/>
      <c r="D451" s="131"/>
      <c r="E451" s="131"/>
      <c r="F451" s="131"/>
      <c r="G451" s="131"/>
      <c r="H451" s="131"/>
      <c r="I451" s="131"/>
      <c r="J451" s="131"/>
      <c r="K451" s="131"/>
      <c r="L451" s="131"/>
      <c r="M451" s="131"/>
      <c r="N451" s="131"/>
      <c r="O451" s="131"/>
      <c r="P451" s="131"/>
      <c r="Q451" s="131"/>
      <c r="R451" s="131"/>
      <c r="S451" s="131"/>
      <c r="T451" s="131"/>
      <c r="U451" s="131"/>
    </row>
    <row r="452" spans="2:21" s="191" customFormat="1" x14ac:dyDescent="0.25">
      <c r="B452" s="131"/>
      <c r="C452" s="131"/>
      <c r="D452" s="131"/>
      <c r="E452" s="131"/>
      <c r="F452" s="131"/>
      <c r="G452" s="131"/>
      <c r="H452" s="131"/>
      <c r="I452" s="131"/>
      <c r="J452" s="131"/>
      <c r="K452" s="131"/>
      <c r="L452" s="131"/>
      <c r="M452" s="131"/>
      <c r="N452" s="131"/>
      <c r="O452" s="131"/>
      <c r="P452" s="131"/>
      <c r="Q452" s="131"/>
      <c r="R452" s="131"/>
      <c r="S452" s="131"/>
      <c r="T452" s="131"/>
      <c r="U452" s="131"/>
    </row>
    <row r="453" spans="2:21" s="191" customFormat="1" x14ac:dyDescent="0.25">
      <c r="B453" s="131"/>
      <c r="C453" s="131"/>
      <c r="D453" s="131"/>
      <c r="E453" s="131"/>
      <c r="F453" s="131"/>
      <c r="G453" s="131"/>
      <c r="H453" s="131"/>
      <c r="I453" s="131"/>
      <c r="J453" s="131"/>
      <c r="K453" s="131"/>
      <c r="L453" s="131"/>
      <c r="M453" s="131"/>
      <c r="N453" s="131"/>
      <c r="O453" s="131"/>
      <c r="P453" s="131"/>
      <c r="Q453" s="131"/>
      <c r="R453" s="131"/>
      <c r="S453" s="131"/>
      <c r="T453" s="131"/>
      <c r="U453" s="131"/>
    </row>
    <row r="454" spans="2:21" s="191" customFormat="1" x14ac:dyDescent="0.25">
      <c r="B454" s="131"/>
      <c r="C454" s="131"/>
      <c r="D454" s="131"/>
      <c r="E454" s="131"/>
      <c r="F454" s="131"/>
      <c r="G454" s="131"/>
      <c r="H454" s="131"/>
      <c r="I454" s="131"/>
      <c r="J454" s="131"/>
      <c r="K454" s="131"/>
      <c r="L454" s="131"/>
      <c r="M454" s="131"/>
      <c r="N454" s="131"/>
      <c r="O454" s="131"/>
      <c r="P454" s="131"/>
      <c r="Q454" s="131"/>
      <c r="R454" s="131"/>
      <c r="S454" s="131"/>
      <c r="T454" s="131"/>
      <c r="U454" s="131"/>
    </row>
    <row r="455" spans="2:21" s="191" customFormat="1" x14ac:dyDescent="0.25">
      <c r="B455" s="131"/>
      <c r="C455" s="131"/>
      <c r="D455" s="131"/>
      <c r="E455" s="131"/>
      <c r="F455" s="131"/>
      <c r="G455" s="131"/>
      <c r="H455" s="131"/>
      <c r="I455" s="131"/>
      <c r="J455" s="131"/>
      <c r="K455" s="131"/>
      <c r="L455" s="131"/>
      <c r="M455" s="131"/>
      <c r="N455" s="131"/>
      <c r="O455" s="131"/>
      <c r="P455" s="131"/>
      <c r="Q455" s="131"/>
      <c r="R455" s="131"/>
      <c r="S455" s="131"/>
      <c r="T455" s="131"/>
      <c r="U455" s="131"/>
    </row>
    <row r="456" spans="2:21" s="191" customFormat="1" x14ac:dyDescent="0.25">
      <c r="B456" s="131"/>
      <c r="C456" s="131"/>
      <c r="D456" s="131"/>
      <c r="E456" s="131"/>
      <c r="F456" s="131"/>
      <c r="G456" s="131"/>
      <c r="H456" s="131"/>
      <c r="I456" s="131"/>
      <c r="J456" s="131"/>
      <c r="K456" s="131"/>
      <c r="L456" s="131"/>
      <c r="M456" s="131"/>
      <c r="N456" s="131"/>
      <c r="O456" s="131"/>
      <c r="P456" s="131"/>
      <c r="Q456" s="131"/>
      <c r="R456" s="131"/>
      <c r="S456" s="131"/>
      <c r="T456" s="131"/>
      <c r="U456" s="131"/>
    </row>
    <row r="457" spans="2:21" s="191" customFormat="1" x14ac:dyDescent="0.25">
      <c r="B457" s="131"/>
      <c r="C457" s="131"/>
      <c r="D457" s="131"/>
      <c r="E457" s="131"/>
      <c r="F457" s="131"/>
      <c r="G457" s="131"/>
      <c r="H457" s="131"/>
      <c r="I457" s="131"/>
      <c r="J457" s="131"/>
      <c r="K457" s="131"/>
      <c r="L457" s="131"/>
      <c r="M457" s="131"/>
      <c r="N457" s="131"/>
      <c r="O457" s="131"/>
      <c r="P457" s="131"/>
      <c r="Q457" s="131"/>
      <c r="R457" s="131"/>
      <c r="S457" s="131"/>
      <c r="T457" s="131"/>
      <c r="U457" s="131"/>
    </row>
    <row r="458" spans="2:21" s="191" customFormat="1" x14ac:dyDescent="0.25">
      <c r="B458" s="131"/>
      <c r="C458" s="131"/>
      <c r="D458" s="131"/>
      <c r="E458" s="131"/>
      <c r="F458" s="131"/>
      <c r="G458" s="131"/>
      <c r="H458" s="131"/>
      <c r="I458" s="131"/>
      <c r="J458" s="131"/>
      <c r="K458" s="131"/>
      <c r="L458" s="131"/>
      <c r="M458" s="131"/>
      <c r="N458" s="131"/>
      <c r="O458" s="131"/>
      <c r="P458" s="131"/>
      <c r="Q458" s="131"/>
      <c r="R458" s="131"/>
      <c r="S458" s="131"/>
      <c r="T458" s="131"/>
      <c r="U458" s="131"/>
    </row>
    <row r="459" spans="2:21" s="191" customFormat="1" x14ac:dyDescent="0.25">
      <c r="B459" s="131"/>
      <c r="C459" s="131"/>
      <c r="D459" s="131"/>
      <c r="E459" s="131"/>
      <c r="F459" s="131"/>
      <c r="G459" s="131"/>
      <c r="H459" s="131"/>
      <c r="I459" s="131"/>
      <c r="J459" s="131"/>
      <c r="K459" s="131"/>
      <c r="L459" s="131"/>
      <c r="M459" s="131"/>
      <c r="N459" s="131"/>
      <c r="O459" s="131"/>
      <c r="P459" s="131"/>
      <c r="Q459" s="131"/>
      <c r="R459" s="131"/>
      <c r="S459" s="131"/>
      <c r="T459" s="131"/>
      <c r="U459" s="131"/>
    </row>
    <row r="460" spans="2:21" s="191" customFormat="1" x14ac:dyDescent="0.25">
      <c r="B460" s="131"/>
      <c r="C460" s="131"/>
      <c r="D460" s="131"/>
      <c r="E460" s="131"/>
      <c r="F460" s="131"/>
      <c r="G460" s="131"/>
      <c r="H460" s="131"/>
      <c r="I460" s="131"/>
      <c r="J460" s="131"/>
      <c r="K460" s="131"/>
      <c r="L460" s="131"/>
      <c r="M460" s="131"/>
      <c r="N460" s="131"/>
      <c r="O460" s="131"/>
      <c r="P460" s="131"/>
      <c r="Q460" s="131"/>
      <c r="R460" s="131"/>
      <c r="S460" s="131"/>
      <c r="T460" s="131"/>
      <c r="U460" s="131"/>
    </row>
    <row r="461" spans="2:21" s="191" customFormat="1" x14ac:dyDescent="0.25">
      <c r="B461" s="131"/>
      <c r="C461" s="131"/>
      <c r="D461" s="131"/>
      <c r="E461" s="131"/>
      <c r="F461" s="131"/>
      <c r="G461" s="131"/>
      <c r="H461" s="131"/>
      <c r="I461" s="131"/>
      <c r="J461" s="131"/>
      <c r="K461" s="131"/>
      <c r="L461" s="131"/>
      <c r="M461" s="131"/>
      <c r="N461" s="131"/>
      <c r="O461" s="131"/>
      <c r="P461" s="131"/>
      <c r="Q461" s="131"/>
      <c r="R461" s="131"/>
      <c r="S461" s="131"/>
      <c r="T461" s="131"/>
      <c r="U461" s="131"/>
    </row>
    <row r="462" spans="2:21" s="191" customFormat="1" x14ac:dyDescent="0.25">
      <c r="B462" s="131"/>
      <c r="C462" s="131"/>
      <c r="D462" s="131"/>
      <c r="E462" s="131"/>
      <c r="F462" s="131"/>
      <c r="G462" s="131"/>
      <c r="H462" s="131"/>
      <c r="I462" s="131"/>
      <c r="J462" s="131"/>
      <c r="K462" s="131"/>
      <c r="L462" s="131"/>
      <c r="M462" s="131"/>
      <c r="N462" s="131"/>
      <c r="O462" s="131"/>
      <c r="P462" s="131"/>
      <c r="Q462" s="131"/>
      <c r="R462" s="131"/>
      <c r="S462" s="131"/>
      <c r="T462" s="131"/>
      <c r="U462" s="131"/>
    </row>
    <row r="463" spans="2:21" s="191" customFormat="1" x14ac:dyDescent="0.25">
      <c r="B463" s="131"/>
      <c r="C463" s="131"/>
      <c r="D463" s="131"/>
      <c r="E463" s="131"/>
      <c r="F463" s="131"/>
      <c r="G463" s="131"/>
      <c r="H463" s="131"/>
      <c r="I463" s="131"/>
      <c r="J463" s="131"/>
      <c r="K463" s="131"/>
      <c r="L463" s="131"/>
      <c r="M463" s="131"/>
      <c r="N463" s="131"/>
      <c r="O463" s="131"/>
      <c r="P463" s="131"/>
      <c r="Q463" s="131"/>
      <c r="R463" s="131"/>
      <c r="S463" s="131"/>
      <c r="T463" s="131"/>
      <c r="U463" s="131"/>
    </row>
    <row r="464" spans="2:21" s="191" customFormat="1" x14ac:dyDescent="0.25">
      <c r="B464" s="131"/>
      <c r="C464" s="131"/>
      <c r="D464" s="131"/>
      <c r="E464" s="131"/>
      <c r="F464" s="131"/>
      <c r="G464" s="131"/>
      <c r="H464" s="131"/>
      <c r="I464" s="131"/>
      <c r="J464" s="131"/>
      <c r="K464" s="131"/>
      <c r="L464" s="131"/>
      <c r="M464" s="131"/>
      <c r="N464" s="131"/>
      <c r="O464" s="131"/>
      <c r="P464" s="131"/>
      <c r="Q464" s="131"/>
      <c r="R464" s="131"/>
      <c r="S464" s="131"/>
      <c r="T464" s="131"/>
      <c r="U464" s="131"/>
    </row>
    <row r="465" spans="2:21" s="191" customFormat="1" x14ac:dyDescent="0.25">
      <c r="B465" s="131"/>
      <c r="C465" s="131"/>
      <c r="D465" s="131"/>
      <c r="E465" s="131"/>
      <c r="F465" s="131"/>
      <c r="G465" s="131"/>
      <c r="H465" s="131"/>
      <c r="I465" s="131"/>
      <c r="J465" s="131"/>
      <c r="K465" s="131"/>
      <c r="L465" s="131"/>
      <c r="M465" s="131"/>
      <c r="N465" s="131"/>
      <c r="O465" s="131"/>
      <c r="P465" s="131"/>
      <c r="Q465" s="131"/>
      <c r="R465" s="131"/>
      <c r="S465" s="131"/>
      <c r="T465" s="131"/>
      <c r="U465" s="131"/>
    </row>
    <row r="466" spans="2:21" s="191" customFormat="1" x14ac:dyDescent="0.25">
      <c r="B466" s="131"/>
      <c r="C466" s="131"/>
      <c r="D466" s="131"/>
      <c r="E466" s="131"/>
      <c r="F466" s="131"/>
      <c r="G466" s="131"/>
      <c r="H466" s="131"/>
      <c r="I466" s="131"/>
      <c r="J466" s="131"/>
      <c r="K466" s="131"/>
      <c r="L466" s="131"/>
      <c r="M466" s="131"/>
      <c r="N466" s="131"/>
      <c r="O466" s="131"/>
      <c r="P466" s="131"/>
      <c r="Q466" s="131"/>
      <c r="R466" s="131"/>
      <c r="S466" s="131"/>
      <c r="T466" s="131"/>
      <c r="U466" s="131"/>
    </row>
    <row r="467" spans="2:21" s="191" customFormat="1" x14ac:dyDescent="0.25">
      <c r="B467" s="131"/>
      <c r="C467" s="131"/>
      <c r="D467" s="131"/>
      <c r="E467" s="131"/>
      <c r="F467" s="131"/>
      <c r="G467" s="131"/>
      <c r="H467" s="131"/>
      <c r="I467" s="131"/>
      <c r="J467" s="131"/>
      <c r="K467" s="131"/>
      <c r="L467" s="131"/>
      <c r="M467" s="131"/>
      <c r="N467" s="131"/>
      <c r="O467" s="131"/>
      <c r="P467" s="131"/>
      <c r="Q467" s="131"/>
      <c r="R467" s="131"/>
      <c r="S467" s="131"/>
      <c r="T467" s="131"/>
      <c r="U467" s="131"/>
    </row>
    <row r="468" spans="2:21" s="191" customFormat="1" x14ac:dyDescent="0.25">
      <c r="B468" s="131"/>
      <c r="C468" s="131"/>
      <c r="D468" s="131"/>
      <c r="E468" s="131"/>
      <c r="F468" s="131"/>
      <c r="G468" s="131"/>
      <c r="H468" s="131"/>
      <c r="I468" s="131"/>
      <c r="J468" s="131"/>
      <c r="K468" s="131"/>
      <c r="L468" s="131"/>
      <c r="M468" s="131"/>
      <c r="N468" s="131"/>
      <c r="O468" s="131"/>
      <c r="P468" s="131"/>
      <c r="Q468" s="131"/>
      <c r="R468" s="131"/>
      <c r="S468" s="131"/>
      <c r="T468" s="131"/>
      <c r="U468" s="131"/>
    </row>
    <row r="469" spans="2:21" s="191" customFormat="1" x14ac:dyDescent="0.25">
      <c r="B469" s="131"/>
      <c r="C469" s="131"/>
      <c r="D469" s="131"/>
      <c r="E469" s="131"/>
      <c r="F469" s="131"/>
      <c r="G469" s="131"/>
      <c r="H469" s="131"/>
      <c r="I469" s="131"/>
      <c r="J469" s="131"/>
      <c r="K469" s="131"/>
      <c r="L469" s="131"/>
      <c r="M469" s="131"/>
      <c r="N469" s="131"/>
      <c r="O469" s="131"/>
      <c r="P469" s="131"/>
      <c r="Q469" s="131"/>
      <c r="R469" s="131"/>
      <c r="S469" s="131"/>
      <c r="T469" s="131"/>
      <c r="U469" s="131"/>
    </row>
    <row r="470" spans="2:21" s="191" customFormat="1" x14ac:dyDescent="0.25">
      <c r="B470" s="131"/>
      <c r="C470" s="131"/>
      <c r="D470" s="131"/>
      <c r="E470" s="131"/>
      <c r="F470" s="131"/>
      <c r="G470" s="131"/>
      <c r="H470" s="131"/>
      <c r="I470" s="131"/>
      <c r="J470" s="131"/>
      <c r="K470" s="131"/>
      <c r="L470" s="131"/>
      <c r="M470" s="131"/>
      <c r="N470" s="131"/>
      <c r="O470" s="131"/>
      <c r="P470" s="131"/>
      <c r="Q470" s="131"/>
      <c r="R470" s="131"/>
      <c r="S470" s="131"/>
      <c r="T470" s="131"/>
      <c r="U470" s="131"/>
    </row>
    <row r="471" spans="2:21" s="191" customFormat="1" x14ac:dyDescent="0.25">
      <c r="B471" s="131"/>
      <c r="C471" s="131"/>
      <c r="D471" s="131"/>
      <c r="E471" s="131"/>
      <c r="F471" s="131"/>
      <c r="G471" s="131"/>
      <c r="H471" s="131"/>
      <c r="I471" s="131"/>
      <c r="J471" s="131"/>
      <c r="K471" s="131"/>
      <c r="L471" s="131"/>
      <c r="M471" s="131"/>
      <c r="N471" s="131"/>
      <c r="O471" s="131"/>
      <c r="P471" s="131"/>
      <c r="Q471" s="131"/>
      <c r="R471" s="131"/>
      <c r="S471" s="131"/>
      <c r="T471" s="131"/>
      <c r="U471" s="131"/>
    </row>
    <row r="472" spans="2:21" s="191" customFormat="1" x14ac:dyDescent="0.25">
      <c r="B472" s="131"/>
      <c r="C472" s="131"/>
      <c r="D472" s="131"/>
      <c r="E472" s="131"/>
      <c r="F472" s="131"/>
      <c r="G472" s="131"/>
      <c r="H472" s="131"/>
      <c r="I472" s="131"/>
      <c r="J472" s="131"/>
      <c r="K472" s="131"/>
      <c r="L472" s="131"/>
      <c r="M472" s="131"/>
      <c r="N472" s="131"/>
      <c r="O472" s="131"/>
      <c r="P472" s="131"/>
      <c r="Q472" s="131"/>
      <c r="R472" s="131"/>
      <c r="S472" s="131"/>
      <c r="T472" s="131"/>
      <c r="U472" s="131"/>
    </row>
    <row r="473" spans="2:21" s="191" customFormat="1" x14ac:dyDescent="0.25">
      <c r="B473" s="131"/>
      <c r="C473" s="131"/>
      <c r="D473" s="131"/>
      <c r="E473" s="131"/>
      <c r="F473" s="131"/>
      <c r="G473" s="131"/>
      <c r="H473" s="131"/>
      <c r="I473" s="131"/>
      <c r="J473" s="131"/>
      <c r="K473" s="131"/>
      <c r="L473" s="131"/>
      <c r="M473" s="131"/>
      <c r="N473" s="131"/>
      <c r="O473" s="131"/>
      <c r="P473" s="131"/>
      <c r="Q473" s="131"/>
      <c r="R473" s="131"/>
      <c r="S473" s="131"/>
      <c r="T473" s="131"/>
      <c r="U473" s="131"/>
    </row>
    <row r="474" spans="2:21" s="191" customFormat="1" x14ac:dyDescent="0.25">
      <c r="B474" s="131"/>
      <c r="C474" s="131"/>
      <c r="D474" s="131"/>
      <c r="E474" s="131"/>
      <c r="F474" s="131"/>
      <c r="G474" s="131"/>
      <c r="H474" s="131"/>
      <c r="I474" s="131"/>
      <c r="J474" s="131"/>
      <c r="K474" s="131"/>
      <c r="L474" s="131"/>
      <c r="M474" s="131"/>
      <c r="N474" s="131"/>
      <c r="O474" s="131"/>
      <c r="P474" s="131"/>
      <c r="Q474" s="131"/>
      <c r="R474" s="131"/>
      <c r="S474" s="131"/>
      <c r="T474" s="131"/>
      <c r="U474" s="131"/>
    </row>
    <row r="475" spans="2:21" s="191" customFormat="1" x14ac:dyDescent="0.25">
      <c r="B475" s="131"/>
      <c r="C475" s="131"/>
      <c r="D475" s="131"/>
      <c r="E475" s="131"/>
      <c r="F475" s="131"/>
      <c r="G475" s="131"/>
      <c r="H475" s="131"/>
      <c r="I475" s="131"/>
      <c r="J475" s="131"/>
      <c r="K475" s="131"/>
      <c r="L475" s="131"/>
      <c r="M475" s="131"/>
      <c r="N475" s="131"/>
      <c r="O475" s="131"/>
      <c r="P475" s="131"/>
      <c r="Q475" s="131"/>
      <c r="R475" s="131"/>
      <c r="S475" s="131"/>
      <c r="T475" s="131"/>
      <c r="U475" s="131"/>
    </row>
    <row r="476" spans="2:21" s="191" customFormat="1" x14ac:dyDescent="0.25">
      <c r="B476" s="131"/>
      <c r="C476" s="131"/>
      <c r="D476" s="131"/>
      <c r="E476" s="131"/>
      <c r="F476" s="131"/>
      <c r="G476" s="131"/>
      <c r="H476" s="131"/>
      <c r="I476" s="131"/>
      <c r="J476" s="131"/>
      <c r="K476" s="131"/>
      <c r="L476" s="131"/>
      <c r="M476" s="131"/>
      <c r="N476" s="131"/>
      <c r="O476" s="131"/>
      <c r="P476" s="131"/>
      <c r="Q476" s="131"/>
      <c r="R476" s="131"/>
      <c r="S476" s="131"/>
      <c r="T476" s="131"/>
      <c r="U476" s="131"/>
    </row>
    <row r="477" spans="2:21" s="191" customFormat="1" x14ac:dyDescent="0.25">
      <c r="B477" s="131"/>
      <c r="C477" s="131"/>
      <c r="D477" s="131"/>
      <c r="E477" s="131"/>
      <c r="F477" s="131"/>
      <c r="G477" s="131"/>
      <c r="H477" s="131"/>
      <c r="I477" s="131"/>
      <c r="J477" s="131"/>
      <c r="K477" s="131"/>
      <c r="L477" s="131"/>
      <c r="M477" s="131"/>
      <c r="N477" s="131"/>
      <c r="O477" s="131"/>
      <c r="P477" s="131"/>
      <c r="Q477" s="131"/>
      <c r="R477" s="131"/>
      <c r="S477" s="131"/>
      <c r="T477" s="131"/>
      <c r="U477" s="131"/>
    </row>
    <row r="478" spans="2:21" s="191" customFormat="1" x14ac:dyDescent="0.25">
      <c r="B478" s="131"/>
      <c r="C478" s="131"/>
      <c r="D478" s="131"/>
      <c r="E478" s="131"/>
      <c r="F478" s="131"/>
      <c r="G478" s="131"/>
      <c r="H478" s="131"/>
      <c r="I478" s="131"/>
      <c r="J478" s="131"/>
      <c r="K478" s="131"/>
      <c r="L478" s="131"/>
      <c r="M478" s="131"/>
      <c r="N478" s="131"/>
      <c r="O478" s="131"/>
      <c r="P478" s="131"/>
      <c r="Q478" s="131"/>
      <c r="R478" s="131"/>
      <c r="S478" s="131"/>
      <c r="T478" s="131"/>
      <c r="U478" s="131"/>
    </row>
    <row r="479" spans="2:21" s="191" customFormat="1" x14ac:dyDescent="0.25">
      <c r="B479" s="131"/>
      <c r="C479" s="131"/>
      <c r="D479" s="131"/>
      <c r="E479" s="131"/>
      <c r="F479" s="131"/>
      <c r="G479" s="131"/>
      <c r="H479" s="131"/>
      <c r="I479" s="131"/>
      <c r="J479" s="131"/>
      <c r="K479" s="131"/>
      <c r="L479" s="131"/>
      <c r="M479" s="131"/>
      <c r="N479" s="131"/>
      <c r="O479" s="131"/>
      <c r="P479" s="131"/>
      <c r="Q479" s="131"/>
      <c r="R479" s="131"/>
      <c r="S479" s="131"/>
      <c r="T479" s="131"/>
      <c r="U479" s="131"/>
    </row>
    <row r="480" spans="2:21" s="191" customFormat="1" x14ac:dyDescent="0.25">
      <c r="B480" s="131"/>
      <c r="C480" s="131"/>
      <c r="D480" s="131"/>
      <c r="E480" s="131"/>
      <c r="F480" s="131"/>
      <c r="G480" s="131"/>
      <c r="H480" s="131"/>
      <c r="I480" s="131"/>
      <c r="J480" s="131"/>
      <c r="K480" s="131"/>
      <c r="L480" s="131"/>
      <c r="M480" s="131"/>
      <c r="N480" s="131"/>
      <c r="O480" s="131"/>
      <c r="P480" s="131"/>
      <c r="Q480" s="131"/>
      <c r="R480" s="131"/>
      <c r="S480" s="131"/>
      <c r="T480" s="131"/>
      <c r="U480" s="131"/>
    </row>
    <row r="481" spans="2:21" s="191" customFormat="1" x14ac:dyDescent="0.25">
      <c r="B481" s="131"/>
      <c r="C481" s="131"/>
      <c r="D481" s="131"/>
      <c r="E481" s="131"/>
      <c r="F481" s="131"/>
      <c r="G481" s="131"/>
      <c r="H481" s="131"/>
      <c r="I481" s="131"/>
      <c r="J481" s="131"/>
      <c r="K481" s="131"/>
      <c r="L481" s="131"/>
      <c r="M481" s="131"/>
      <c r="N481" s="131"/>
      <c r="O481" s="131"/>
      <c r="P481" s="131"/>
      <c r="Q481" s="131"/>
      <c r="R481" s="131"/>
      <c r="S481" s="131"/>
      <c r="T481" s="131"/>
      <c r="U481" s="131"/>
    </row>
    <row r="482" spans="2:21" s="191" customFormat="1" x14ac:dyDescent="0.25">
      <c r="B482" s="131"/>
      <c r="C482" s="131"/>
      <c r="D482" s="131"/>
      <c r="E482" s="131"/>
      <c r="F482" s="131"/>
      <c r="G482" s="131"/>
      <c r="H482" s="131"/>
      <c r="I482" s="131"/>
      <c r="J482" s="131"/>
      <c r="K482" s="131"/>
      <c r="L482" s="131"/>
      <c r="M482" s="131"/>
      <c r="N482" s="131"/>
      <c r="O482" s="131"/>
      <c r="P482" s="131"/>
      <c r="Q482" s="131"/>
      <c r="R482" s="131"/>
      <c r="S482" s="131"/>
      <c r="T482" s="131"/>
      <c r="U482" s="131"/>
    </row>
    <row r="483" spans="2:21" s="191" customFormat="1" x14ac:dyDescent="0.25">
      <c r="B483" s="131"/>
      <c r="C483" s="131"/>
      <c r="D483" s="131"/>
      <c r="E483" s="131"/>
      <c r="F483" s="131"/>
      <c r="G483" s="131"/>
      <c r="H483" s="131"/>
      <c r="I483" s="131"/>
      <c r="J483" s="131"/>
      <c r="K483" s="131"/>
      <c r="L483" s="131"/>
      <c r="M483" s="131"/>
      <c r="N483" s="131"/>
      <c r="O483" s="131"/>
      <c r="P483" s="131"/>
      <c r="Q483" s="131"/>
      <c r="R483" s="131"/>
      <c r="S483" s="131"/>
      <c r="T483" s="131"/>
      <c r="U483" s="131"/>
    </row>
    <row r="484" spans="2:21" s="191" customFormat="1" x14ac:dyDescent="0.25">
      <c r="B484" s="131"/>
      <c r="C484" s="131"/>
      <c r="D484" s="131"/>
      <c r="E484" s="131"/>
      <c r="F484" s="131"/>
      <c r="G484" s="131"/>
      <c r="H484" s="131"/>
      <c r="I484" s="131"/>
      <c r="J484" s="131"/>
      <c r="K484" s="131"/>
      <c r="L484" s="131"/>
      <c r="M484" s="131"/>
      <c r="N484" s="131"/>
      <c r="O484" s="131"/>
      <c r="P484" s="131"/>
      <c r="Q484" s="131"/>
      <c r="R484" s="131"/>
      <c r="S484" s="131"/>
      <c r="T484" s="131"/>
      <c r="U484" s="131"/>
    </row>
    <row r="485" spans="2:21" s="191" customFormat="1" x14ac:dyDescent="0.25">
      <c r="B485" s="131"/>
      <c r="C485" s="131"/>
      <c r="D485" s="131"/>
      <c r="E485" s="131"/>
      <c r="F485" s="131"/>
      <c r="G485" s="131"/>
      <c r="H485" s="131"/>
      <c r="I485" s="131"/>
      <c r="J485" s="131"/>
      <c r="K485" s="131"/>
      <c r="L485" s="131"/>
      <c r="M485" s="131"/>
      <c r="N485" s="131"/>
      <c r="O485" s="131"/>
      <c r="P485" s="131"/>
      <c r="Q485" s="131"/>
      <c r="R485" s="131"/>
      <c r="S485" s="131"/>
      <c r="T485" s="131"/>
      <c r="U485" s="131"/>
    </row>
    <row r="486" spans="2:21" s="191" customFormat="1" x14ac:dyDescent="0.25">
      <c r="B486" s="131"/>
      <c r="C486" s="131"/>
      <c r="D486" s="131"/>
      <c r="E486" s="131"/>
      <c r="F486" s="131"/>
      <c r="G486" s="131"/>
      <c r="H486" s="131"/>
      <c r="I486" s="131"/>
      <c r="J486" s="131"/>
      <c r="K486" s="131"/>
      <c r="L486" s="131"/>
      <c r="M486" s="131"/>
      <c r="N486" s="131"/>
      <c r="O486" s="131"/>
      <c r="P486" s="131"/>
      <c r="Q486" s="131"/>
      <c r="R486" s="131"/>
      <c r="S486" s="131"/>
      <c r="T486" s="131"/>
      <c r="U486" s="131"/>
    </row>
    <row r="487" spans="2:21" s="191" customFormat="1" x14ac:dyDescent="0.25">
      <c r="B487" s="131"/>
      <c r="C487" s="131"/>
      <c r="D487" s="131"/>
      <c r="E487" s="131"/>
      <c r="F487" s="131"/>
      <c r="G487" s="131"/>
      <c r="H487" s="131"/>
      <c r="I487" s="131"/>
      <c r="J487" s="131"/>
      <c r="K487" s="131"/>
      <c r="L487" s="131"/>
      <c r="M487" s="131"/>
      <c r="N487" s="131"/>
      <c r="O487" s="131"/>
      <c r="P487" s="131"/>
      <c r="Q487" s="131"/>
      <c r="R487" s="131"/>
      <c r="S487" s="131"/>
      <c r="T487" s="131"/>
      <c r="U487" s="131"/>
    </row>
    <row r="488" spans="2:21" s="191" customFormat="1" x14ac:dyDescent="0.25">
      <c r="B488" s="131"/>
      <c r="C488" s="131"/>
      <c r="D488" s="131"/>
      <c r="E488" s="131"/>
      <c r="F488" s="131"/>
      <c r="G488" s="131"/>
      <c r="H488" s="131"/>
      <c r="I488" s="131"/>
      <c r="J488" s="131"/>
      <c r="K488" s="131"/>
      <c r="L488" s="131"/>
      <c r="M488" s="131"/>
      <c r="N488" s="131"/>
      <c r="O488" s="131"/>
      <c r="P488" s="131"/>
      <c r="Q488" s="131"/>
      <c r="R488" s="131"/>
      <c r="S488" s="131"/>
      <c r="T488" s="131"/>
      <c r="U488" s="131"/>
    </row>
    <row r="489" spans="2:21" s="191" customFormat="1" x14ac:dyDescent="0.25">
      <c r="B489" s="131"/>
      <c r="C489" s="131"/>
      <c r="D489" s="131"/>
      <c r="E489" s="131"/>
      <c r="F489" s="131"/>
      <c r="G489" s="131"/>
      <c r="H489" s="131"/>
      <c r="I489" s="131"/>
      <c r="J489" s="131"/>
      <c r="K489" s="131"/>
      <c r="L489" s="131"/>
      <c r="M489" s="131"/>
      <c r="N489" s="131"/>
      <c r="O489" s="131"/>
      <c r="P489" s="131"/>
      <c r="Q489" s="131"/>
      <c r="R489" s="131"/>
      <c r="S489" s="131"/>
      <c r="T489" s="131"/>
      <c r="U489" s="131"/>
    </row>
    <row r="490" spans="2:21" s="191" customFormat="1" x14ac:dyDescent="0.25">
      <c r="B490" s="131"/>
      <c r="C490" s="131"/>
      <c r="D490" s="131"/>
      <c r="E490" s="131"/>
      <c r="F490" s="131"/>
      <c r="G490" s="131"/>
      <c r="H490" s="131"/>
      <c r="I490" s="131"/>
      <c r="J490" s="131"/>
      <c r="K490" s="131"/>
      <c r="L490" s="131"/>
      <c r="M490" s="131"/>
      <c r="N490" s="131"/>
      <c r="O490" s="131"/>
      <c r="P490" s="131"/>
      <c r="Q490" s="131"/>
      <c r="R490" s="131"/>
      <c r="S490" s="131"/>
      <c r="T490" s="131"/>
      <c r="U490" s="131"/>
    </row>
    <row r="491" spans="2:21" s="191" customFormat="1" x14ac:dyDescent="0.25">
      <c r="B491" s="131"/>
      <c r="C491" s="131"/>
      <c r="D491" s="131"/>
      <c r="E491" s="131"/>
      <c r="F491" s="131"/>
      <c r="G491" s="131"/>
      <c r="H491" s="131"/>
      <c r="I491" s="131"/>
      <c r="J491" s="131"/>
      <c r="K491" s="131"/>
      <c r="L491" s="131"/>
      <c r="M491" s="131"/>
      <c r="N491" s="131"/>
      <c r="O491" s="131"/>
      <c r="P491" s="131"/>
      <c r="Q491" s="131"/>
      <c r="R491" s="131"/>
      <c r="S491" s="131"/>
      <c r="T491" s="131"/>
      <c r="U491" s="131"/>
    </row>
    <row r="492" spans="2:21" s="191" customFormat="1" x14ac:dyDescent="0.25">
      <c r="B492" s="131"/>
      <c r="C492" s="131"/>
      <c r="D492" s="131"/>
      <c r="E492" s="131"/>
      <c r="F492" s="131"/>
      <c r="G492" s="131"/>
      <c r="H492" s="131"/>
      <c r="I492" s="131"/>
      <c r="J492" s="131"/>
      <c r="K492" s="131"/>
      <c r="L492" s="131"/>
      <c r="M492" s="131"/>
      <c r="N492" s="131"/>
      <c r="O492" s="131"/>
      <c r="P492" s="131"/>
      <c r="Q492" s="131"/>
      <c r="R492" s="131"/>
      <c r="S492" s="131"/>
      <c r="T492" s="131"/>
      <c r="U492" s="131"/>
    </row>
    <row r="493" spans="2:21" s="191" customFormat="1" x14ac:dyDescent="0.25">
      <c r="B493" s="131"/>
      <c r="C493" s="131"/>
      <c r="D493" s="131"/>
      <c r="E493" s="131"/>
      <c r="F493" s="131"/>
      <c r="G493" s="131"/>
      <c r="H493" s="131"/>
      <c r="I493" s="131"/>
      <c r="J493" s="131"/>
      <c r="K493" s="131"/>
      <c r="L493" s="131"/>
      <c r="M493" s="131"/>
      <c r="N493" s="131"/>
      <c r="O493" s="131"/>
      <c r="P493" s="131"/>
      <c r="Q493" s="131"/>
      <c r="R493" s="131"/>
      <c r="S493" s="131"/>
      <c r="T493" s="131"/>
      <c r="U493" s="131"/>
    </row>
    <row r="494" spans="2:21" s="191" customFormat="1" x14ac:dyDescent="0.25">
      <c r="B494" s="131"/>
      <c r="C494" s="131"/>
      <c r="D494" s="131"/>
      <c r="E494" s="131"/>
      <c r="F494" s="131"/>
      <c r="G494" s="131"/>
      <c r="H494" s="131"/>
      <c r="I494" s="131"/>
      <c r="J494" s="131"/>
      <c r="K494" s="131"/>
      <c r="L494" s="131"/>
      <c r="M494" s="131"/>
      <c r="N494" s="131"/>
      <c r="O494" s="131"/>
      <c r="P494" s="131"/>
      <c r="Q494" s="131"/>
      <c r="R494" s="131"/>
      <c r="S494" s="131"/>
      <c r="T494" s="131"/>
      <c r="U494" s="131"/>
    </row>
    <row r="495" spans="2:21" s="191" customFormat="1" x14ac:dyDescent="0.25">
      <c r="B495" s="131"/>
      <c r="C495" s="131"/>
      <c r="D495" s="131"/>
      <c r="E495" s="131"/>
      <c r="F495" s="131"/>
      <c r="G495" s="131"/>
      <c r="H495" s="131"/>
      <c r="I495" s="131"/>
      <c r="J495" s="131"/>
      <c r="K495" s="131"/>
      <c r="L495" s="131"/>
      <c r="M495" s="131"/>
      <c r="N495" s="131"/>
      <c r="O495" s="131"/>
      <c r="P495" s="131"/>
      <c r="Q495" s="131"/>
      <c r="R495" s="131"/>
      <c r="S495" s="131"/>
      <c r="T495" s="131"/>
      <c r="U495" s="131"/>
    </row>
    <row r="496" spans="2:21" s="191" customFormat="1" x14ac:dyDescent="0.25">
      <c r="B496" s="131"/>
      <c r="C496" s="131"/>
      <c r="D496" s="131"/>
      <c r="E496" s="131"/>
      <c r="F496" s="131"/>
      <c r="G496" s="131"/>
      <c r="H496" s="131"/>
      <c r="I496" s="131"/>
      <c r="J496" s="131"/>
      <c r="K496" s="131"/>
      <c r="L496" s="131"/>
      <c r="M496" s="131"/>
      <c r="N496" s="131"/>
      <c r="O496" s="131"/>
      <c r="P496" s="131"/>
      <c r="Q496" s="131"/>
      <c r="R496" s="131"/>
      <c r="S496" s="131"/>
      <c r="T496" s="131"/>
      <c r="U496" s="131"/>
    </row>
    <row r="497" spans="2:21" s="191" customFormat="1" x14ac:dyDescent="0.25">
      <c r="B497" s="131"/>
      <c r="C497" s="131"/>
      <c r="D497" s="131"/>
      <c r="E497" s="131"/>
      <c r="F497" s="131"/>
      <c r="G497" s="131"/>
      <c r="H497" s="131"/>
      <c r="I497" s="131"/>
      <c r="J497" s="131"/>
      <c r="K497" s="131"/>
      <c r="L497" s="131"/>
      <c r="M497" s="131"/>
      <c r="N497" s="131"/>
      <c r="O497" s="131"/>
      <c r="P497" s="131"/>
      <c r="Q497" s="131"/>
      <c r="R497" s="131"/>
      <c r="S497" s="131"/>
      <c r="T497" s="131"/>
      <c r="U497" s="131"/>
    </row>
    <row r="498" spans="2:21" s="191" customFormat="1" x14ac:dyDescent="0.25">
      <c r="B498" s="131"/>
      <c r="C498" s="131"/>
      <c r="D498" s="131"/>
      <c r="E498" s="131"/>
      <c r="F498" s="131"/>
      <c r="G498" s="131"/>
      <c r="H498" s="131"/>
      <c r="I498" s="131"/>
      <c r="J498" s="131"/>
      <c r="K498" s="131"/>
      <c r="L498" s="131"/>
      <c r="M498" s="131"/>
      <c r="N498" s="131"/>
      <c r="O498" s="131"/>
      <c r="P498" s="131"/>
      <c r="Q498" s="131"/>
      <c r="R498" s="131"/>
      <c r="S498" s="131"/>
      <c r="T498" s="131"/>
      <c r="U498" s="131"/>
    </row>
    <row r="499" spans="2:21" s="191" customFormat="1" x14ac:dyDescent="0.25">
      <c r="B499" s="131"/>
      <c r="C499" s="131"/>
      <c r="D499" s="131"/>
      <c r="E499" s="131"/>
      <c r="F499" s="131"/>
      <c r="G499" s="131"/>
      <c r="H499" s="131"/>
      <c r="I499" s="131"/>
      <c r="J499" s="131"/>
      <c r="K499" s="131"/>
      <c r="L499" s="131"/>
      <c r="M499" s="131"/>
      <c r="N499" s="131"/>
      <c r="O499" s="131"/>
      <c r="P499" s="131"/>
      <c r="Q499" s="131"/>
      <c r="R499" s="131"/>
      <c r="S499" s="131"/>
      <c r="T499" s="131"/>
      <c r="U499" s="131"/>
    </row>
    <row r="500" spans="2:21" s="191" customFormat="1" x14ac:dyDescent="0.25">
      <c r="B500" s="131"/>
      <c r="C500" s="131"/>
      <c r="D500" s="131"/>
      <c r="E500" s="131"/>
      <c r="F500" s="131"/>
      <c r="G500" s="131"/>
      <c r="H500" s="131"/>
      <c r="I500" s="131"/>
      <c r="J500" s="131"/>
      <c r="K500" s="131"/>
      <c r="L500" s="131"/>
      <c r="M500" s="131"/>
      <c r="N500" s="131"/>
      <c r="O500" s="131"/>
      <c r="P500" s="131"/>
      <c r="Q500" s="131"/>
      <c r="R500" s="131"/>
      <c r="S500" s="131"/>
      <c r="T500" s="131"/>
      <c r="U500" s="131"/>
    </row>
    <row r="501" spans="2:21" s="191" customFormat="1" x14ac:dyDescent="0.25">
      <c r="B501" s="131"/>
      <c r="C501" s="131"/>
      <c r="D501" s="131"/>
      <c r="E501" s="131"/>
      <c r="F501" s="131"/>
      <c r="G501" s="131"/>
      <c r="H501" s="131"/>
      <c r="I501" s="131"/>
      <c r="J501" s="131"/>
      <c r="K501" s="131"/>
      <c r="L501" s="131"/>
      <c r="M501" s="131"/>
      <c r="N501" s="131"/>
      <c r="O501" s="131"/>
      <c r="P501" s="131"/>
      <c r="Q501" s="131"/>
      <c r="R501" s="131"/>
      <c r="S501" s="131"/>
      <c r="T501" s="131"/>
      <c r="U501" s="131"/>
    </row>
    <row r="502" spans="2:21" s="191" customFormat="1" x14ac:dyDescent="0.25">
      <c r="B502" s="131"/>
      <c r="C502" s="131"/>
      <c r="D502" s="131"/>
      <c r="E502" s="131"/>
      <c r="F502" s="131"/>
      <c r="G502" s="131"/>
      <c r="H502" s="131"/>
      <c r="I502" s="131"/>
      <c r="J502" s="131"/>
      <c r="K502" s="131"/>
      <c r="L502" s="131"/>
      <c r="M502" s="131"/>
      <c r="N502" s="131"/>
      <c r="O502" s="131"/>
      <c r="P502" s="131"/>
      <c r="Q502" s="131"/>
      <c r="R502" s="131"/>
      <c r="S502" s="131"/>
      <c r="T502" s="131"/>
      <c r="U502" s="131"/>
    </row>
    <row r="503" spans="2:21" s="191" customFormat="1" x14ac:dyDescent="0.25">
      <c r="B503" s="131"/>
      <c r="C503" s="131"/>
      <c r="D503" s="131"/>
      <c r="E503" s="131"/>
      <c r="F503" s="131"/>
      <c r="G503" s="131"/>
      <c r="H503" s="131"/>
      <c r="I503" s="131"/>
      <c r="J503" s="131"/>
      <c r="K503" s="131"/>
      <c r="L503" s="131"/>
      <c r="M503" s="131"/>
      <c r="N503" s="131"/>
      <c r="O503" s="131"/>
      <c r="P503" s="131"/>
      <c r="Q503" s="131"/>
      <c r="R503" s="131"/>
      <c r="S503" s="131"/>
      <c r="T503" s="131"/>
      <c r="U503" s="131"/>
    </row>
    <row r="504" spans="2:21" s="191" customFormat="1" x14ac:dyDescent="0.25">
      <c r="B504" s="131"/>
      <c r="C504" s="131"/>
      <c r="D504" s="131"/>
      <c r="E504" s="131"/>
      <c r="F504" s="131"/>
      <c r="G504" s="131"/>
      <c r="H504" s="131"/>
      <c r="I504" s="131"/>
      <c r="J504" s="131"/>
      <c r="K504" s="131"/>
      <c r="L504" s="131"/>
      <c r="M504" s="131"/>
      <c r="N504" s="131"/>
      <c r="O504" s="131"/>
      <c r="P504" s="131"/>
      <c r="Q504" s="131"/>
      <c r="R504" s="131"/>
      <c r="S504" s="131"/>
      <c r="T504" s="131"/>
      <c r="U504" s="131"/>
    </row>
    <row r="505" spans="2:21" s="191" customFormat="1" x14ac:dyDescent="0.25">
      <c r="B505" s="131"/>
      <c r="C505" s="131"/>
      <c r="D505" s="131"/>
      <c r="E505" s="131"/>
      <c r="F505" s="131"/>
      <c r="G505" s="131"/>
      <c r="H505" s="131"/>
      <c r="I505" s="131"/>
      <c r="J505" s="131"/>
      <c r="K505" s="131"/>
      <c r="L505" s="131"/>
      <c r="M505" s="131"/>
      <c r="N505" s="131"/>
      <c r="O505" s="131"/>
      <c r="P505" s="131"/>
      <c r="Q505" s="131"/>
      <c r="R505" s="131"/>
      <c r="S505" s="131"/>
      <c r="T505" s="131"/>
      <c r="U505" s="131"/>
    </row>
    <row r="506" spans="2:21" s="191" customFormat="1" x14ac:dyDescent="0.25">
      <c r="B506" s="131"/>
      <c r="C506" s="131"/>
      <c r="D506" s="131"/>
      <c r="E506" s="131"/>
      <c r="F506" s="131"/>
      <c r="G506" s="131"/>
      <c r="H506" s="131"/>
      <c r="I506" s="131"/>
      <c r="J506" s="131"/>
      <c r="K506" s="131"/>
      <c r="L506" s="131"/>
      <c r="M506" s="131"/>
      <c r="N506" s="131"/>
      <c r="O506" s="131"/>
      <c r="P506" s="131"/>
      <c r="Q506" s="131"/>
      <c r="R506" s="131"/>
      <c r="S506" s="131"/>
      <c r="T506" s="131"/>
      <c r="U506" s="131"/>
    </row>
    <row r="507" spans="2:21" s="191" customFormat="1" x14ac:dyDescent="0.25">
      <c r="B507" s="131"/>
      <c r="C507" s="131"/>
      <c r="D507" s="131"/>
      <c r="E507" s="131"/>
      <c r="F507" s="131"/>
      <c r="G507" s="131"/>
      <c r="H507" s="131"/>
      <c r="I507" s="131"/>
      <c r="J507" s="131"/>
      <c r="K507" s="131"/>
      <c r="L507" s="131"/>
      <c r="M507" s="131"/>
      <c r="N507" s="131"/>
      <c r="O507" s="131"/>
      <c r="P507" s="131"/>
      <c r="Q507" s="131"/>
      <c r="R507" s="131"/>
      <c r="S507" s="131"/>
      <c r="T507" s="131"/>
      <c r="U507" s="131"/>
    </row>
    <row r="508" spans="2:21" s="191" customFormat="1" x14ac:dyDescent="0.25">
      <c r="B508" s="131"/>
      <c r="C508" s="131"/>
      <c r="D508" s="131"/>
      <c r="E508" s="131"/>
      <c r="F508" s="131"/>
      <c r="G508" s="131"/>
      <c r="H508" s="131"/>
      <c r="I508" s="131"/>
      <c r="J508" s="131"/>
      <c r="K508" s="131"/>
      <c r="L508" s="131"/>
      <c r="M508" s="131"/>
      <c r="N508" s="131"/>
      <c r="O508" s="131"/>
      <c r="P508" s="131"/>
      <c r="Q508" s="131"/>
      <c r="R508" s="131"/>
      <c r="S508" s="131"/>
      <c r="T508" s="131"/>
      <c r="U508" s="131"/>
    </row>
    <row r="509" spans="2:21" s="191" customFormat="1" x14ac:dyDescent="0.25">
      <c r="B509" s="131"/>
      <c r="C509" s="131"/>
      <c r="D509" s="131"/>
      <c r="E509" s="131"/>
      <c r="F509" s="131"/>
      <c r="G509" s="131"/>
      <c r="H509" s="131"/>
      <c r="I509" s="131"/>
      <c r="J509" s="131"/>
      <c r="K509" s="131"/>
      <c r="L509" s="131"/>
      <c r="M509" s="131"/>
      <c r="N509" s="131"/>
      <c r="O509" s="131"/>
      <c r="P509" s="131"/>
      <c r="Q509" s="131"/>
      <c r="R509" s="131"/>
      <c r="S509" s="131"/>
      <c r="T509" s="131"/>
      <c r="U509" s="131"/>
    </row>
    <row r="510" spans="2:21" s="191" customFormat="1" x14ac:dyDescent="0.25">
      <c r="B510" s="131"/>
      <c r="C510" s="131"/>
      <c r="D510" s="131"/>
      <c r="E510" s="131"/>
      <c r="F510" s="131"/>
      <c r="G510" s="131"/>
      <c r="H510" s="131"/>
      <c r="I510" s="131"/>
      <c r="J510" s="131"/>
      <c r="K510" s="131"/>
      <c r="L510" s="131"/>
      <c r="M510" s="131"/>
      <c r="N510" s="131"/>
      <c r="O510" s="131"/>
      <c r="P510" s="131"/>
      <c r="Q510" s="131"/>
      <c r="R510" s="131"/>
      <c r="S510" s="131"/>
      <c r="T510" s="131"/>
      <c r="U510" s="131"/>
    </row>
    <row r="511" spans="2:21" s="191" customFormat="1" x14ac:dyDescent="0.25">
      <c r="B511" s="131"/>
      <c r="C511" s="131"/>
      <c r="D511" s="131"/>
      <c r="E511" s="131"/>
      <c r="F511" s="131"/>
      <c r="G511" s="131"/>
      <c r="H511" s="131"/>
      <c r="I511" s="131"/>
      <c r="J511" s="131"/>
      <c r="K511" s="131"/>
      <c r="L511" s="131"/>
      <c r="M511" s="131"/>
      <c r="N511" s="131"/>
      <c r="O511" s="131"/>
      <c r="P511" s="131"/>
      <c r="Q511" s="131"/>
      <c r="R511" s="131"/>
      <c r="S511" s="131"/>
      <c r="T511" s="131"/>
      <c r="U511" s="131"/>
    </row>
    <row r="512" spans="2:21" s="191" customFormat="1" x14ac:dyDescent="0.25">
      <c r="B512" s="131"/>
      <c r="C512" s="131"/>
      <c r="D512" s="131"/>
      <c r="E512" s="131"/>
      <c r="F512" s="131"/>
      <c r="G512" s="131"/>
      <c r="H512" s="131"/>
      <c r="I512" s="131"/>
      <c r="J512" s="131"/>
      <c r="K512" s="131"/>
      <c r="L512" s="131"/>
      <c r="M512" s="131"/>
      <c r="N512" s="131"/>
      <c r="O512" s="131"/>
      <c r="P512" s="131"/>
      <c r="Q512" s="131"/>
      <c r="R512" s="131"/>
      <c r="S512" s="131"/>
      <c r="T512" s="131"/>
      <c r="U512" s="131"/>
    </row>
    <row r="513" spans="2:21" s="191" customFormat="1" x14ac:dyDescent="0.25">
      <c r="B513" s="131"/>
      <c r="C513" s="131"/>
      <c r="D513" s="131"/>
      <c r="E513" s="131"/>
      <c r="F513" s="131"/>
      <c r="G513" s="131"/>
      <c r="H513" s="131"/>
      <c r="I513" s="131"/>
      <c r="J513" s="131"/>
      <c r="K513" s="131"/>
      <c r="L513" s="131"/>
      <c r="M513" s="131"/>
      <c r="N513" s="131"/>
      <c r="O513" s="131"/>
      <c r="P513" s="131"/>
      <c r="Q513" s="131"/>
      <c r="R513" s="131"/>
      <c r="S513" s="131"/>
      <c r="T513" s="131"/>
      <c r="U513" s="131"/>
    </row>
    <row r="514" spans="2:21" s="191" customFormat="1" x14ac:dyDescent="0.25">
      <c r="B514" s="131"/>
      <c r="C514" s="131"/>
      <c r="D514" s="131"/>
      <c r="E514" s="131"/>
      <c r="F514" s="131"/>
      <c r="G514" s="131"/>
      <c r="H514" s="131"/>
      <c r="I514" s="131"/>
      <c r="J514" s="131"/>
      <c r="K514" s="131"/>
      <c r="L514" s="131"/>
      <c r="M514" s="131"/>
      <c r="N514" s="131"/>
      <c r="O514" s="131"/>
      <c r="P514" s="131"/>
      <c r="Q514" s="131"/>
      <c r="R514" s="131"/>
      <c r="S514" s="131"/>
      <c r="T514" s="131"/>
      <c r="U514" s="131"/>
    </row>
    <row r="515" spans="2:21" s="191" customFormat="1" x14ac:dyDescent="0.25">
      <c r="B515" s="131"/>
      <c r="C515" s="131"/>
      <c r="D515" s="131"/>
      <c r="E515" s="131"/>
      <c r="F515" s="131"/>
      <c r="G515" s="131"/>
      <c r="H515" s="131"/>
      <c r="I515" s="131"/>
      <c r="J515" s="131"/>
      <c r="K515" s="131"/>
      <c r="L515" s="131"/>
      <c r="M515" s="131"/>
      <c r="N515" s="131"/>
      <c r="O515" s="131"/>
      <c r="P515" s="131"/>
      <c r="Q515" s="131"/>
      <c r="R515" s="131"/>
      <c r="S515" s="131"/>
      <c r="T515" s="131"/>
      <c r="U515" s="131"/>
    </row>
    <row r="516" spans="2:21" s="191" customFormat="1" x14ac:dyDescent="0.25">
      <c r="B516" s="131"/>
      <c r="C516" s="131"/>
      <c r="D516" s="131"/>
      <c r="E516" s="131"/>
      <c r="F516" s="131"/>
      <c r="G516" s="131"/>
      <c r="H516" s="131"/>
      <c r="I516" s="131"/>
      <c r="J516" s="131"/>
      <c r="K516" s="131"/>
      <c r="L516" s="131"/>
      <c r="M516" s="131"/>
      <c r="N516" s="131"/>
      <c r="O516" s="131"/>
      <c r="P516" s="131"/>
      <c r="Q516" s="131"/>
      <c r="R516" s="131"/>
      <c r="S516" s="131"/>
      <c r="T516" s="131"/>
      <c r="U516" s="131"/>
    </row>
    <row r="517" spans="2:21" s="191" customFormat="1" x14ac:dyDescent="0.25">
      <c r="B517" s="131"/>
      <c r="C517" s="131"/>
      <c r="D517" s="131"/>
      <c r="E517" s="131"/>
      <c r="F517" s="131"/>
      <c r="G517" s="131"/>
      <c r="H517" s="131"/>
      <c r="I517" s="131"/>
      <c r="J517" s="131"/>
      <c r="K517" s="131"/>
      <c r="L517" s="131"/>
      <c r="M517" s="131"/>
      <c r="N517" s="131"/>
      <c r="O517" s="131"/>
      <c r="P517" s="131"/>
      <c r="Q517" s="131"/>
      <c r="R517" s="131"/>
      <c r="S517" s="131"/>
      <c r="T517" s="131"/>
      <c r="U517" s="131"/>
    </row>
    <row r="518" spans="2:21" s="191" customFormat="1" x14ac:dyDescent="0.25">
      <c r="B518" s="131"/>
      <c r="C518" s="131"/>
      <c r="D518" s="131"/>
      <c r="E518" s="131"/>
      <c r="F518" s="131"/>
      <c r="G518" s="131"/>
      <c r="H518" s="131"/>
      <c r="I518" s="131"/>
      <c r="J518" s="131"/>
      <c r="K518" s="131"/>
      <c r="L518" s="131"/>
      <c r="M518" s="131"/>
      <c r="N518" s="131"/>
      <c r="O518" s="131"/>
      <c r="P518" s="131"/>
      <c r="Q518" s="131"/>
      <c r="R518" s="131"/>
      <c r="S518" s="131"/>
      <c r="T518" s="131"/>
      <c r="U518" s="131"/>
    </row>
    <row r="519" spans="2:21" s="191" customFormat="1" x14ac:dyDescent="0.25">
      <c r="B519" s="131"/>
      <c r="C519" s="131"/>
      <c r="D519" s="131"/>
      <c r="E519" s="131"/>
      <c r="F519" s="131"/>
      <c r="G519" s="131"/>
      <c r="H519" s="131"/>
      <c r="I519" s="131"/>
      <c r="J519" s="131"/>
      <c r="K519" s="131"/>
      <c r="L519" s="131"/>
      <c r="M519" s="131"/>
      <c r="N519" s="131"/>
      <c r="O519" s="131"/>
      <c r="P519" s="131"/>
      <c r="Q519" s="131"/>
      <c r="R519" s="131"/>
      <c r="S519" s="131"/>
      <c r="T519" s="131"/>
      <c r="U519" s="131"/>
    </row>
    <row r="520" spans="2:21" s="191" customFormat="1" x14ac:dyDescent="0.25">
      <c r="B520" s="131"/>
      <c r="C520" s="131"/>
      <c r="D520" s="131"/>
      <c r="E520" s="131"/>
      <c r="F520" s="131"/>
      <c r="G520" s="131"/>
      <c r="H520" s="131"/>
      <c r="I520" s="131"/>
      <c r="J520" s="131"/>
      <c r="K520" s="131"/>
      <c r="L520" s="131"/>
      <c r="M520" s="131"/>
      <c r="N520" s="131"/>
      <c r="O520" s="131"/>
      <c r="P520" s="131"/>
      <c r="Q520" s="131"/>
      <c r="R520" s="131"/>
      <c r="S520" s="131"/>
      <c r="T520" s="131"/>
      <c r="U520" s="131"/>
    </row>
    <row r="521" spans="2:21" s="191" customFormat="1" x14ac:dyDescent="0.25">
      <c r="B521" s="131"/>
      <c r="C521" s="131"/>
      <c r="D521" s="131"/>
      <c r="E521" s="131"/>
      <c r="F521" s="131"/>
      <c r="G521" s="131"/>
      <c r="H521" s="131"/>
      <c r="I521" s="131"/>
      <c r="J521" s="131"/>
      <c r="K521" s="131"/>
      <c r="L521" s="131"/>
      <c r="M521" s="131"/>
      <c r="N521" s="131"/>
      <c r="O521" s="131"/>
      <c r="P521" s="131"/>
      <c r="Q521" s="131"/>
      <c r="R521" s="131"/>
      <c r="S521" s="131"/>
      <c r="T521" s="131"/>
      <c r="U521" s="131"/>
    </row>
    <row r="522" spans="2:21" s="191" customFormat="1" x14ac:dyDescent="0.25">
      <c r="B522" s="131"/>
      <c r="C522" s="131"/>
      <c r="D522" s="131"/>
      <c r="E522" s="131"/>
      <c r="F522" s="131"/>
      <c r="G522" s="131"/>
      <c r="H522" s="131"/>
      <c r="I522" s="131"/>
      <c r="J522" s="131"/>
      <c r="K522" s="131"/>
      <c r="L522" s="131"/>
      <c r="M522" s="131"/>
      <c r="N522" s="131"/>
      <c r="O522" s="131"/>
      <c r="P522" s="131"/>
      <c r="Q522" s="131"/>
      <c r="R522" s="131"/>
      <c r="S522" s="131"/>
      <c r="T522" s="131"/>
      <c r="U522" s="131"/>
    </row>
    <row r="523" spans="2:21" s="191" customFormat="1" x14ac:dyDescent="0.25">
      <c r="B523" s="131"/>
      <c r="C523" s="131"/>
      <c r="D523" s="131"/>
      <c r="E523" s="131"/>
      <c r="F523" s="131"/>
      <c r="G523" s="131"/>
      <c r="H523" s="131"/>
      <c r="I523" s="131"/>
      <c r="J523" s="131"/>
      <c r="K523" s="131"/>
      <c r="L523" s="131"/>
      <c r="M523" s="131"/>
      <c r="N523" s="131"/>
      <c r="O523" s="131"/>
      <c r="P523" s="131"/>
      <c r="Q523" s="131"/>
      <c r="R523" s="131"/>
      <c r="S523" s="131"/>
      <c r="T523" s="131"/>
      <c r="U523" s="131"/>
    </row>
    <row r="524" spans="2:21" s="191" customFormat="1" x14ac:dyDescent="0.25">
      <c r="B524" s="131"/>
      <c r="C524" s="131"/>
      <c r="D524" s="131"/>
      <c r="E524" s="131"/>
      <c r="F524" s="131"/>
      <c r="G524" s="131"/>
      <c r="H524" s="131"/>
      <c r="I524" s="131"/>
      <c r="J524" s="131"/>
      <c r="K524" s="131"/>
      <c r="L524" s="131"/>
      <c r="M524" s="131"/>
      <c r="N524" s="131"/>
      <c r="O524" s="131"/>
      <c r="P524" s="131"/>
      <c r="Q524" s="131"/>
      <c r="R524" s="131"/>
      <c r="S524" s="131"/>
      <c r="T524" s="131"/>
      <c r="U524" s="131"/>
    </row>
    <row r="525" spans="2:21" s="191" customFormat="1" x14ac:dyDescent="0.25">
      <c r="B525" s="131"/>
      <c r="C525" s="131"/>
      <c r="D525" s="131"/>
      <c r="E525" s="131"/>
      <c r="F525" s="131"/>
      <c r="G525" s="131"/>
      <c r="H525" s="131"/>
      <c r="I525" s="131"/>
      <c r="J525" s="131"/>
      <c r="K525" s="131"/>
      <c r="L525" s="131"/>
      <c r="M525" s="131"/>
      <c r="N525" s="131"/>
      <c r="O525" s="131"/>
      <c r="P525" s="131"/>
      <c r="Q525" s="131"/>
      <c r="R525" s="131"/>
      <c r="S525" s="131"/>
      <c r="T525" s="131"/>
      <c r="U525" s="131"/>
    </row>
    <row r="526" spans="2:21" s="191" customFormat="1" x14ac:dyDescent="0.25">
      <c r="B526" s="131"/>
      <c r="C526" s="131"/>
      <c r="D526" s="131"/>
      <c r="E526" s="131"/>
      <c r="F526" s="131"/>
      <c r="G526" s="131"/>
      <c r="H526" s="131"/>
      <c r="I526" s="131"/>
      <c r="J526" s="131"/>
      <c r="K526" s="131"/>
      <c r="L526" s="131"/>
      <c r="M526" s="131"/>
      <c r="N526" s="131"/>
      <c r="O526" s="131"/>
      <c r="P526" s="131"/>
      <c r="Q526" s="131"/>
      <c r="R526" s="131"/>
      <c r="S526" s="131"/>
      <c r="T526" s="131"/>
      <c r="U526" s="131"/>
    </row>
    <row r="527" spans="2:21" s="191" customFormat="1" x14ac:dyDescent="0.25">
      <c r="B527" s="131"/>
      <c r="C527" s="131"/>
      <c r="D527" s="131"/>
      <c r="E527" s="131"/>
      <c r="F527" s="131"/>
      <c r="G527" s="131"/>
      <c r="H527" s="131"/>
      <c r="I527" s="131"/>
      <c r="J527" s="131"/>
      <c r="K527" s="131"/>
      <c r="L527" s="131"/>
      <c r="M527" s="131"/>
      <c r="N527" s="131"/>
      <c r="O527" s="131"/>
      <c r="P527" s="131"/>
      <c r="Q527" s="131"/>
      <c r="R527" s="131"/>
      <c r="S527" s="131"/>
      <c r="T527" s="131"/>
      <c r="U527" s="131"/>
    </row>
    <row r="528" spans="2:21" s="191" customFormat="1" x14ac:dyDescent="0.25">
      <c r="B528" s="131"/>
      <c r="C528" s="131"/>
      <c r="D528" s="131"/>
      <c r="E528" s="131"/>
      <c r="F528" s="131"/>
      <c r="G528" s="131"/>
      <c r="H528" s="131"/>
      <c r="I528" s="131"/>
      <c r="J528" s="131"/>
      <c r="K528" s="131"/>
      <c r="L528" s="131"/>
      <c r="M528" s="131"/>
      <c r="N528" s="131"/>
      <c r="O528" s="131"/>
      <c r="P528" s="131"/>
      <c r="Q528" s="131"/>
      <c r="R528" s="131"/>
      <c r="S528" s="131"/>
      <c r="T528" s="131"/>
      <c r="U528" s="131"/>
    </row>
    <row r="529" spans="2:21" s="191" customFormat="1" x14ac:dyDescent="0.25">
      <c r="B529" s="131"/>
      <c r="C529" s="131"/>
      <c r="D529" s="131"/>
      <c r="E529" s="131"/>
      <c r="F529" s="131"/>
      <c r="G529" s="131"/>
      <c r="H529" s="131"/>
      <c r="I529" s="131"/>
      <c r="J529" s="131"/>
      <c r="K529" s="131"/>
      <c r="L529" s="131"/>
      <c r="M529" s="131"/>
      <c r="N529" s="131"/>
      <c r="O529" s="131"/>
      <c r="P529" s="131"/>
      <c r="Q529" s="131"/>
      <c r="R529" s="131"/>
      <c r="S529" s="131"/>
      <c r="T529" s="131"/>
      <c r="U529" s="131"/>
    </row>
    <row r="530" spans="2:21" s="191" customFormat="1" x14ac:dyDescent="0.25">
      <c r="B530" s="131"/>
      <c r="C530" s="131"/>
      <c r="D530" s="131"/>
      <c r="E530" s="131"/>
      <c r="F530" s="131"/>
      <c r="G530" s="131"/>
      <c r="H530" s="131"/>
      <c r="I530" s="131"/>
      <c r="J530" s="131"/>
      <c r="K530" s="131"/>
      <c r="L530" s="131"/>
      <c r="M530" s="131"/>
      <c r="N530" s="131"/>
      <c r="O530" s="131"/>
      <c r="P530" s="131"/>
      <c r="Q530" s="131"/>
      <c r="R530" s="131"/>
      <c r="S530" s="131"/>
      <c r="T530" s="131"/>
      <c r="U530" s="131"/>
    </row>
    <row r="531" spans="2:21" s="191" customFormat="1" x14ac:dyDescent="0.25">
      <c r="B531" s="131"/>
      <c r="C531" s="131"/>
      <c r="D531" s="131"/>
      <c r="E531" s="131"/>
      <c r="F531" s="131"/>
      <c r="G531" s="131"/>
      <c r="H531" s="131"/>
      <c r="I531" s="131"/>
      <c r="J531" s="131"/>
      <c r="K531" s="131"/>
      <c r="L531" s="131"/>
      <c r="M531" s="131"/>
      <c r="N531" s="131"/>
      <c r="O531" s="131"/>
      <c r="P531" s="131"/>
      <c r="Q531" s="131"/>
      <c r="R531" s="131"/>
      <c r="S531" s="131"/>
      <c r="T531" s="131"/>
      <c r="U531" s="131"/>
    </row>
    <row r="532" spans="2:21" s="191" customFormat="1" x14ac:dyDescent="0.25">
      <c r="B532" s="131"/>
      <c r="C532" s="131"/>
      <c r="D532" s="131"/>
      <c r="E532" s="131"/>
      <c r="F532" s="131"/>
      <c r="G532" s="131"/>
      <c r="H532" s="131"/>
      <c r="I532" s="131"/>
      <c r="J532" s="131"/>
      <c r="K532" s="131"/>
      <c r="L532" s="131"/>
      <c r="M532" s="131"/>
      <c r="N532" s="131"/>
      <c r="O532" s="131"/>
      <c r="P532" s="131"/>
      <c r="Q532" s="131"/>
      <c r="R532" s="131"/>
      <c r="S532" s="131"/>
      <c r="T532" s="131"/>
      <c r="U532" s="131"/>
    </row>
    <row r="533" spans="2:21" s="191" customFormat="1" x14ac:dyDescent="0.25">
      <c r="B533" s="131"/>
      <c r="C533" s="131"/>
      <c r="D533" s="131"/>
      <c r="E533" s="131"/>
      <c r="F533" s="131"/>
      <c r="G533" s="131"/>
      <c r="H533" s="131"/>
      <c r="I533" s="131"/>
      <c r="J533" s="131"/>
      <c r="K533" s="131"/>
      <c r="L533" s="131"/>
      <c r="M533" s="131"/>
      <c r="N533" s="131"/>
      <c r="O533" s="131"/>
      <c r="P533" s="131"/>
      <c r="Q533" s="131"/>
      <c r="R533" s="131"/>
      <c r="S533" s="131"/>
      <c r="T533" s="131"/>
      <c r="U533" s="131"/>
    </row>
    <row r="534" spans="2:21" s="191" customFormat="1" x14ac:dyDescent="0.25">
      <c r="B534" s="131"/>
      <c r="C534" s="131"/>
      <c r="D534" s="131"/>
      <c r="E534" s="131"/>
      <c r="F534" s="131"/>
      <c r="G534" s="131"/>
      <c r="H534" s="131"/>
      <c r="I534" s="131"/>
      <c r="J534" s="131"/>
      <c r="K534" s="131"/>
      <c r="L534" s="131"/>
      <c r="M534" s="131"/>
      <c r="N534" s="131"/>
      <c r="O534" s="131"/>
      <c r="P534" s="131"/>
      <c r="Q534" s="131"/>
      <c r="R534" s="131"/>
      <c r="S534" s="131"/>
      <c r="T534" s="131"/>
      <c r="U534" s="131"/>
    </row>
    <row r="535" spans="2:21" s="191" customFormat="1" x14ac:dyDescent="0.25">
      <c r="B535" s="131"/>
      <c r="C535" s="131"/>
      <c r="D535" s="131"/>
      <c r="E535" s="131"/>
      <c r="F535" s="131"/>
      <c r="G535" s="131"/>
      <c r="H535" s="131"/>
      <c r="I535" s="131"/>
      <c r="J535" s="131"/>
      <c r="K535" s="131"/>
      <c r="L535" s="131"/>
      <c r="M535" s="131"/>
      <c r="N535" s="131"/>
      <c r="O535" s="131"/>
      <c r="P535" s="131"/>
      <c r="Q535" s="131"/>
      <c r="R535" s="131"/>
      <c r="S535" s="131"/>
      <c r="T535" s="131"/>
      <c r="U535" s="131"/>
    </row>
    <row r="536" spans="2:21" s="191" customFormat="1" x14ac:dyDescent="0.25">
      <c r="B536" s="131"/>
      <c r="C536" s="131"/>
      <c r="D536" s="131"/>
      <c r="E536" s="131"/>
      <c r="F536" s="131"/>
      <c r="G536" s="131"/>
      <c r="H536" s="131"/>
      <c r="I536" s="131"/>
      <c r="J536" s="131"/>
      <c r="K536" s="131"/>
      <c r="L536" s="131"/>
      <c r="M536" s="131"/>
      <c r="N536" s="131"/>
      <c r="O536" s="131"/>
      <c r="P536" s="131"/>
      <c r="Q536" s="131"/>
      <c r="R536" s="131"/>
      <c r="S536" s="131"/>
      <c r="T536" s="131"/>
      <c r="U536" s="131"/>
    </row>
    <row r="537" spans="2:21" s="191" customFormat="1" x14ac:dyDescent="0.25">
      <c r="B537" s="131"/>
      <c r="C537" s="131"/>
      <c r="D537" s="131"/>
      <c r="E537" s="131"/>
      <c r="F537" s="131"/>
      <c r="G537" s="131"/>
      <c r="H537" s="131"/>
      <c r="I537" s="131"/>
      <c r="J537" s="131"/>
      <c r="K537" s="131"/>
      <c r="L537" s="131"/>
      <c r="M537" s="131"/>
      <c r="N537" s="131"/>
      <c r="O537" s="131"/>
      <c r="P537" s="131"/>
      <c r="Q537" s="131"/>
      <c r="R537" s="131"/>
      <c r="S537" s="131"/>
      <c r="T537" s="131"/>
      <c r="U537" s="131"/>
    </row>
    <row r="538" spans="2:21" s="191" customFormat="1" x14ac:dyDescent="0.25">
      <c r="B538" s="131"/>
      <c r="C538" s="131"/>
      <c r="D538" s="131"/>
      <c r="E538" s="131"/>
      <c r="F538" s="131"/>
      <c r="G538" s="131"/>
      <c r="H538" s="131"/>
      <c r="I538" s="131"/>
      <c r="J538" s="131"/>
      <c r="K538" s="131"/>
      <c r="L538" s="131"/>
      <c r="M538" s="131"/>
      <c r="N538" s="131"/>
      <c r="O538" s="131"/>
      <c r="P538" s="131"/>
      <c r="Q538" s="131"/>
      <c r="R538" s="131"/>
      <c r="S538" s="131"/>
      <c r="T538" s="131"/>
      <c r="U538" s="131"/>
    </row>
    <row r="539" spans="2:21" s="191" customFormat="1" x14ac:dyDescent="0.25">
      <c r="B539" s="131"/>
      <c r="C539" s="131"/>
      <c r="D539" s="131"/>
      <c r="E539" s="131"/>
      <c r="F539" s="131"/>
      <c r="G539" s="131"/>
      <c r="H539" s="131"/>
      <c r="I539" s="131"/>
      <c r="J539" s="131"/>
      <c r="K539" s="131"/>
      <c r="L539" s="131"/>
      <c r="M539" s="131"/>
      <c r="N539" s="131"/>
      <c r="O539" s="131"/>
      <c r="P539" s="131"/>
      <c r="Q539" s="131"/>
      <c r="R539" s="131"/>
      <c r="S539" s="131"/>
      <c r="T539" s="131"/>
      <c r="U539" s="131"/>
    </row>
    <row r="540" spans="2:21" s="191" customFormat="1" x14ac:dyDescent="0.25">
      <c r="B540" s="131"/>
      <c r="C540" s="131"/>
      <c r="D540" s="131"/>
      <c r="E540" s="131"/>
      <c r="F540" s="131"/>
      <c r="G540" s="131"/>
      <c r="H540" s="131"/>
      <c r="I540" s="131"/>
      <c r="J540" s="131"/>
      <c r="K540" s="131"/>
      <c r="L540" s="131"/>
      <c r="M540" s="131"/>
      <c r="N540" s="131"/>
      <c r="O540" s="131"/>
      <c r="P540" s="131"/>
      <c r="Q540" s="131"/>
      <c r="R540" s="131"/>
      <c r="S540" s="131"/>
      <c r="T540" s="131"/>
      <c r="U540" s="131"/>
    </row>
    <row r="541" spans="2:21" s="191" customFormat="1" x14ac:dyDescent="0.25">
      <c r="B541" s="131"/>
      <c r="C541" s="131"/>
      <c r="D541" s="131"/>
      <c r="E541" s="131"/>
      <c r="F541" s="131"/>
      <c r="G541" s="131"/>
      <c r="H541" s="131"/>
      <c r="I541" s="131"/>
      <c r="J541" s="131"/>
      <c r="K541" s="131"/>
      <c r="L541" s="131"/>
      <c r="M541" s="131"/>
      <c r="N541" s="131"/>
      <c r="O541" s="131"/>
      <c r="P541" s="131"/>
      <c r="Q541" s="131"/>
      <c r="R541" s="131"/>
      <c r="S541" s="131"/>
      <c r="T541" s="131"/>
      <c r="U541" s="131"/>
    </row>
    <row r="542" spans="2:21" s="191" customFormat="1" x14ac:dyDescent="0.25">
      <c r="B542" s="131"/>
      <c r="C542" s="131"/>
      <c r="D542" s="131"/>
      <c r="E542" s="131"/>
      <c r="F542" s="131"/>
      <c r="G542" s="131"/>
      <c r="H542" s="131"/>
      <c r="I542" s="131"/>
      <c r="J542" s="131"/>
      <c r="K542" s="131"/>
      <c r="L542" s="131"/>
      <c r="M542" s="131"/>
      <c r="N542" s="131"/>
      <c r="O542" s="131"/>
      <c r="P542" s="131"/>
      <c r="Q542" s="131"/>
      <c r="R542" s="131"/>
      <c r="S542" s="131"/>
      <c r="T542" s="131"/>
      <c r="U542" s="131"/>
    </row>
    <row r="543" spans="2:21" s="191" customFormat="1" x14ac:dyDescent="0.25">
      <c r="B543" s="131"/>
      <c r="C543" s="131"/>
      <c r="D543" s="131"/>
      <c r="E543" s="131"/>
      <c r="F543" s="131"/>
      <c r="G543" s="131"/>
      <c r="H543" s="131"/>
      <c r="I543" s="131"/>
      <c r="J543" s="131"/>
      <c r="K543" s="131"/>
      <c r="L543" s="131"/>
      <c r="M543" s="131"/>
      <c r="N543" s="131"/>
      <c r="O543" s="131"/>
      <c r="P543" s="131"/>
      <c r="Q543" s="131"/>
      <c r="R543" s="131"/>
      <c r="S543" s="131"/>
      <c r="T543" s="131"/>
      <c r="U543" s="131"/>
    </row>
    <row r="544" spans="2:21" s="191" customFormat="1" x14ac:dyDescent="0.25">
      <c r="B544" s="131"/>
      <c r="C544" s="131"/>
      <c r="D544" s="131"/>
      <c r="E544" s="131"/>
      <c r="F544" s="131"/>
      <c r="G544" s="131"/>
      <c r="H544" s="131"/>
      <c r="I544" s="131"/>
      <c r="J544" s="131"/>
      <c r="K544" s="131"/>
      <c r="L544" s="131"/>
      <c r="M544" s="131"/>
      <c r="N544" s="131"/>
      <c r="O544" s="131"/>
      <c r="P544" s="131"/>
      <c r="Q544" s="131"/>
      <c r="R544" s="131"/>
      <c r="S544" s="131"/>
      <c r="T544" s="131"/>
      <c r="U544" s="131"/>
    </row>
    <row r="545" spans="2:21" s="191" customFormat="1" x14ac:dyDescent="0.25">
      <c r="B545" s="131"/>
      <c r="C545" s="131"/>
      <c r="D545" s="131"/>
      <c r="E545" s="131"/>
      <c r="F545" s="131"/>
      <c r="G545" s="131"/>
      <c r="H545" s="131"/>
      <c r="I545" s="131"/>
      <c r="J545" s="131"/>
      <c r="K545" s="131"/>
      <c r="L545" s="131"/>
      <c r="M545" s="131"/>
      <c r="N545" s="131"/>
      <c r="O545" s="131"/>
      <c r="P545" s="131"/>
      <c r="Q545" s="131"/>
      <c r="R545" s="131"/>
      <c r="S545" s="131"/>
      <c r="T545" s="131"/>
      <c r="U545" s="131"/>
    </row>
    <row r="546" spans="2:21" s="191" customFormat="1" x14ac:dyDescent="0.25">
      <c r="B546" s="131"/>
      <c r="C546" s="131"/>
      <c r="D546" s="131"/>
      <c r="E546" s="131"/>
      <c r="F546" s="131"/>
      <c r="G546" s="131"/>
      <c r="H546" s="131"/>
      <c r="I546" s="131"/>
      <c r="J546" s="131"/>
      <c r="K546" s="131"/>
      <c r="L546" s="131"/>
      <c r="M546" s="131"/>
      <c r="N546" s="131"/>
      <c r="O546" s="131"/>
      <c r="P546" s="131"/>
      <c r="Q546" s="131"/>
      <c r="R546" s="131"/>
      <c r="S546" s="131"/>
      <c r="T546" s="131"/>
      <c r="U546" s="131"/>
    </row>
    <row r="547" spans="2:21" s="191" customFormat="1" x14ac:dyDescent="0.25">
      <c r="B547" s="131"/>
      <c r="C547" s="131"/>
      <c r="D547" s="131"/>
      <c r="E547" s="131"/>
      <c r="F547" s="131"/>
      <c r="G547" s="131"/>
      <c r="H547" s="131"/>
      <c r="I547" s="131"/>
      <c r="J547" s="131"/>
      <c r="K547" s="131"/>
      <c r="L547" s="131"/>
      <c r="M547" s="131"/>
      <c r="N547" s="131"/>
      <c r="O547" s="131"/>
      <c r="P547" s="131"/>
      <c r="Q547" s="131"/>
      <c r="R547" s="131"/>
      <c r="S547" s="131"/>
      <c r="T547" s="131"/>
      <c r="U547" s="131"/>
    </row>
    <row r="548" spans="2:21" s="191" customFormat="1" x14ac:dyDescent="0.25">
      <c r="B548" s="131"/>
      <c r="C548" s="131"/>
      <c r="D548" s="131"/>
      <c r="E548" s="131"/>
      <c r="F548" s="131"/>
      <c r="G548" s="131"/>
      <c r="H548" s="131"/>
      <c r="I548" s="131"/>
      <c r="J548" s="131"/>
      <c r="K548" s="131"/>
      <c r="L548" s="131"/>
      <c r="M548" s="131"/>
      <c r="N548" s="131"/>
      <c r="O548" s="131"/>
      <c r="P548" s="131"/>
      <c r="Q548" s="131"/>
      <c r="R548" s="131"/>
      <c r="S548" s="131"/>
      <c r="T548" s="131"/>
      <c r="U548" s="131"/>
    </row>
    <row r="549" spans="2:21" s="191" customFormat="1" x14ac:dyDescent="0.25">
      <c r="B549" s="131"/>
      <c r="C549" s="131"/>
      <c r="D549" s="131"/>
      <c r="E549" s="131"/>
      <c r="F549" s="131"/>
      <c r="G549" s="131"/>
      <c r="H549" s="131"/>
      <c r="I549" s="131"/>
      <c r="J549" s="131"/>
      <c r="K549" s="131"/>
      <c r="L549" s="131"/>
      <c r="M549" s="131"/>
      <c r="N549" s="131"/>
      <c r="O549" s="131"/>
      <c r="P549" s="131"/>
      <c r="Q549" s="131"/>
      <c r="R549" s="131"/>
      <c r="S549" s="131"/>
      <c r="T549" s="131"/>
      <c r="U549" s="131"/>
    </row>
    <row r="550" spans="2:21" s="191" customFormat="1" x14ac:dyDescent="0.25">
      <c r="B550" s="131"/>
      <c r="C550" s="131"/>
      <c r="D550" s="131"/>
      <c r="E550" s="131"/>
      <c r="F550" s="131"/>
      <c r="G550" s="131"/>
      <c r="H550" s="131"/>
      <c r="I550" s="131"/>
      <c r="J550" s="131"/>
      <c r="K550" s="131"/>
      <c r="L550" s="131"/>
      <c r="M550" s="131"/>
      <c r="N550" s="131"/>
      <c r="O550" s="131"/>
      <c r="P550" s="131"/>
      <c r="Q550" s="131"/>
      <c r="R550" s="131"/>
      <c r="S550" s="131"/>
      <c r="T550" s="131"/>
      <c r="U550" s="131"/>
    </row>
    <row r="551" spans="2:21" s="191" customFormat="1" x14ac:dyDescent="0.25">
      <c r="B551" s="131"/>
      <c r="C551" s="131"/>
      <c r="D551" s="131"/>
      <c r="E551" s="131"/>
      <c r="F551" s="131"/>
      <c r="G551" s="131"/>
      <c r="H551" s="131"/>
      <c r="I551" s="131"/>
      <c r="J551" s="131"/>
      <c r="K551" s="131"/>
      <c r="L551" s="131"/>
      <c r="M551" s="131"/>
      <c r="N551" s="131"/>
      <c r="O551" s="131"/>
      <c r="P551" s="131"/>
      <c r="Q551" s="131"/>
      <c r="R551" s="131"/>
      <c r="S551" s="131"/>
      <c r="T551" s="131"/>
      <c r="U551" s="131"/>
    </row>
    <row r="552" spans="2:21" s="191" customFormat="1" x14ac:dyDescent="0.25">
      <c r="B552" s="131"/>
      <c r="C552" s="131"/>
      <c r="D552" s="131"/>
      <c r="E552" s="131"/>
      <c r="F552" s="131"/>
      <c r="G552" s="131"/>
      <c r="H552" s="131"/>
      <c r="I552" s="131"/>
      <c r="J552" s="131"/>
      <c r="K552" s="131"/>
      <c r="L552" s="131"/>
      <c r="M552" s="131"/>
      <c r="N552" s="131"/>
      <c r="O552" s="131"/>
      <c r="P552" s="131"/>
      <c r="Q552" s="131"/>
      <c r="R552" s="131"/>
      <c r="S552" s="131"/>
      <c r="T552" s="131"/>
      <c r="U552" s="131"/>
    </row>
    <row r="553" spans="2:21" s="191" customFormat="1" x14ac:dyDescent="0.25">
      <c r="B553" s="131"/>
      <c r="C553" s="131"/>
      <c r="D553" s="131"/>
      <c r="E553" s="131"/>
      <c r="F553" s="131"/>
      <c r="G553" s="131"/>
      <c r="H553" s="131"/>
      <c r="I553" s="131"/>
      <c r="J553" s="131"/>
      <c r="K553" s="131"/>
      <c r="L553" s="131"/>
      <c r="M553" s="131"/>
      <c r="N553" s="131"/>
      <c r="O553" s="131"/>
      <c r="P553" s="131"/>
      <c r="Q553" s="131"/>
      <c r="R553" s="131"/>
      <c r="S553" s="131"/>
      <c r="T553" s="131"/>
      <c r="U553" s="131"/>
    </row>
    <row r="554" spans="2:21" s="191" customFormat="1" x14ac:dyDescent="0.25">
      <c r="B554" s="131"/>
      <c r="C554" s="131"/>
      <c r="D554" s="131"/>
      <c r="E554" s="131"/>
      <c r="F554" s="131"/>
      <c r="G554" s="131"/>
      <c r="H554" s="131"/>
      <c r="I554" s="131"/>
      <c r="J554" s="131"/>
      <c r="K554" s="131"/>
      <c r="L554" s="131"/>
      <c r="M554" s="131"/>
      <c r="N554" s="131"/>
      <c r="O554" s="131"/>
      <c r="P554" s="131"/>
      <c r="Q554" s="131"/>
      <c r="R554" s="131"/>
      <c r="S554" s="131"/>
      <c r="T554" s="131"/>
      <c r="U554" s="131"/>
    </row>
    <row r="555" spans="2:21" s="191" customFormat="1" x14ac:dyDescent="0.25">
      <c r="B555" s="131"/>
      <c r="C555" s="131"/>
      <c r="D555" s="131"/>
      <c r="E555" s="131"/>
      <c r="F555" s="131"/>
      <c r="G555" s="131"/>
      <c r="H555" s="131"/>
      <c r="I555" s="131"/>
      <c r="J555" s="131"/>
      <c r="K555" s="131"/>
      <c r="L555" s="131"/>
      <c r="M555" s="131"/>
      <c r="N555" s="131"/>
      <c r="O555" s="131"/>
      <c r="P555" s="131"/>
      <c r="Q555" s="131"/>
      <c r="R555" s="131"/>
      <c r="S555" s="131"/>
      <c r="T555" s="131"/>
      <c r="U555" s="131"/>
    </row>
    <row r="556" spans="2:21" s="191" customFormat="1" x14ac:dyDescent="0.25">
      <c r="B556" s="131"/>
      <c r="C556" s="131"/>
      <c r="D556" s="131"/>
      <c r="E556" s="131"/>
      <c r="F556" s="131"/>
      <c r="G556" s="131"/>
      <c r="H556" s="131"/>
      <c r="I556" s="131"/>
      <c r="J556" s="131"/>
      <c r="K556" s="131"/>
      <c r="L556" s="131"/>
      <c r="M556" s="131"/>
      <c r="N556" s="131"/>
      <c r="O556" s="131"/>
      <c r="P556" s="131"/>
      <c r="Q556" s="131"/>
      <c r="R556" s="131"/>
      <c r="S556" s="131"/>
      <c r="T556" s="131"/>
      <c r="U556" s="131"/>
    </row>
    <row r="557" spans="2:21" s="191" customFormat="1" x14ac:dyDescent="0.25">
      <c r="B557" s="131"/>
      <c r="C557" s="131"/>
      <c r="D557" s="131"/>
      <c r="E557" s="131"/>
      <c r="F557" s="131"/>
      <c r="G557" s="131"/>
      <c r="H557" s="131"/>
      <c r="I557" s="131"/>
      <c r="J557" s="131"/>
      <c r="K557" s="131"/>
      <c r="L557" s="131"/>
      <c r="M557" s="131"/>
      <c r="N557" s="131"/>
      <c r="O557" s="131"/>
      <c r="P557" s="131"/>
      <c r="Q557" s="131"/>
      <c r="R557" s="131"/>
      <c r="S557" s="131"/>
      <c r="T557" s="131"/>
      <c r="U557" s="131"/>
    </row>
    <row r="558" spans="2:21" s="191" customFormat="1" x14ac:dyDescent="0.25">
      <c r="B558" s="131"/>
      <c r="C558" s="131"/>
      <c r="D558" s="131"/>
      <c r="E558" s="131"/>
      <c r="F558" s="131"/>
      <c r="G558" s="131"/>
      <c r="H558" s="131"/>
      <c r="I558" s="131"/>
      <c r="J558" s="131"/>
      <c r="K558" s="131"/>
      <c r="L558" s="131"/>
      <c r="M558" s="131"/>
      <c r="N558" s="131"/>
      <c r="O558" s="131"/>
      <c r="P558" s="131"/>
      <c r="Q558" s="131"/>
      <c r="R558" s="131"/>
      <c r="S558" s="131"/>
      <c r="T558" s="131"/>
      <c r="U558" s="131"/>
    </row>
    <row r="559" spans="2:21" s="191" customFormat="1" x14ac:dyDescent="0.25">
      <c r="B559" s="131"/>
      <c r="C559" s="131"/>
      <c r="D559" s="131"/>
      <c r="E559" s="131"/>
      <c r="F559" s="131"/>
      <c r="G559" s="131"/>
      <c r="H559" s="131"/>
      <c r="I559" s="131"/>
      <c r="J559" s="131"/>
      <c r="K559" s="131"/>
      <c r="L559" s="131"/>
      <c r="M559" s="131"/>
      <c r="N559" s="131"/>
      <c r="O559" s="131"/>
      <c r="P559" s="131"/>
      <c r="Q559" s="131"/>
      <c r="R559" s="131"/>
      <c r="S559" s="131"/>
      <c r="T559" s="131"/>
      <c r="U559" s="131"/>
    </row>
    <row r="560" spans="2:21" s="191" customFormat="1" x14ac:dyDescent="0.25">
      <c r="B560" s="131"/>
      <c r="C560" s="131"/>
      <c r="D560" s="131"/>
      <c r="E560" s="131"/>
      <c r="F560" s="131"/>
      <c r="G560" s="131"/>
      <c r="H560" s="131"/>
      <c r="I560" s="131"/>
      <c r="J560" s="131"/>
      <c r="K560" s="131"/>
      <c r="L560" s="131"/>
      <c r="M560" s="131"/>
      <c r="N560" s="131"/>
      <c r="O560" s="131"/>
      <c r="P560" s="131"/>
      <c r="Q560" s="131"/>
      <c r="R560" s="131"/>
      <c r="S560" s="131"/>
      <c r="T560" s="131"/>
      <c r="U560" s="131"/>
    </row>
    <row r="561" spans="2:21" s="191" customFormat="1" x14ac:dyDescent="0.25">
      <c r="B561" s="131"/>
      <c r="C561" s="131"/>
      <c r="D561" s="131"/>
      <c r="E561" s="131"/>
      <c r="F561" s="131"/>
      <c r="G561" s="131"/>
      <c r="H561" s="131"/>
      <c r="I561" s="131"/>
      <c r="J561" s="131"/>
      <c r="K561" s="131"/>
      <c r="L561" s="131"/>
      <c r="M561" s="131"/>
      <c r="N561" s="131"/>
      <c r="O561" s="131"/>
      <c r="P561" s="131"/>
      <c r="Q561" s="131"/>
      <c r="R561" s="131"/>
      <c r="S561" s="131"/>
      <c r="T561" s="131"/>
      <c r="U561" s="131"/>
    </row>
    <row r="562" spans="2:21" s="191" customFormat="1" x14ac:dyDescent="0.25">
      <c r="B562" s="131"/>
      <c r="C562" s="131"/>
      <c r="D562" s="131"/>
      <c r="E562" s="131"/>
      <c r="F562" s="131"/>
      <c r="G562" s="131"/>
      <c r="H562" s="131"/>
      <c r="I562" s="131"/>
      <c r="J562" s="131"/>
      <c r="K562" s="131"/>
      <c r="L562" s="131"/>
      <c r="M562" s="131"/>
      <c r="N562" s="131"/>
      <c r="O562" s="131"/>
      <c r="P562" s="131"/>
      <c r="Q562" s="131"/>
      <c r="R562" s="131"/>
      <c r="S562" s="131"/>
      <c r="T562" s="131"/>
      <c r="U562" s="131"/>
    </row>
    <row r="563" spans="2:21" s="191" customFormat="1" x14ac:dyDescent="0.25">
      <c r="B563" s="131"/>
      <c r="C563" s="131"/>
      <c r="D563" s="131"/>
      <c r="E563" s="131"/>
      <c r="F563" s="131"/>
      <c r="G563" s="131"/>
      <c r="H563" s="131"/>
      <c r="I563" s="131"/>
      <c r="J563" s="131"/>
      <c r="K563" s="131"/>
      <c r="L563" s="131"/>
      <c r="M563" s="131"/>
      <c r="N563" s="131"/>
      <c r="O563" s="131"/>
      <c r="P563" s="131"/>
      <c r="Q563" s="131"/>
      <c r="R563" s="131"/>
      <c r="S563" s="131"/>
      <c r="T563" s="131"/>
      <c r="U563" s="131"/>
    </row>
    <row r="564" spans="2:21" s="191" customFormat="1" x14ac:dyDescent="0.25">
      <c r="B564" s="131"/>
      <c r="C564" s="131"/>
      <c r="D564" s="131"/>
      <c r="E564" s="131"/>
      <c r="F564" s="131"/>
      <c r="G564" s="131"/>
      <c r="H564" s="131"/>
      <c r="I564" s="131"/>
      <c r="J564" s="131"/>
      <c r="K564" s="131"/>
      <c r="L564" s="131"/>
      <c r="M564" s="131"/>
      <c r="N564" s="131"/>
      <c r="O564" s="131"/>
      <c r="P564" s="131"/>
      <c r="Q564" s="131"/>
      <c r="R564" s="131"/>
      <c r="S564" s="131"/>
      <c r="T564" s="131"/>
      <c r="U564" s="131"/>
    </row>
    <row r="565" spans="2:21" s="191" customFormat="1" x14ac:dyDescent="0.25">
      <c r="B565" s="131"/>
      <c r="C565" s="131"/>
      <c r="D565" s="131"/>
      <c r="E565" s="131"/>
      <c r="F565" s="131"/>
      <c r="G565" s="131"/>
      <c r="H565" s="131"/>
      <c r="I565" s="131"/>
      <c r="J565" s="131"/>
      <c r="K565" s="131"/>
      <c r="L565" s="131"/>
      <c r="M565" s="131"/>
      <c r="N565" s="131"/>
      <c r="O565" s="131"/>
      <c r="P565" s="131"/>
      <c r="Q565" s="131"/>
      <c r="R565" s="131"/>
      <c r="S565" s="131"/>
      <c r="T565" s="131"/>
      <c r="U565" s="131"/>
    </row>
    <row r="566" spans="2:21" s="191" customFormat="1" x14ac:dyDescent="0.25">
      <c r="B566" s="131"/>
      <c r="C566" s="131"/>
      <c r="D566" s="131"/>
      <c r="E566" s="131"/>
      <c r="F566" s="131"/>
      <c r="G566" s="131"/>
      <c r="H566" s="131"/>
      <c r="I566" s="131"/>
      <c r="J566" s="131"/>
      <c r="K566" s="131"/>
      <c r="L566" s="131"/>
      <c r="M566" s="131"/>
      <c r="N566" s="131"/>
      <c r="O566" s="131"/>
      <c r="P566" s="131"/>
      <c r="Q566" s="131"/>
      <c r="R566" s="131"/>
      <c r="S566" s="131"/>
      <c r="T566" s="131"/>
      <c r="U566" s="131"/>
    </row>
    <row r="567" spans="2:21" s="191" customFormat="1" x14ac:dyDescent="0.25">
      <c r="B567" s="131"/>
      <c r="C567" s="131"/>
      <c r="D567" s="131"/>
      <c r="E567" s="131"/>
      <c r="F567" s="131"/>
      <c r="G567" s="131"/>
      <c r="H567" s="131"/>
      <c r="I567" s="131"/>
      <c r="J567" s="131"/>
      <c r="K567" s="131"/>
      <c r="L567" s="131"/>
      <c r="M567" s="131"/>
      <c r="N567" s="131"/>
      <c r="O567" s="131"/>
      <c r="P567" s="131"/>
      <c r="Q567" s="131"/>
      <c r="R567" s="131"/>
      <c r="S567" s="131"/>
      <c r="T567" s="131"/>
      <c r="U567" s="131"/>
    </row>
    <row r="568" spans="2:21" s="191" customFormat="1" x14ac:dyDescent="0.25">
      <c r="B568" s="131"/>
      <c r="C568" s="131"/>
      <c r="D568" s="131"/>
      <c r="E568" s="131"/>
      <c r="F568" s="131"/>
      <c r="G568" s="131"/>
      <c r="H568" s="131"/>
      <c r="I568" s="131"/>
      <c r="J568" s="131"/>
      <c r="K568" s="131"/>
      <c r="L568" s="131"/>
      <c r="M568" s="131"/>
      <c r="N568" s="131"/>
      <c r="O568" s="131"/>
      <c r="P568" s="131"/>
      <c r="Q568" s="131"/>
      <c r="R568" s="131"/>
      <c r="S568" s="131"/>
      <c r="T568" s="131"/>
      <c r="U568" s="131"/>
    </row>
    <row r="569" spans="2:21" s="191" customFormat="1" x14ac:dyDescent="0.25">
      <c r="B569" s="131"/>
      <c r="C569" s="131"/>
      <c r="D569" s="131"/>
      <c r="E569" s="131"/>
      <c r="F569" s="131"/>
      <c r="G569" s="131"/>
      <c r="H569" s="131"/>
      <c r="I569" s="131"/>
      <c r="J569" s="131"/>
      <c r="K569" s="131"/>
      <c r="L569" s="131"/>
      <c r="M569" s="131"/>
      <c r="N569" s="131"/>
      <c r="O569" s="131"/>
      <c r="P569" s="131"/>
      <c r="Q569" s="131"/>
      <c r="R569" s="131"/>
      <c r="S569" s="131"/>
      <c r="T569" s="131"/>
      <c r="U569" s="131"/>
    </row>
    <row r="570" spans="2:21" s="191" customFormat="1" x14ac:dyDescent="0.25">
      <c r="B570" s="131"/>
      <c r="C570" s="131"/>
      <c r="D570" s="131"/>
      <c r="E570" s="131"/>
      <c r="F570" s="131"/>
      <c r="G570" s="131"/>
      <c r="H570" s="131"/>
      <c r="I570" s="131"/>
      <c r="J570" s="131"/>
      <c r="K570" s="131"/>
      <c r="L570" s="131"/>
      <c r="M570" s="131"/>
      <c r="N570" s="131"/>
      <c r="O570" s="131"/>
      <c r="P570" s="131"/>
      <c r="Q570" s="131"/>
      <c r="R570" s="131"/>
      <c r="S570" s="131"/>
      <c r="T570" s="131"/>
      <c r="U570" s="131"/>
    </row>
    <row r="571" spans="2:21" s="191" customFormat="1" x14ac:dyDescent="0.25">
      <c r="B571" s="131"/>
      <c r="C571" s="131"/>
      <c r="D571" s="131"/>
      <c r="E571" s="131"/>
      <c r="F571" s="131"/>
      <c r="G571" s="131"/>
      <c r="H571" s="131"/>
      <c r="I571" s="131"/>
      <c r="J571" s="131"/>
      <c r="K571" s="131"/>
      <c r="L571" s="131"/>
      <c r="M571" s="131"/>
      <c r="N571" s="131"/>
      <c r="O571" s="131"/>
      <c r="P571" s="131"/>
      <c r="Q571" s="131"/>
      <c r="R571" s="131"/>
      <c r="S571" s="131"/>
      <c r="T571" s="131"/>
      <c r="U571" s="131"/>
    </row>
    <row r="572" spans="2:21" s="191" customFormat="1" x14ac:dyDescent="0.25">
      <c r="B572" s="131"/>
      <c r="C572" s="131"/>
      <c r="D572" s="131"/>
      <c r="E572" s="131"/>
      <c r="F572" s="131"/>
      <c r="G572" s="131"/>
      <c r="H572" s="131"/>
      <c r="I572" s="131"/>
      <c r="J572" s="131"/>
      <c r="K572" s="131"/>
      <c r="L572" s="131"/>
      <c r="M572" s="131"/>
      <c r="N572" s="131"/>
      <c r="O572" s="131"/>
      <c r="P572" s="131"/>
      <c r="Q572" s="131"/>
      <c r="R572" s="131"/>
      <c r="S572" s="131"/>
      <c r="T572" s="131"/>
      <c r="U572" s="131"/>
    </row>
    <row r="573" spans="2:21" s="191" customFormat="1" x14ac:dyDescent="0.25">
      <c r="B573" s="131"/>
      <c r="C573" s="131"/>
      <c r="D573" s="131"/>
      <c r="E573" s="131"/>
      <c r="F573" s="131"/>
      <c r="G573" s="131"/>
      <c r="H573" s="131"/>
      <c r="I573" s="131"/>
      <c r="J573" s="131"/>
      <c r="K573" s="131"/>
      <c r="L573" s="131"/>
      <c r="M573" s="131"/>
      <c r="N573" s="131"/>
      <c r="O573" s="131"/>
      <c r="P573" s="131"/>
      <c r="Q573" s="131"/>
      <c r="R573" s="131"/>
      <c r="S573" s="131"/>
      <c r="T573" s="131"/>
      <c r="U573" s="131"/>
    </row>
    <row r="574" spans="2:21" s="191" customFormat="1" x14ac:dyDescent="0.25">
      <c r="B574" s="131"/>
      <c r="C574" s="131"/>
      <c r="D574" s="131"/>
      <c r="E574" s="131"/>
      <c r="F574" s="131"/>
      <c r="G574" s="131"/>
      <c r="H574" s="131"/>
      <c r="I574" s="131"/>
      <c r="J574" s="131"/>
      <c r="K574" s="131"/>
      <c r="L574" s="131"/>
      <c r="M574" s="131"/>
      <c r="N574" s="131"/>
      <c r="O574" s="131"/>
      <c r="P574" s="131"/>
      <c r="Q574" s="131"/>
      <c r="R574" s="131"/>
      <c r="S574" s="131"/>
      <c r="T574" s="131"/>
      <c r="U574" s="131"/>
    </row>
    <row r="575" spans="2:21" s="191" customFormat="1" x14ac:dyDescent="0.25">
      <c r="B575" s="131"/>
      <c r="C575" s="131"/>
      <c r="D575" s="131"/>
      <c r="E575" s="131"/>
      <c r="F575" s="131"/>
      <c r="G575" s="131"/>
      <c r="H575" s="131"/>
      <c r="I575" s="131"/>
      <c r="J575" s="131"/>
      <c r="K575" s="131"/>
      <c r="L575" s="131"/>
      <c r="M575" s="131"/>
      <c r="N575" s="131"/>
      <c r="O575" s="131"/>
      <c r="P575" s="131"/>
      <c r="Q575" s="131"/>
      <c r="R575" s="131"/>
      <c r="S575" s="131"/>
      <c r="T575" s="131"/>
      <c r="U575" s="131"/>
    </row>
    <row r="576" spans="2:21" s="191" customFormat="1" x14ac:dyDescent="0.25">
      <c r="B576" s="131"/>
      <c r="C576" s="131"/>
      <c r="D576" s="131"/>
      <c r="E576" s="131"/>
      <c r="F576" s="131"/>
      <c r="G576" s="131"/>
      <c r="H576" s="131"/>
      <c r="I576" s="131"/>
      <c r="J576" s="131"/>
      <c r="K576" s="131"/>
      <c r="L576" s="131"/>
      <c r="M576" s="131"/>
      <c r="N576" s="131"/>
      <c r="O576" s="131"/>
      <c r="P576" s="131"/>
      <c r="Q576" s="131"/>
      <c r="R576" s="131"/>
      <c r="S576" s="131"/>
      <c r="T576" s="131"/>
      <c r="U576" s="131"/>
    </row>
    <row r="577" spans="2:21" s="191" customFormat="1" x14ac:dyDescent="0.25">
      <c r="B577" s="131"/>
      <c r="C577" s="131"/>
      <c r="D577" s="131"/>
      <c r="E577" s="131"/>
      <c r="F577" s="131"/>
      <c r="G577" s="131"/>
      <c r="H577" s="131"/>
      <c r="I577" s="131"/>
      <c r="J577" s="131"/>
      <c r="K577" s="131"/>
      <c r="L577" s="131"/>
      <c r="M577" s="131"/>
      <c r="N577" s="131"/>
      <c r="O577" s="131"/>
      <c r="P577" s="131"/>
      <c r="Q577" s="131"/>
      <c r="R577" s="131"/>
      <c r="S577" s="131"/>
      <c r="T577" s="131"/>
      <c r="U577" s="131"/>
    </row>
    <row r="578" spans="2:21" s="191" customFormat="1" x14ac:dyDescent="0.25">
      <c r="B578" s="131"/>
      <c r="C578" s="131"/>
      <c r="D578" s="131"/>
      <c r="E578" s="131"/>
      <c r="F578" s="131"/>
      <c r="G578" s="131"/>
      <c r="H578" s="131"/>
      <c r="I578" s="131"/>
      <c r="J578" s="131"/>
      <c r="K578" s="131"/>
      <c r="L578" s="131"/>
      <c r="M578" s="131"/>
      <c r="N578" s="131"/>
      <c r="O578" s="131"/>
      <c r="P578" s="131"/>
      <c r="Q578" s="131"/>
      <c r="R578" s="131"/>
      <c r="S578" s="131"/>
      <c r="T578" s="131"/>
      <c r="U578" s="131"/>
    </row>
    <row r="579" spans="2:21" s="191" customFormat="1" x14ac:dyDescent="0.25">
      <c r="B579" s="131"/>
      <c r="C579" s="131"/>
      <c r="D579" s="131"/>
      <c r="E579" s="131"/>
      <c r="F579" s="131"/>
      <c r="G579" s="131"/>
      <c r="H579" s="131"/>
      <c r="I579" s="131"/>
      <c r="J579" s="131"/>
      <c r="K579" s="131"/>
      <c r="L579" s="131"/>
      <c r="M579" s="131"/>
      <c r="N579" s="131"/>
      <c r="O579" s="131"/>
      <c r="P579" s="131"/>
      <c r="Q579" s="131"/>
      <c r="R579" s="131"/>
      <c r="S579" s="131"/>
      <c r="T579" s="131"/>
      <c r="U579" s="131"/>
    </row>
    <row r="580" spans="2:21" s="191" customFormat="1" x14ac:dyDescent="0.25">
      <c r="B580" s="131"/>
      <c r="C580" s="131"/>
      <c r="D580" s="131"/>
      <c r="E580" s="131"/>
      <c r="F580" s="131"/>
      <c r="G580" s="131"/>
      <c r="H580" s="131"/>
      <c r="I580" s="131"/>
      <c r="J580" s="131"/>
      <c r="K580" s="131"/>
      <c r="L580" s="131"/>
      <c r="M580" s="131"/>
      <c r="N580" s="131"/>
      <c r="O580" s="131"/>
      <c r="P580" s="131"/>
      <c r="Q580" s="131"/>
      <c r="R580" s="131"/>
      <c r="S580" s="131"/>
      <c r="T580" s="131"/>
      <c r="U580" s="131"/>
    </row>
    <row r="581" spans="2:21" s="191" customFormat="1" x14ac:dyDescent="0.25">
      <c r="B581" s="131"/>
      <c r="C581" s="131"/>
      <c r="D581" s="131"/>
      <c r="E581" s="131"/>
      <c r="F581" s="131"/>
      <c r="G581" s="131"/>
      <c r="H581" s="131"/>
      <c r="I581" s="131"/>
      <c r="J581" s="131"/>
      <c r="K581" s="131"/>
      <c r="L581" s="131"/>
      <c r="M581" s="131"/>
      <c r="N581" s="131"/>
      <c r="O581" s="131"/>
      <c r="P581" s="131"/>
      <c r="Q581" s="131"/>
      <c r="R581" s="131"/>
      <c r="S581" s="131"/>
      <c r="T581" s="131"/>
      <c r="U581" s="131"/>
    </row>
    <row r="582" spans="2:21" s="191" customFormat="1" x14ac:dyDescent="0.25">
      <c r="B582" s="131"/>
      <c r="C582" s="131"/>
      <c r="D582" s="131"/>
      <c r="E582" s="131"/>
      <c r="F582" s="131"/>
      <c r="G582" s="131"/>
      <c r="H582" s="131"/>
      <c r="I582" s="131"/>
      <c r="J582" s="131"/>
      <c r="K582" s="131"/>
      <c r="L582" s="131"/>
      <c r="M582" s="131"/>
      <c r="N582" s="131"/>
      <c r="O582" s="131"/>
      <c r="P582" s="131"/>
      <c r="Q582" s="131"/>
      <c r="R582" s="131"/>
      <c r="S582" s="131"/>
      <c r="T582" s="131"/>
      <c r="U582" s="131"/>
    </row>
    <row r="583" spans="2:21" s="191" customFormat="1" x14ac:dyDescent="0.25">
      <c r="B583" s="131"/>
      <c r="C583" s="131"/>
      <c r="D583" s="131"/>
      <c r="E583" s="131"/>
      <c r="F583" s="131"/>
      <c r="G583" s="131"/>
      <c r="H583" s="131"/>
      <c r="I583" s="131"/>
      <c r="J583" s="131"/>
      <c r="K583" s="131"/>
      <c r="L583" s="131"/>
      <c r="M583" s="131"/>
      <c r="N583" s="131"/>
      <c r="O583" s="131"/>
      <c r="P583" s="131"/>
      <c r="Q583" s="131"/>
      <c r="R583" s="131"/>
      <c r="S583" s="131"/>
      <c r="T583" s="131"/>
      <c r="U583" s="131"/>
    </row>
    <row r="584" spans="2:21" s="191" customFormat="1" x14ac:dyDescent="0.25">
      <c r="B584" s="131"/>
      <c r="C584" s="131"/>
      <c r="D584" s="131"/>
      <c r="E584" s="131"/>
      <c r="F584" s="131"/>
      <c r="G584" s="131"/>
      <c r="H584" s="131"/>
      <c r="I584" s="131"/>
      <c r="J584" s="131"/>
      <c r="K584" s="131"/>
      <c r="L584" s="131"/>
      <c r="M584" s="131"/>
      <c r="N584" s="131"/>
      <c r="O584" s="131"/>
      <c r="P584" s="131"/>
      <c r="Q584" s="131"/>
      <c r="R584" s="131"/>
      <c r="S584" s="131"/>
      <c r="T584" s="131"/>
      <c r="U584" s="131"/>
    </row>
    <row r="585" spans="2:21" s="191" customFormat="1" x14ac:dyDescent="0.25">
      <c r="B585" s="131"/>
      <c r="C585" s="131"/>
      <c r="D585" s="131"/>
      <c r="E585" s="131"/>
      <c r="F585" s="131"/>
      <c r="G585" s="131"/>
      <c r="H585" s="131"/>
      <c r="I585" s="131"/>
      <c r="J585" s="131"/>
      <c r="K585" s="131"/>
      <c r="L585" s="131"/>
      <c r="M585" s="131"/>
      <c r="N585" s="131"/>
      <c r="O585" s="131"/>
      <c r="P585" s="131"/>
      <c r="Q585" s="131"/>
      <c r="R585" s="131"/>
      <c r="S585" s="131"/>
      <c r="T585" s="131"/>
      <c r="U585" s="131"/>
    </row>
    <row r="586" spans="2:21" s="191" customFormat="1" x14ac:dyDescent="0.25">
      <c r="B586" s="131"/>
      <c r="C586" s="131"/>
      <c r="D586" s="131"/>
      <c r="E586" s="131"/>
      <c r="F586" s="131"/>
      <c r="G586" s="131"/>
      <c r="H586" s="131"/>
      <c r="I586" s="131"/>
      <c r="J586" s="131"/>
      <c r="K586" s="131"/>
      <c r="L586" s="131"/>
      <c r="M586" s="131"/>
      <c r="N586" s="131"/>
      <c r="O586" s="131"/>
      <c r="P586" s="131"/>
      <c r="Q586" s="131"/>
      <c r="R586" s="131"/>
      <c r="S586" s="131"/>
      <c r="T586" s="131"/>
      <c r="U586" s="131"/>
    </row>
    <row r="587" spans="2:21" s="191" customFormat="1" x14ac:dyDescent="0.25">
      <c r="B587" s="131"/>
      <c r="C587" s="131"/>
      <c r="D587" s="131"/>
      <c r="E587" s="131"/>
      <c r="F587" s="131"/>
      <c r="G587" s="131"/>
      <c r="H587" s="131"/>
      <c r="I587" s="131"/>
      <c r="J587" s="131"/>
      <c r="K587" s="131"/>
      <c r="L587" s="131"/>
      <c r="M587" s="131"/>
      <c r="N587" s="131"/>
      <c r="O587" s="131"/>
      <c r="P587" s="131"/>
      <c r="Q587" s="131"/>
      <c r="R587" s="131"/>
      <c r="S587" s="131"/>
      <c r="T587" s="131"/>
      <c r="U587" s="131"/>
    </row>
    <row r="588" spans="2:21" s="191" customFormat="1" x14ac:dyDescent="0.25">
      <c r="B588" s="131"/>
      <c r="C588" s="131"/>
      <c r="D588" s="131"/>
      <c r="E588" s="131"/>
      <c r="F588" s="131"/>
      <c r="G588" s="131"/>
      <c r="H588" s="131"/>
      <c r="I588" s="131"/>
      <c r="J588" s="131"/>
      <c r="K588" s="131"/>
      <c r="L588" s="131"/>
      <c r="M588" s="131"/>
      <c r="N588" s="131"/>
      <c r="O588" s="131"/>
      <c r="P588" s="131"/>
      <c r="Q588" s="131"/>
      <c r="R588" s="131"/>
      <c r="S588" s="131"/>
      <c r="T588" s="131"/>
      <c r="U588" s="131"/>
    </row>
    <row r="589" spans="2:21" s="191" customFormat="1" x14ac:dyDescent="0.25">
      <c r="B589" s="131"/>
      <c r="C589" s="131"/>
      <c r="D589" s="131"/>
      <c r="E589" s="131"/>
      <c r="F589" s="131"/>
      <c r="G589" s="131"/>
      <c r="H589" s="131"/>
      <c r="I589" s="131"/>
      <c r="J589" s="131"/>
      <c r="K589" s="131"/>
      <c r="L589" s="131"/>
      <c r="M589" s="131"/>
      <c r="N589" s="131"/>
      <c r="O589" s="131"/>
      <c r="P589" s="131"/>
      <c r="Q589" s="131"/>
      <c r="R589" s="131"/>
      <c r="S589" s="131"/>
      <c r="T589" s="131"/>
      <c r="U589" s="131"/>
    </row>
    <row r="590" spans="2:21" s="191" customFormat="1" x14ac:dyDescent="0.25">
      <c r="B590" s="131"/>
      <c r="C590" s="131"/>
      <c r="D590" s="131"/>
      <c r="E590" s="131"/>
      <c r="F590" s="131"/>
      <c r="G590" s="131"/>
      <c r="H590" s="131"/>
      <c r="I590" s="131"/>
      <c r="J590" s="131"/>
      <c r="K590" s="131"/>
      <c r="L590" s="131"/>
      <c r="M590" s="131"/>
      <c r="N590" s="131"/>
      <c r="O590" s="131"/>
      <c r="P590" s="131"/>
      <c r="Q590" s="131"/>
      <c r="R590" s="131"/>
      <c r="S590" s="131"/>
      <c r="T590" s="131"/>
      <c r="U590" s="131"/>
    </row>
    <row r="591" spans="2:21" s="191" customFormat="1" x14ac:dyDescent="0.25">
      <c r="B591" s="131"/>
      <c r="C591" s="131"/>
      <c r="D591" s="131"/>
      <c r="E591" s="131"/>
      <c r="F591" s="131"/>
      <c r="G591" s="131"/>
      <c r="H591" s="131"/>
      <c r="I591" s="131"/>
      <c r="J591" s="131"/>
      <c r="K591" s="131"/>
      <c r="L591" s="131"/>
      <c r="M591" s="131"/>
      <c r="N591" s="131"/>
      <c r="O591" s="131"/>
      <c r="P591" s="131"/>
      <c r="Q591" s="131"/>
      <c r="R591" s="131"/>
      <c r="S591" s="131"/>
      <c r="T591" s="131"/>
      <c r="U591" s="131"/>
    </row>
    <row r="592" spans="2:21" s="191" customFormat="1" x14ac:dyDescent="0.25">
      <c r="B592" s="131"/>
      <c r="C592" s="131"/>
      <c r="D592" s="131"/>
      <c r="E592" s="131"/>
      <c r="F592" s="131"/>
      <c r="G592" s="131"/>
      <c r="H592" s="131"/>
      <c r="I592" s="131"/>
      <c r="J592" s="131"/>
      <c r="K592" s="131"/>
      <c r="L592" s="131"/>
      <c r="M592" s="131"/>
      <c r="N592" s="131"/>
      <c r="O592" s="131"/>
      <c r="P592" s="131"/>
      <c r="Q592" s="131"/>
      <c r="R592" s="131"/>
      <c r="S592" s="131"/>
      <c r="T592" s="131"/>
      <c r="U592" s="131"/>
    </row>
    <row r="593" spans="2:21" s="191" customFormat="1" x14ac:dyDescent="0.25">
      <c r="B593" s="131"/>
      <c r="C593" s="131"/>
      <c r="D593" s="131"/>
      <c r="E593" s="131"/>
      <c r="F593" s="131"/>
      <c r="G593" s="131"/>
      <c r="H593" s="131"/>
      <c r="I593" s="131"/>
      <c r="J593" s="131"/>
      <c r="K593" s="131"/>
      <c r="L593" s="131"/>
      <c r="M593" s="131"/>
      <c r="N593" s="131"/>
      <c r="O593" s="131"/>
      <c r="P593" s="131"/>
      <c r="Q593" s="131"/>
      <c r="R593" s="131"/>
      <c r="S593" s="131"/>
      <c r="T593" s="131"/>
      <c r="U593" s="131"/>
    </row>
    <row r="594" spans="2:21" s="191" customFormat="1" x14ac:dyDescent="0.25">
      <c r="B594" s="131"/>
      <c r="C594" s="131"/>
      <c r="D594" s="131"/>
      <c r="E594" s="131"/>
      <c r="F594" s="131"/>
      <c r="G594" s="131"/>
      <c r="H594" s="131"/>
      <c r="I594" s="131"/>
      <c r="J594" s="131"/>
      <c r="K594" s="131"/>
      <c r="L594" s="131"/>
      <c r="M594" s="131"/>
      <c r="N594" s="131"/>
      <c r="O594" s="131"/>
      <c r="P594" s="131"/>
      <c r="Q594" s="131"/>
      <c r="R594" s="131"/>
      <c r="S594" s="131"/>
      <c r="T594" s="131"/>
      <c r="U594" s="131"/>
    </row>
    <row r="595" spans="2:21" s="191" customFormat="1" x14ac:dyDescent="0.25">
      <c r="B595" s="131"/>
      <c r="C595" s="131"/>
      <c r="D595" s="131"/>
      <c r="E595" s="131"/>
      <c r="F595" s="131"/>
      <c r="G595" s="131"/>
      <c r="H595" s="131"/>
      <c r="I595" s="131"/>
      <c r="J595" s="131"/>
      <c r="K595" s="131"/>
      <c r="L595" s="131"/>
      <c r="M595" s="131"/>
      <c r="N595" s="131"/>
      <c r="O595" s="131"/>
      <c r="P595" s="131"/>
      <c r="Q595" s="131"/>
      <c r="R595" s="131"/>
      <c r="S595" s="131"/>
      <c r="T595" s="131"/>
      <c r="U595" s="131"/>
    </row>
    <row r="596" spans="2:21" s="191" customFormat="1" x14ac:dyDescent="0.25">
      <c r="B596" s="131"/>
      <c r="C596" s="131"/>
      <c r="D596" s="131"/>
      <c r="E596" s="131"/>
      <c r="F596" s="131"/>
      <c r="G596" s="131"/>
      <c r="H596" s="131"/>
      <c r="I596" s="131"/>
      <c r="J596" s="131"/>
      <c r="K596" s="131"/>
      <c r="L596" s="131"/>
      <c r="M596" s="131"/>
      <c r="N596" s="131"/>
      <c r="O596" s="131"/>
      <c r="P596" s="131"/>
      <c r="Q596" s="131"/>
      <c r="R596" s="131"/>
      <c r="S596" s="131"/>
      <c r="T596" s="131"/>
      <c r="U596" s="131"/>
    </row>
    <row r="597" spans="2:21" s="191" customFormat="1" x14ac:dyDescent="0.25">
      <c r="B597" s="131"/>
      <c r="C597" s="131"/>
      <c r="D597" s="131"/>
      <c r="E597" s="131"/>
      <c r="F597" s="131"/>
      <c r="G597" s="131"/>
      <c r="H597" s="131"/>
      <c r="I597" s="131"/>
      <c r="J597" s="131"/>
      <c r="K597" s="131"/>
      <c r="L597" s="131"/>
      <c r="M597" s="131"/>
      <c r="N597" s="131"/>
      <c r="O597" s="131"/>
      <c r="P597" s="131"/>
      <c r="Q597" s="131"/>
      <c r="R597" s="131"/>
      <c r="S597" s="131"/>
      <c r="T597" s="131"/>
      <c r="U597" s="131"/>
    </row>
    <row r="598" spans="2:21" s="191" customFormat="1" x14ac:dyDescent="0.25">
      <c r="B598" s="131"/>
      <c r="C598" s="131"/>
      <c r="D598" s="131"/>
      <c r="E598" s="131"/>
      <c r="F598" s="131"/>
      <c r="G598" s="131"/>
      <c r="H598" s="131"/>
      <c r="I598" s="131"/>
      <c r="J598" s="131"/>
      <c r="K598" s="131"/>
      <c r="L598" s="131"/>
      <c r="M598" s="131"/>
      <c r="N598" s="131"/>
      <c r="O598" s="131"/>
      <c r="P598" s="131"/>
      <c r="Q598" s="131"/>
      <c r="R598" s="131"/>
      <c r="S598" s="131"/>
      <c r="T598" s="131"/>
      <c r="U598" s="131"/>
    </row>
    <row r="599" spans="2:21" s="191" customFormat="1" x14ac:dyDescent="0.25">
      <c r="B599" s="131"/>
      <c r="C599" s="131"/>
      <c r="D599" s="131"/>
      <c r="E599" s="131"/>
      <c r="F599" s="131"/>
      <c r="G599" s="131"/>
      <c r="H599" s="131"/>
      <c r="I599" s="131"/>
      <c r="J599" s="131"/>
      <c r="K599" s="131"/>
      <c r="L599" s="131"/>
      <c r="M599" s="131"/>
      <c r="N599" s="131"/>
      <c r="O599" s="131"/>
      <c r="P599" s="131"/>
      <c r="Q599" s="131"/>
      <c r="R599" s="131"/>
      <c r="S599" s="131"/>
      <c r="T599" s="131"/>
      <c r="U599" s="131"/>
    </row>
    <row r="600" spans="2:21" s="191" customFormat="1" x14ac:dyDescent="0.25">
      <c r="B600" s="131"/>
      <c r="C600" s="131"/>
      <c r="D600" s="131"/>
      <c r="E600" s="131"/>
      <c r="F600" s="131"/>
      <c r="G600" s="131"/>
      <c r="H600" s="131"/>
      <c r="I600" s="131"/>
      <c r="J600" s="131"/>
      <c r="K600" s="131"/>
      <c r="L600" s="131"/>
      <c r="M600" s="131"/>
      <c r="N600" s="131"/>
      <c r="O600" s="131"/>
      <c r="P600" s="131"/>
      <c r="Q600" s="131"/>
      <c r="R600" s="131"/>
      <c r="S600" s="131"/>
      <c r="T600" s="131"/>
      <c r="U600" s="131"/>
    </row>
    <row r="601" spans="2:21" s="191" customFormat="1" x14ac:dyDescent="0.25">
      <c r="B601" s="131"/>
      <c r="C601" s="131"/>
      <c r="D601" s="131"/>
      <c r="E601" s="131"/>
      <c r="F601" s="131"/>
      <c r="G601" s="131"/>
      <c r="H601" s="131"/>
      <c r="I601" s="131"/>
      <c r="J601" s="131"/>
      <c r="K601" s="131"/>
      <c r="L601" s="131"/>
      <c r="M601" s="131"/>
      <c r="N601" s="131"/>
      <c r="O601" s="131"/>
      <c r="P601" s="131"/>
      <c r="Q601" s="131"/>
      <c r="R601" s="131"/>
      <c r="S601" s="131"/>
      <c r="T601" s="131"/>
      <c r="U601" s="131"/>
    </row>
    <row r="602" spans="2:21" s="191" customFormat="1" x14ac:dyDescent="0.25">
      <c r="B602" s="131"/>
      <c r="C602" s="131"/>
      <c r="D602" s="131"/>
      <c r="E602" s="131"/>
      <c r="F602" s="131"/>
      <c r="G602" s="131"/>
      <c r="H602" s="131"/>
      <c r="I602" s="131"/>
      <c r="J602" s="131"/>
      <c r="K602" s="131"/>
      <c r="L602" s="131"/>
      <c r="M602" s="131"/>
      <c r="N602" s="131"/>
      <c r="O602" s="131"/>
      <c r="P602" s="131"/>
      <c r="Q602" s="131"/>
      <c r="R602" s="131"/>
      <c r="S602" s="131"/>
      <c r="T602" s="131"/>
      <c r="U602" s="131"/>
    </row>
    <row r="603" spans="2:21" s="191" customFormat="1" x14ac:dyDescent="0.25">
      <c r="B603" s="131"/>
      <c r="C603" s="131"/>
      <c r="D603" s="131"/>
      <c r="E603" s="131"/>
      <c r="F603" s="131"/>
      <c r="G603" s="131"/>
      <c r="H603" s="131"/>
      <c r="I603" s="131"/>
      <c r="J603" s="131"/>
      <c r="K603" s="131"/>
      <c r="L603" s="131"/>
      <c r="M603" s="131"/>
      <c r="N603" s="131"/>
      <c r="O603" s="131"/>
      <c r="P603" s="131"/>
      <c r="Q603" s="131"/>
      <c r="R603" s="131"/>
      <c r="S603" s="131"/>
      <c r="T603" s="131"/>
      <c r="U603" s="131"/>
    </row>
    <row r="604" spans="2:21" s="191" customFormat="1" x14ac:dyDescent="0.25">
      <c r="B604" s="131"/>
      <c r="C604" s="131"/>
      <c r="D604" s="131"/>
      <c r="E604" s="131"/>
      <c r="F604" s="131"/>
      <c r="G604" s="131"/>
      <c r="H604" s="131"/>
      <c r="I604" s="131"/>
      <c r="J604" s="131"/>
      <c r="K604" s="131"/>
      <c r="L604" s="131"/>
      <c r="M604" s="131"/>
      <c r="N604" s="131"/>
      <c r="O604" s="131"/>
      <c r="P604" s="131"/>
      <c r="Q604" s="131"/>
      <c r="R604" s="131"/>
      <c r="S604" s="131"/>
      <c r="T604" s="131"/>
      <c r="U604" s="131"/>
    </row>
    <row r="605" spans="2:21" s="191" customFormat="1" x14ac:dyDescent="0.25">
      <c r="B605" s="131"/>
      <c r="C605" s="131"/>
      <c r="D605" s="131"/>
      <c r="E605" s="131"/>
      <c r="F605" s="131"/>
      <c r="G605" s="131"/>
      <c r="H605" s="131"/>
      <c r="I605" s="131"/>
      <c r="J605" s="131"/>
      <c r="K605" s="131"/>
      <c r="L605" s="131"/>
      <c r="M605" s="131"/>
      <c r="N605" s="131"/>
      <c r="O605" s="131"/>
      <c r="P605" s="131"/>
      <c r="Q605" s="131"/>
      <c r="R605" s="131"/>
      <c r="S605" s="131"/>
      <c r="T605" s="131"/>
      <c r="U605" s="131"/>
    </row>
    <row r="606" spans="2:21" s="191" customFormat="1" x14ac:dyDescent="0.25">
      <c r="B606" s="131"/>
      <c r="C606" s="131"/>
      <c r="D606" s="131"/>
      <c r="E606" s="131"/>
      <c r="F606" s="131"/>
      <c r="G606" s="131"/>
      <c r="H606" s="131"/>
      <c r="I606" s="131"/>
      <c r="J606" s="131"/>
      <c r="K606" s="131"/>
      <c r="L606" s="131"/>
      <c r="M606" s="131"/>
      <c r="N606" s="131"/>
      <c r="O606" s="131"/>
      <c r="P606" s="131"/>
      <c r="Q606" s="131"/>
      <c r="R606" s="131"/>
      <c r="S606" s="131"/>
      <c r="T606" s="131"/>
      <c r="U606" s="131"/>
    </row>
    <row r="607" spans="2:21" s="191" customFormat="1" x14ac:dyDescent="0.25">
      <c r="B607" s="131"/>
      <c r="C607" s="131"/>
      <c r="D607" s="131"/>
      <c r="E607" s="131"/>
      <c r="F607" s="131"/>
      <c r="G607" s="131"/>
      <c r="H607" s="131"/>
      <c r="I607" s="131"/>
      <c r="J607" s="131"/>
      <c r="K607" s="131"/>
      <c r="L607" s="131"/>
      <c r="M607" s="131"/>
      <c r="N607" s="131"/>
      <c r="O607" s="131"/>
      <c r="P607" s="131"/>
      <c r="Q607" s="131"/>
      <c r="R607" s="131"/>
      <c r="S607" s="131"/>
      <c r="T607" s="131"/>
      <c r="U607" s="131"/>
    </row>
    <row r="608" spans="2:21" s="191" customFormat="1" x14ac:dyDescent="0.25">
      <c r="B608" s="131"/>
      <c r="C608" s="131"/>
      <c r="D608" s="131"/>
      <c r="E608" s="131"/>
      <c r="F608" s="131"/>
      <c r="G608" s="131"/>
      <c r="H608" s="131"/>
      <c r="I608" s="131"/>
      <c r="J608" s="131"/>
      <c r="K608" s="131"/>
      <c r="L608" s="131"/>
      <c r="M608" s="131"/>
      <c r="N608" s="131"/>
      <c r="O608" s="131"/>
      <c r="P608" s="131"/>
      <c r="Q608" s="131"/>
      <c r="R608" s="131"/>
      <c r="S608" s="131"/>
      <c r="T608" s="131"/>
      <c r="U608" s="131"/>
    </row>
    <row r="609" spans="2:21" s="191" customFormat="1" x14ac:dyDescent="0.25">
      <c r="B609" s="131"/>
      <c r="C609" s="131"/>
      <c r="D609" s="131"/>
      <c r="E609" s="131"/>
      <c r="F609" s="131"/>
      <c r="G609" s="131"/>
      <c r="H609" s="131"/>
      <c r="I609" s="131"/>
      <c r="J609" s="131"/>
      <c r="K609" s="131"/>
      <c r="L609" s="131"/>
      <c r="M609" s="131"/>
      <c r="N609" s="131"/>
      <c r="O609" s="131"/>
      <c r="P609" s="131"/>
      <c r="Q609" s="131"/>
      <c r="R609" s="131"/>
      <c r="S609" s="131"/>
      <c r="T609" s="131"/>
      <c r="U609" s="131"/>
    </row>
    <row r="610" spans="2:21" s="191" customFormat="1" x14ac:dyDescent="0.25">
      <c r="B610" s="131"/>
      <c r="C610" s="131"/>
      <c r="D610" s="131"/>
      <c r="E610" s="131"/>
      <c r="F610" s="131"/>
      <c r="G610" s="131"/>
      <c r="H610" s="131"/>
      <c r="I610" s="131"/>
      <c r="J610" s="131"/>
      <c r="K610" s="131"/>
      <c r="L610" s="131"/>
      <c r="M610" s="131"/>
      <c r="N610" s="131"/>
      <c r="O610" s="131"/>
      <c r="P610" s="131"/>
      <c r="Q610" s="131"/>
      <c r="R610" s="131"/>
      <c r="S610" s="131"/>
      <c r="T610" s="131"/>
      <c r="U610" s="131"/>
    </row>
    <row r="611" spans="2:21" s="191" customFormat="1" x14ac:dyDescent="0.25">
      <c r="B611" s="131"/>
      <c r="C611" s="131"/>
      <c r="D611" s="131"/>
      <c r="E611" s="131"/>
      <c r="F611" s="131"/>
      <c r="G611" s="131"/>
      <c r="H611" s="131"/>
      <c r="I611" s="131"/>
      <c r="J611" s="131"/>
      <c r="K611" s="131"/>
      <c r="L611" s="131"/>
      <c r="M611" s="131"/>
      <c r="N611" s="131"/>
      <c r="O611" s="131"/>
      <c r="P611" s="131"/>
      <c r="Q611" s="131"/>
      <c r="R611" s="131"/>
      <c r="S611" s="131"/>
      <c r="T611" s="131"/>
      <c r="U611" s="131"/>
    </row>
    <row r="612" spans="2:21" s="191" customFormat="1" x14ac:dyDescent="0.25">
      <c r="B612" s="131"/>
      <c r="C612" s="131"/>
      <c r="D612" s="131"/>
      <c r="E612" s="131"/>
      <c r="F612" s="131"/>
      <c r="G612" s="131"/>
      <c r="H612" s="131"/>
      <c r="I612" s="131"/>
      <c r="J612" s="131"/>
      <c r="K612" s="131"/>
      <c r="L612" s="131"/>
      <c r="M612" s="131"/>
      <c r="N612" s="131"/>
      <c r="O612" s="131"/>
      <c r="P612" s="131"/>
      <c r="Q612" s="131"/>
      <c r="R612" s="131"/>
      <c r="S612" s="131"/>
      <c r="T612" s="131"/>
      <c r="U612" s="131"/>
    </row>
    <row r="613" spans="2:21" s="191" customFormat="1" x14ac:dyDescent="0.25">
      <c r="B613" s="131"/>
      <c r="C613" s="131"/>
      <c r="D613" s="131"/>
      <c r="E613" s="131"/>
      <c r="F613" s="131"/>
      <c r="G613" s="131"/>
      <c r="H613" s="131"/>
      <c r="I613" s="131"/>
      <c r="J613" s="131"/>
      <c r="K613" s="131"/>
      <c r="L613" s="131"/>
      <c r="M613" s="131"/>
      <c r="N613" s="131"/>
      <c r="O613" s="131"/>
      <c r="P613" s="131"/>
      <c r="Q613" s="131"/>
      <c r="R613" s="131"/>
      <c r="S613" s="131"/>
      <c r="T613" s="131"/>
      <c r="U613" s="131"/>
    </row>
    <row r="614" spans="2:21" s="191" customFormat="1" x14ac:dyDescent="0.25">
      <c r="B614" s="131"/>
      <c r="C614" s="131"/>
      <c r="D614" s="131"/>
      <c r="E614" s="131"/>
      <c r="F614" s="131"/>
      <c r="G614" s="131"/>
      <c r="H614" s="131"/>
      <c r="I614" s="131"/>
      <c r="J614" s="131"/>
      <c r="K614" s="131"/>
      <c r="L614" s="131"/>
      <c r="M614" s="131"/>
      <c r="N614" s="131"/>
      <c r="O614" s="131"/>
      <c r="P614" s="131"/>
      <c r="Q614" s="131"/>
      <c r="R614" s="131"/>
      <c r="S614" s="131"/>
      <c r="T614" s="131"/>
      <c r="U614" s="131"/>
    </row>
    <row r="615" spans="2:21" s="191" customFormat="1" x14ac:dyDescent="0.25">
      <c r="B615" s="131"/>
      <c r="C615" s="131"/>
      <c r="D615" s="131"/>
      <c r="E615" s="131"/>
      <c r="F615" s="131"/>
      <c r="G615" s="131"/>
      <c r="H615" s="131"/>
      <c r="I615" s="131"/>
      <c r="J615" s="131"/>
      <c r="K615" s="131"/>
      <c r="L615" s="131"/>
      <c r="M615" s="131"/>
      <c r="N615" s="131"/>
      <c r="O615" s="131"/>
      <c r="P615" s="131"/>
      <c r="Q615" s="131"/>
      <c r="R615" s="131"/>
      <c r="S615" s="131"/>
      <c r="T615" s="131"/>
      <c r="U615" s="131"/>
    </row>
    <row r="616" spans="2:21" s="191" customFormat="1" x14ac:dyDescent="0.25">
      <c r="B616" s="131"/>
      <c r="C616" s="131"/>
      <c r="D616" s="131"/>
      <c r="E616" s="131"/>
      <c r="F616" s="131"/>
      <c r="G616" s="131"/>
      <c r="H616" s="131"/>
      <c r="I616" s="131"/>
      <c r="J616" s="131"/>
      <c r="K616" s="131"/>
      <c r="L616" s="131"/>
      <c r="M616" s="131"/>
      <c r="N616" s="131"/>
      <c r="O616" s="131"/>
      <c r="P616" s="131"/>
      <c r="Q616" s="131"/>
      <c r="R616" s="131"/>
      <c r="S616" s="131"/>
      <c r="T616" s="131"/>
      <c r="U616" s="131"/>
    </row>
    <row r="617" spans="2:21" s="191" customFormat="1" x14ac:dyDescent="0.25">
      <c r="B617" s="131"/>
      <c r="C617" s="131"/>
      <c r="D617" s="131"/>
      <c r="E617" s="131"/>
      <c r="F617" s="131"/>
      <c r="G617" s="131"/>
      <c r="H617" s="131"/>
      <c r="I617" s="131"/>
      <c r="J617" s="131"/>
      <c r="K617" s="131"/>
      <c r="L617" s="131"/>
      <c r="M617" s="131"/>
      <c r="N617" s="131"/>
      <c r="O617" s="131"/>
      <c r="P617" s="131"/>
      <c r="Q617" s="131"/>
      <c r="R617" s="131"/>
      <c r="S617" s="131"/>
      <c r="T617" s="131"/>
      <c r="U617" s="131"/>
    </row>
    <row r="618" spans="2:21" s="191" customFormat="1" x14ac:dyDescent="0.25">
      <c r="B618" s="131"/>
      <c r="C618" s="131"/>
      <c r="D618" s="131"/>
      <c r="E618" s="131"/>
      <c r="F618" s="131"/>
      <c r="G618" s="131"/>
      <c r="H618" s="131"/>
      <c r="I618" s="131"/>
      <c r="J618" s="131"/>
      <c r="K618" s="131"/>
      <c r="L618" s="131"/>
      <c r="M618" s="131"/>
      <c r="N618" s="131"/>
      <c r="O618" s="131"/>
      <c r="P618" s="131"/>
      <c r="Q618" s="131"/>
      <c r="R618" s="131"/>
      <c r="S618" s="131"/>
      <c r="T618" s="131"/>
      <c r="U618" s="131"/>
    </row>
    <row r="619" spans="2:21" s="191" customFormat="1" x14ac:dyDescent="0.25">
      <c r="B619" s="131"/>
      <c r="C619" s="131"/>
      <c r="D619" s="131"/>
      <c r="E619" s="131"/>
      <c r="F619" s="131"/>
      <c r="G619" s="131"/>
      <c r="H619" s="131"/>
      <c r="I619" s="131"/>
      <c r="J619" s="131"/>
      <c r="K619" s="131"/>
      <c r="L619" s="131"/>
      <c r="M619" s="131"/>
      <c r="N619" s="131"/>
      <c r="O619" s="131"/>
      <c r="P619" s="131"/>
      <c r="Q619" s="131"/>
      <c r="R619" s="131"/>
      <c r="S619" s="131"/>
      <c r="T619" s="131"/>
      <c r="U619" s="131"/>
    </row>
    <row r="620" spans="2:21" s="191" customFormat="1" x14ac:dyDescent="0.25">
      <c r="B620" s="131"/>
      <c r="C620" s="131"/>
      <c r="D620" s="131"/>
      <c r="E620" s="131"/>
      <c r="F620" s="131"/>
      <c r="G620" s="131"/>
      <c r="H620" s="131"/>
      <c r="I620" s="131"/>
      <c r="J620" s="131"/>
      <c r="K620" s="131"/>
      <c r="L620" s="131"/>
      <c r="M620" s="131"/>
      <c r="N620" s="131"/>
      <c r="O620" s="131"/>
      <c r="P620" s="131"/>
      <c r="Q620" s="131"/>
      <c r="R620" s="131"/>
      <c r="S620" s="131"/>
      <c r="T620" s="131"/>
      <c r="U620" s="131"/>
    </row>
    <row r="621" spans="2:21" s="191" customFormat="1" x14ac:dyDescent="0.25">
      <c r="B621" s="131"/>
      <c r="C621" s="131"/>
      <c r="D621" s="131"/>
      <c r="E621" s="131"/>
      <c r="F621" s="131"/>
      <c r="G621" s="131"/>
      <c r="H621" s="131"/>
      <c r="I621" s="131"/>
      <c r="J621" s="131"/>
      <c r="K621" s="131"/>
      <c r="L621" s="131"/>
      <c r="M621" s="131"/>
      <c r="N621" s="131"/>
      <c r="O621" s="131"/>
      <c r="P621" s="131"/>
      <c r="Q621" s="131"/>
      <c r="R621" s="131"/>
      <c r="S621" s="131"/>
      <c r="T621" s="131"/>
      <c r="U621" s="131"/>
    </row>
    <row r="622" spans="2:21" s="191" customFormat="1" x14ac:dyDescent="0.25">
      <c r="B622" s="131"/>
      <c r="C622" s="131"/>
      <c r="D622" s="131"/>
      <c r="E622" s="131"/>
      <c r="F622" s="131"/>
      <c r="G622" s="131"/>
      <c r="H622" s="131"/>
      <c r="I622" s="131"/>
      <c r="J622" s="131"/>
      <c r="K622" s="131"/>
      <c r="L622" s="131"/>
      <c r="M622" s="131"/>
      <c r="N622" s="131"/>
      <c r="O622" s="131"/>
      <c r="P622" s="131"/>
      <c r="Q622" s="131"/>
      <c r="R622" s="131"/>
      <c r="S622" s="131"/>
      <c r="T622" s="131"/>
      <c r="U622" s="131"/>
    </row>
    <row r="623" spans="2:21" s="191" customFormat="1" x14ac:dyDescent="0.25">
      <c r="B623" s="131"/>
      <c r="C623" s="131"/>
      <c r="D623" s="131"/>
      <c r="E623" s="131"/>
      <c r="F623" s="131"/>
      <c r="G623" s="131"/>
      <c r="H623" s="131"/>
      <c r="I623" s="131"/>
      <c r="J623" s="131"/>
      <c r="K623" s="131"/>
      <c r="L623" s="131"/>
      <c r="M623" s="131"/>
      <c r="N623" s="131"/>
      <c r="O623" s="131"/>
      <c r="P623" s="131"/>
      <c r="Q623" s="131"/>
      <c r="R623" s="131"/>
      <c r="S623" s="131"/>
      <c r="T623" s="131"/>
      <c r="U623" s="131"/>
    </row>
    <row r="624" spans="2:21" s="191" customFormat="1" x14ac:dyDescent="0.25">
      <c r="B624" s="131"/>
      <c r="C624" s="131"/>
      <c r="D624" s="131"/>
      <c r="E624" s="131"/>
      <c r="F624" s="131"/>
      <c r="G624" s="131"/>
      <c r="H624" s="131"/>
      <c r="I624" s="131"/>
      <c r="J624" s="131"/>
      <c r="K624" s="131"/>
      <c r="L624" s="131"/>
      <c r="M624" s="131"/>
      <c r="N624" s="131"/>
      <c r="O624" s="131"/>
      <c r="P624" s="131"/>
      <c r="Q624" s="131"/>
      <c r="R624" s="131"/>
      <c r="S624" s="131"/>
      <c r="T624" s="131"/>
      <c r="U624" s="131"/>
    </row>
    <row r="625" spans="2:21" s="191" customFormat="1" x14ac:dyDescent="0.25">
      <c r="B625" s="131"/>
      <c r="C625" s="131"/>
      <c r="D625" s="131"/>
      <c r="E625" s="131"/>
      <c r="F625" s="131"/>
      <c r="G625" s="131"/>
      <c r="H625" s="131"/>
      <c r="I625" s="131"/>
      <c r="J625" s="131"/>
      <c r="K625" s="131"/>
      <c r="L625" s="131"/>
      <c r="M625" s="131"/>
      <c r="N625" s="131"/>
      <c r="O625" s="131"/>
      <c r="P625" s="131"/>
      <c r="Q625" s="131"/>
      <c r="R625" s="131"/>
      <c r="S625" s="131"/>
      <c r="T625" s="131"/>
      <c r="U625" s="131"/>
    </row>
    <row r="626" spans="2:21" s="191" customFormat="1" x14ac:dyDescent="0.25">
      <c r="B626" s="131"/>
      <c r="C626" s="131"/>
      <c r="D626" s="131"/>
      <c r="E626" s="131"/>
      <c r="F626" s="131"/>
      <c r="G626" s="131"/>
      <c r="H626" s="131"/>
      <c r="I626" s="131"/>
      <c r="J626" s="131"/>
      <c r="K626" s="131"/>
      <c r="L626" s="131"/>
      <c r="M626" s="131"/>
      <c r="N626" s="131"/>
      <c r="O626" s="131"/>
      <c r="P626" s="131"/>
      <c r="Q626" s="131"/>
      <c r="R626" s="131"/>
      <c r="S626" s="131"/>
      <c r="T626" s="131"/>
      <c r="U626" s="131"/>
    </row>
    <row r="627" spans="2:21" s="191" customFormat="1" x14ac:dyDescent="0.25">
      <c r="B627" s="131"/>
      <c r="C627" s="131"/>
      <c r="D627" s="131"/>
      <c r="E627" s="131"/>
      <c r="F627" s="131"/>
      <c r="G627" s="131"/>
      <c r="H627" s="131"/>
      <c r="I627" s="131"/>
      <c r="J627" s="131"/>
      <c r="K627" s="131"/>
      <c r="L627" s="131"/>
      <c r="M627" s="131"/>
      <c r="N627" s="131"/>
      <c r="O627" s="131"/>
      <c r="P627" s="131"/>
      <c r="Q627" s="131"/>
      <c r="R627" s="131"/>
      <c r="S627" s="131"/>
      <c r="T627" s="131"/>
      <c r="U627" s="131"/>
    </row>
    <row r="628" spans="2:21" s="191" customFormat="1" x14ac:dyDescent="0.25">
      <c r="B628" s="131"/>
      <c r="C628" s="131"/>
      <c r="D628" s="131"/>
      <c r="E628" s="131"/>
      <c r="F628" s="131"/>
      <c r="G628" s="131"/>
      <c r="H628" s="131"/>
      <c r="I628" s="131"/>
      <c r="J628" s="131"/>
      <c r="K628" s="131"/>
      <c r="L628" s="131"/>
      <c r="M628" s="131"/>
      <c r="N628" s="131"/>
      <c r="O628" s="131"/>
      <c r="P628" s="131"/>
      <c r="Q628" s="131"/>
      <c r="R628" s="131"/>
      <c r="S628" s="131"/>
      <c r="T628" s="131"/>
      <c r="U628" s="131"/>
    </row>
    <row r="629" spans="2:21" s="191" customFormat="1" x14ac:dyDescent="0.25">
      <c r="B629" s="131"/>
      <c r="C629" s="131"/>
      <c r="D629" s="131"/>
      <c r="E629" s="131"/>
      <c r="F629" s="131"/>
      <c r="G629" s="131"/>
      <c r="H629" s="131"/>
      <c r="I629" s="131"/>
      <c r="J629" s="131"/>
      <c r="K629" s="131"/>
      <c r="L629" s="131"/>
      <c r="M629" s="131"/>
      <c r="N629" s="131"/>
      <c r="O629" s="131"/>
      <c r="P629" s="131"/>
      <c r="Q629" s="131"/>
      <c r="R629" s="131"/>
      <c r="S629" s="131"/>
      <c r="T629" s="131"/>
      <c r="U629" s="131"/>
    </row>
    <row r="630" spans="2:21" s="191" customFormat="1" x14ac:dyDescent="0.25">
      <c r="B630" s="131"/>
      <c r="C630" s="131"/>
      <c r="D630" s="131"/>
      <c r="E630" s="131"/>
      <c r="F630" s="131"/>
      <c r="G630" s="131"/>
      <c r="H630" s="131"/>
      <c r="I630" s="131"/>
      <c r="J630" s="131"/>
      <c r="K630" s="131"/>
      <c r="L630" s="131"/>
      <c r="M630" s="131"/>
      <c r="N630" s="131"/>
      <c r="O630" s="131"/>
      <c r="P630" s="131"/>
      <c r="Q630" s="131"/>
      <c r="R630" s="131"/>
      <c r="S630" s="131"/>
      <c r="T630" s="131"/>
      <c r="U630" s="131"/>
    </row>
    <row r="631" spans="2:21" s="191" customFormat="1" x14ac:dyDescent="0.25">
      <c r="B631" s="131"/>
      <c r="C631" s="131"/>
      <c r="D631" s="131"/>
      <c r="E631" s="131"/>
      <c r="F631" s="131"/>
      <c r="G631" s="131"/>
      <c r="H631" s="131"/>
      <c r="I631" s="131"/>
      <c r="J631" s="131"/>
      <c r="K631" s="131"/>
      <c r="L631" s="131"/>
      <c r="M631" s="131"/>
      <c r="N631" s="131"/>
      <c r="O631" s="131"/>
      <c r="P631" s="131"/>
      <c r="Q631" s="131"/>
      <c r="R631" s="131"/>
      <c r="S631" s="131"/>
      <c r="T631" s="131"/>
      <c r="U631" s="131"/>
    </row>
    <row r="632" spans="2:21" s="191" customFormat="1" x14ac:dyDescent="0.25">
      <c r="B632" s="131"/>
      <c r="C632" s="131"/>
      <c r="D632" s="131"/>
      <c r="E632" s="131"/>
      <c r="F632" s="131"/>
      <c r="G632" s="131"/>
      <c r="H632" s="131"/>
      <c r="I632" s="131"/>
      <c r="J632" s="131"/>
      <c r="K632" s="131"/>
      <c r="L632" s="131"/>
      <c r="M632" s="131"/>
      <c r="N632" s="131"/>
      <c r="O632" s="131"/>
      <c r="P632" s="131"/>
      <c r="Q632" s="131"/>
      <c r="R632" s="131"/>
      <c r="S632" s="131"/>
      <c r="T632" s="131"/>
      <c r="U632" s="131"/>
    </row>
    <row r="633" spans="2:21" s="191" customFormat="1" x14ac:dyDescent="0.25">
      <c r="B633" s="131"/>
      <c r="C633" s="131"/>
      <c r="D633" s="131"/>
      <c r="E633" s="131"/>
      <c r="F633" s="131"/>
      <c r="G633" s="131"/>
      <c r="H633" s="131"/>
      <c r="I633" s="131"/>
      <c r="J633" s="131"/>
      <c r="K633" s="131"/>
      <c r="L633" s="131"/>
      <c r="M633" s="131"/>
      <c r="N633" s="131"/>
      <c r="O633" s="131"/>
      <c r="P633" s="131"/>
      <c r="Q633" s="131"/>
      <c r="R633" s="131"/>
      <c r="S633" s="131"/>
      <c r="T633" s="131"/>
      <c r="U633" s="131"/>
    </row>
    <row r="634" spans="2:21" s="191" customFormat="1" x14ac:dyDescent="0.25">
      <c r="B634" s="131"/>
      <c r="C634" s="131"/>
      <c r="D634" s="131"/>
      <c r="E634" s="131"/>
      <c r="F634" s="131"/>
      <c r="G634" s="131"/>
      <c r="H634" s="131"/>
      <c r="I634" s="131"/>
      <c r="J634" s="131"/>
      <c r="K634" s="131"/>
      <c r="L634" s="131"/>
      <c r="M634" s="131"/>
      <c r="N634" s="131"/>
      <c r="O634" s="131"/>
      <c r="P634" s="131"/>
      <c r="Q634" s="131"/>
      <c r="R634" s="131"/>
      <c r="S634" s="131"/>
      <c r="T634" s="131"/>
      <c r="U634" s="131"/>
    </row>
    <row r="635" spans="2:21" s="191" customFormat="1" x14ac:dyDescent="0.25">
      <c r="B635" s="131"/>
      <c r="C635" s="131"/>
      <c r="D635" s="131"/>
      <c r="E635" s="131"/>
      <c r="F635" s="131"/>
      <c r="G635" s="131"/>
      <c r="H635" s="131"/>
      <c r="I635" s="131"/>
      <c r="J635" s="131"/>
      <c r="K635" s="131"/>
      <c r="L635" s="131"/>
      <c r="M635" s="131"/>
      <c r="N635" s="131"/>
      <c r="O635" s="131"/>
      <c r="P635" s="131"/>
      <c r="Q635" s="131"/>
      <c r="R635" s="131"/>
      <c r="S635" s="131"/>
      <c r="T635" s="131"/>
      <c r="U635" s="131"/>
    </row>
    <row r="636" spans="2:21" s="191" customFormat="1" x14ac:dyDescent="0.25">
      <c r="B636" s="131"/>
      <c r="C636" s="131"/>
      <c r="D636" s="131"/>
      <c r="E636" s="131"/>
      <c r="F636" s="131"/>
      <c r="G636" s="131"/>
      <c r="H636" s="131"/>
      <c r="I636" s="131"/>
      <c r="J636" s="131"/>
      <c r="K636" s="131"/>
      <c r="L636" s="131"/>
      <c r="M636" s="131"/>
      <c r="N636" s="131"/>
      <c r="O636" s="131"/>
      <c r="P636" s="131"/>
      <c r="Q636" s="131"/>
      <c r="R636" s="131"/>
      <c r="S636" s="131"/>
      <c r="T636" s="131"/>
      <c r="U636" s="131"/>
    </row>
    <row r="637" spans="2:21" s="191" customFormat="1" x14ac:dyDescent="0.25">
      <c r="B637" s="131"/>
      <c r="C637" s="131"/>
      <c r="D637" s="131"/>
      <c r="E637" s="131"/>
      <c r="F637" s="131"/>
      <c r="G637" s="131"/>
      <c r="H637" s="131"/>
      <c r="I637" s="131"/>
      <c r="J637" s="131"/>
      <c r="K637" s="131"/>
      <c r="L637" s="131"/>
      <c r="M637" s="131"/>
      <c r="N637" s="131"/>
      <c r="O637" s="131"/>
      <c r="P637" s="131"/>
      <c r="Q637" s="131"/>
      <c r="R637" s="131"/>
      <c r="S637" s="131"/>
      <c r="T637" s="131"/>
      <c r="U637" s="131"/>
    </row>
    <row r="638" spans="2:21" s="191" customFormat="1" x14ac:dyDescent="0.25">
      <c r="B638" s="131"/>
      <c r="C638" s="131"/>
      <c r="D638" s="131"/>
      <c r="E638" s="131"/>
      <c r="F638" s="131"/>
      <c r="G638" s="131"/>
      <c r="H638" s="131"/>
      <c r="I638" s="131"/>
      <c r="J638" s="131"/>
      <c r="K638" s="131"/>
      <c r="L638" s="131"/>
      <c r="M638" s="131"/>
      <c r="N638" s="131"/>
      <c r="O638" s="131"/>
      <c r="P638" s="131"/>
      <c r="Q638" s="131"/>
      <c r="R638" s="131"/>
      <c r="S638" s="131"/>
      <c r="T638" s="131"/>
      <c r="U638" s="131"/>
    </row>
    <row r="639" spans="2:21" s="191" customFormat="1" x14ac:dyDescent="0.25">
      <c r="B639" s="131"/>
      <c r="C639" s="131"/>
      <c r="D639" s="131"/>
      <c r="E639" s="131"/>
      <c r="F639" s="131"/>
      <c r="G639" s="131"/>
      <c r="H639" s="131"/>
      <c r="I639" s="131"/>
      <c r="J639" s="131"/>
      <c r="K639" s="131"/>
      <c r="L639" s="131"/>
      <c r="M639" s="131"/>
      <c r="N639" s="131"/>
      <c r="O639" s="131"/>
      <c r="P639" s="131"/>
      <c r="Q639" s="131"/>
      <c r="R639" s="131"/>
      <c r="S639" s="131"/>
      <c r="T639" s="131"/>
      <c r="U639" s="131"/>
    </row>
    <row r="640" spans="2:21" s="191" customFormat="1" x14ac:dyDescent="0.25">
      <c r="B640" s="131"/>
      <c r="C640" s="131"/>
      <c r="D640" s="131"/>
      <c r="E640" s="131"/>
      <c r="F640" s="131"/>
      <c r="G640" s="131"/>
      <c r="H640" s="131"/>
      <c r="I640" s="131"/>
      <c r="J640" s="131"/>
      <c r="K640" s="131"/>
      <c r="L640" s="131"/>
      <c r="M640" s="131"/>
      <c r="N640" s="131"/>
      <c r="O640" s="131"/>
      <c r="P640" s="131"/>
      <c r="Q640" s="131"/>
      <c r="R640" s="131"/>
      <c r="S640" s="131"/>
      <c r="T640" s="131"/>
      <c r="U640" s="131"/>
    </row>
    <row r="641" spans="2:21" s="191" customFormat="1" x14ac:dyDescent="0.25">
      <c r="B641" s="131"/>
      <c r="C641" s="131"/>
      <c r="D641" s="131"/>
      <c r="E641" s="131"/>
      <c r="F641" s="131"/>
      <c r="G641" s="131"/>
      <c r="H641" s="131"/>
      <c r="I641" s="131"/>
      <c r="J641" s="131"/>
      <c r="K641" s="131"/>
      <c r="L641" s="131"/>
      <c r="M641" s="131"/>
      <c r="N641" s="131"/>
      <c r="O641" s="131"/>
      <c r="P641" s="131"/>
      <c r="Q641" s="131"/>
      <c r="R641" s="131"/>
      <c r="S641" s="131"/>
      <c r="T641" s="131"/>
      <c r="U641" s="131"/>
    </row>
    <row r="642" spans="2:21" s="191" customFormat="1" x14ac:dyDescent="0.25">
      <c r="B642" s="131"/>
      <c r="C642" s="131"/>
      <c r="D642" s="131"/>
      <c r="E642" s="131"/>
      <c r="F642" s="131"/>
      <c r="G642" s="131"/>
      <c r="H642" s="131"/>
      <c r="I642" s="131"/>
      <c r="J642" s="131"/>
      <c r="K642" s="131"/>
      <c r="L642" s="131"/>
      <c r="M642" s="131"/>
      <c r="N642" s="131"/>
      <c r="O642" s="131"/>
      <c r="P642" s="131"/>
      <c r="Q642" s="131"/>
      <c r="R642" s="131"/>
      <c r="S642" s="131"/>
      <c r="T642" s="131"/>
      <c r="U642" s="131"/>
    </row>
    <row r="643" spans="2:21" s="191" customFormat="1" x14ac:dyDescent="0.25">
      <c r="B643" s="131"/>
      <c r="C643" s="131"/>
      <c r="D643" s="131"/>
      <c r="E643" s="131"/>
      <c r="F643" s="131"/>
      <c r="G643" s="131"/>
      <c r="H643" s="131"/>
      <c r="I643" s="131"/>
      <c r="J643" s="131"/>
      <c r="K643" s="131"/>
      <c r="L643" s="131"/>
      <c r="M643" s="131"/>
      <c r="N643" s="131"/>
      <c r="O643" s="131"/>
      <c r="P643" s="131"/>
      <c r="Q643" s="131"/>
      <c r="R643" s="131"/>
      <c r="S643" s="131"/>
      <c r="T643" s="131"/>
      <c r="U643" s="131"/>
    </row>
    <row r="644" spans="2:21" s="191" customFormat="1" x14ac:dyDescent="0.25">
      <c r="B644" s="131"/>
      <c r="C644" s="131"/>
      <c r="D644" s="131"/>
      <c r="E644" s="131"/>
      <c r="F644" s="131"/>
      <c r="G644" s="131"/>
      <c r="H644" s="131"/>
      <c r="I644" s="131"/>
      <c r="J644" s="131"/>
      <c r="K644" s="131"/>
      <c r="L644" s="131"/>
      <c r="M644" s="131"/>
      <c r="N644" s="131"/>
      <c r="O644" s="131"/>
      <c r="P644" s="131"/>
      <c r="Q644" s="131"/>
      <c r="R644" s="131"/>
      <c r="S644" s="131"/>
      <c r="T644" s="131"/>
      <c r="U644" s="131"/>
    </row>
    <row r="645" spans="2:21" s="191" customFormat="1" x14ac:dyDescent="0.25">
      <c r="B645" s="131"/>
      <c r="C645" s="131"/>
      <c r="D645" s="131"/>
      <c r="E645" s="131"/>
      <c r="F645" s="131"/>
      <c r="G645" s="131"/>
      <c r="H645" s="131"/>
      <c r="I645" s="131"/>
      <c r="J645" s="131"/>
      <c r="K645" s="131"/>
      <c r="L645" s="131"/>
      <c r="M645" s="131"/>
      <c r="N645" s="131"/>
      <c r="O645" s="131"/>
      <c r="P645" s="131"/>
      <c r="Q645" s="131"/>
      <c r="R645" s="131"/>
      <c r="S645" s="131"/>
      <c r="T645" s="131"/>
      <c r="U645" s="131"/>
    </row>
    <row r="646" spans="2:21" s="191" customFormat="1" x14ac:dyDescent="0.25">
      <c r="B646" s="131"/>
      <c r="C646" s="131"/>
      <c r="D646" s="131"/>
      <c r="E646" s="131"/>
      <c r="F646" s="131"/>
      <c r="G646" s="131"/>
      <c r="H646" s="131"/>
      <c r="I646" s="131"/>
      <c r="J646" s="131"/>
      <c r="K646" s="131"/>
      <c r="L646" s="131"/>
      <c r="M646" s="131"/>
      <c r="N646" s="131"/>
      <c r="O646" s="131"/>
      <c r="P646" s="131"/>
      <c r="Q646" s="131"/>
      <c r="R646" s="131"/>
      <c r="S646" s="131"/>
      <c r="T646" s="131"/>
      <c r="U646" s="131"/>
    </row>
    <row r="647" spans="2:21" s="191" customFormat="1" x14ac:dyDescent="0.25">
      <c r="B647" s="131"/>
      <c r="C647" s="131"/>
      <c r="D647" s="131"/>
      <c r="E647" s="131"/>
      <c r="F647" s="131"/>
      <c r="G647" s="131"/>
      <c r="H647" s="131"/>
      <c r="I647" s="131"/>
      <c r="J647" s="131"/>
      <c r="K647" s="131"/>
      <c r="L647" s="131"/>
      <c r="M647" s="131"/>
      <c r="N647" s="131"/>
      <c r="O647" s="131"/>
      <c r="P647" s="131"/>
      <c r="Q647" s="131"/>
      <c r="R647" s="131"/>
      <c r="S647" s="131"/>
      <c r="T647" s="131"/>
      <c r="U647" s="131"/>
    </row>
    <row r="648" spans="2:21" s="191" customFormat="1" x14ac:dyDescent="0.25">
      <c r="B648" s="131"/>
      <c r="C648" s="131"/>
      <c r="D648" s="131"/>
      <c r="E648" s="131"/>
      <c r="F648" s="131"/>
      <c r="G648" s="131"/>
      <c r="H648" s="131"/>
      <c r="I648" s="131"/>
      <c r="J648" s="131"/>
      <c r="K648" s="131"/>
      <c r="L648" s="131"/>
      <c r="M648" s="131"/>
      <c r="N648" s="131"/>
      <c r="O648" s="131"/>
      <c r="P648" s="131"/>
      <c r="Q648" s="131"/>
      <c r="R648" s="131"/>
      <c r="S648" s="131"/>
      <c r="T648" s="131"/>
      <c r="U648" s="131"/>
    </row>
    <row r="649" spans="2:21" s="191" customFormat="1" x14ac:dyDescent="0.25">
      <c r="B649" s="131"/>
      <c r="C649" s="131"/>
      <c r="D649" s="131"/>
      <c r="E649" s="131"/>
      <c r="F649" s="131"/>
      <c r="G649" s="131"/>
      <c r="H649" s="131"/>
      <c r="I649" s="131"/>
      <c r="J649" s="131"/>
      <c r="K649" s="131"/>
      <c r="L649" s="131"/>
      <c r="M649" s="131"/>
      <c r="N649" s="131"/>
      <c r="O649" s="131"/>
      <c r="P649" s="131"/>
      <c r="Q649" s="131"/>
      <c r="R649" s="131"/>
      <c r="S649" s="131"/>
      <c r="T649" s="131"/>
      <c r="U649" s="131"/>
    </row>
    <row r="650" spans="2:21" s="191" customFormat="1" x14ac:dyDescent="0.25">
      <c r="B650" s="131"/>
      <c r="C650" s="131"/>
      <c r="D650" s="131"/>
      <c r="E650" s="131"/>
      <c r="F650" s="131"/>
      <c r="G650" s="131"/>
      <c r="H650" s="131"/>
      <c r="I650" s="131"/>
      <c r="J650" s="131"/>
      <c r="K650" s="131"/>
      <c r="L650" s="131"/>
      <c r="M650" s="131"/>
      <c r="N650" s="131"/>
      <c r="O650" s="131"/>
      <c r="P650" s="131"/>
      <c r="Q650" s="131"/>
      <c r="R650" s="131"/>
      <c r="S650" s="131"/>
      <c r="T650" s="131"/>
      <c r="U650" s="131"/>
    </row>
    <row r="651" spans="2:21" s="191" customFormat="1" x14ac:dyDescent="0.25">
      <c r="B651" s="131"/>
      <c r="C651" s="131"/>
      <c r="D651" s="131"/>
      <c r="E651" s="131"/>
      <c r="F651" s="131"/>
      <c r="G651" s="131"/>
      <c r="H651" s="131"/>
      <c r="I651" s="131"/>
      <c r="J651" s="131"/>
      <c r="K651" s="131"/>
      <c r="L651" s="131"/>
      <c r="M651" s="131"/>
      <c r="N651" s="131"/>
      <c r="O651" s="131"/>
      <c r="P651" s="131"/>
      <c r="Q651" s="131"/>
      <c r="R651" s="131"/>
      <c r="S651" s="131"/>
      <c r="T651" s="131"/>
      <c r="U651" s="131"/>
    </row>
    <row r="652" spans="2:21" s="191" customFormat="1" x14ac:dyDescent="0.25">
      <c r="B652" s="131"/>
      <c r="C652" s="131"/>
      <c r="D652" s="131"/>
      <c r="E652" s="131"/>
      <c r="F652" s="131"/>
      <c r="G652" s="131"/>
      <c r="H652" s="131"/>
      <c r="I652" s="131"/>
      <c r="J652" s="131"/>
      <c r="K652" s="131"/>
      <c r="L652" s="131"/>
      <c r="M652" s="131"/>
      <c r="N652" s="131"/>
      <c r="O652" s="131"/>
      <c r="P652" s="131"/>
      <c r="Q652" s="131"/>
      <c r="R652" s="131"/>
      <c r="S652" s="131"/>
      <c r="T652" s="131"/>
      <c r="U652" s="131"/>
    </row>
    <row r="653" spans="2:21" s="191" customFormat="1" x14ac:dyDescent="0.25">
      <c r="B653" s="131"/>
      <c r="C653" s="131"/>
      <c r="D653" s="131"/>
      <c r="E653" s="131"/>
      <c r="F653" s="131"/>
      <c r="G653" s="131"/>
      <c r="H653" s="131"/>
      <c r="I653" s="131"/>
      <c r="J653" s="131"/>
      <c r="K653" s="131"/>
      <c r="L653" s="131"/>
      <c r="M653" s="131"/>
      <c r="N653" s="131"/>
      <c r="O653" s="131"/>
      <c r="P653" s="131"/>
      <c r="Q653" s="131"/>
      <c r="R653" s="131"/>
      <c r="S653" s="131"/>
      <c r="T653" s="131"/>
      <c r="U653" s="131"/>
    </row>
    <row r="654" spans="2:21" s="191" customFormat="1" x14ac:dyDescent="0.25">
      <c r="B654" s="131"/>
      <c r="C654" s="131"/>
      <c r="D654" s="131"/>
      <c r="E654" s="131"/>
      <c r="F654" s="131"/>
      <c r="G654" s="131"/>
      <c r="H654" s="131"/>
      <c r="I654" s="131"/>
      <c r="J654" s="131"/>
      <c r="K654" s="131"/>
      <c r="L654" s="131"/>
      <c r="M654" s="131"/>
      <c r="N654" s="131"/>
      <c r="O654" s="131"/>
      <c r="P654" s="131"/>
      <c r="Q654" s="131"/>
      <c r="R654" s="131"/>
      <c r="S654" s="131"/>
      <c r="T654" s="131"/>
      <c r="U654" s="131"/>
    </row>
    <row r="655" spans="2:21" s="191" customFormat="1" x14ac:dyDescent="0.25">
      <c r="B655" s="131"/>
      <c r="C655" s="131"/>
      <c r="D655" s="131"/>
      <c r="E655" s="131"/>
      <c r="F655" s="131"/>
      <c r="G655" s="131"/>
      <c r="H655" s="131"/>
      <c r="I655" s="131"/>
      <c r="J655" s="131"/>
      <c r="K655" s="131"/>
      <c r="L655" s="131"/>
      <c r="M655" s="131"/>
      <c r="N655" s="131"/>
      <c r="O655" s="131"/>
      <c r="P655" s="131"/>
      <c r="Q655" s="131"/>
      <c r="R655" s="131"/>
      <c r="S655" s="131"/>
      <c r="T655" s="131"/>
      <c r="U655" s="131"/>
    </row>
    <row r="656" spans="2:21" s="191" customFormat="1" x14ac:dyDescent="0.25">
      <c r="B656" s="131"/>
      <c r="C656" s="131"/>
      <c r="D656" s="131"/>
      <c r="E656" s="131"/>
      <c r="F656" s="131"/>
      <c r="G656" s="131"/>
      <c r="H656" s="131"/>
      <c r="I656" s="131"/>
      <c r="J656" s="131"/>
      <c r="K656" s="131"/>
      <c r="L656" s="131"/>
      <c r="M656" s="131"/>
      <c r="N656" s="131"/>
      <c r="O656" s="131"/>
      <c r="P656" s="131"/>
      <c r="Q656" s="131"/>
      <c r="R656" s="131"/>
      <c r="S656" s="131"/>
      <c r="T656" s="131"/>
      <c r="U656" s="131"/>
    </row>
    <row r="657" spans="2:21" s="191" customFormat="1" x14ac:dyDescent="0.25">
      <c r="B657" s="131"/>
      <c r="C657" s="131"/>
      <c r="D657" s="131"/>
      <c r="E657" s="131"/>
      <c r="F657" s="131"/>
      <c r="G657" s="131"/>
      <c r="H657" s="131"/>
      <c r="I657" s="131"/>
      <c r="J657" s="131"/>
      <c r="K657" s="131"/>
      <c r="L657" s="131"/>
      <c r="M657" s="131"/>
      <c r="N657" s="131"/>
      <c r="O657" s="131"/>
      <c r="P657" s="131"/>
      <c r="Q657" s="131"/>
      <c r="R657" s="131"/>
      <c r="S657" s="131"/>
      <c r="T657" s="131"/>
      <c r="U657" s="131"/>
    </row>
    <row r="658" spans="2:21" s="191" customFormat="1" x14ac:dyDescent="0.25">
      <c r="B658" s="131"/>
      <c r="C658" s="131"/>
      <c r="D658" s="131"/>
      <c r="E658" s="131"/>
      <c r="F658" s="131"/>
      <c r="G658" s="131"/>
      <c r="H658" s="131"/>
      <c r="I658" s="131"/>
      <c r="J658" s="131"/>
      <c r="K658" s="131"/>
      <c r="L658" s="131"/>
      <c r="M658" s="131"/>
      <c r="N658" s="131"/>
      <c r="O658" s="131"/>
      <c r="P658" s="131"/>
      <c r="Q658" s="131"/>
      <c r="R658" s="131"/>
      <c r="S658" s="131"/>
      <c r="T658" s="131"/>
      <c r="U658" s="131"/>
    </row>
    <row r="659" spans="2:21" s="191" customFormat="1" x14ac:dyDescent="0.25">
      <c r="B659" s="131"/>
      <c r="C659" s="131"/>
      <c r="D659" s="131"/>
      <c r="E659" s="131"/>
      <c r="F659" s="131"/>
      <c r="G659" s="131"/>
      <c r="H659" s="131"/>
      <c r="I659" s="131"/>
      <c r="J659" s="131"/>
      <c r="K659" s="131"/>
      <c r="L659" s="131"/>
      <c r="M659" s="131"/>
      <c r="N659" s="131"/>
      <c r="O659" s="131"/>
      <c r="P659" s="131"/>
      <c r="Q659" s="131"/>
      <c r="R659" s="131"/>
      <c r="S659" s="131"/>
      <c r="T659" s="131"/>
      <c r="U659" s="131"/>
    </row>
    <row r="660" spans="2:21" s="191" customFormat="1" x14ac:dyDescent="0.25">
      <c r="B660" s="131"/>
      <c r="C660" s="131"/>
      <c r="D660" s="131"/>
      <c r="E660" s="131"/>
      <c r="F660" s="131"/>
      <c r="G660" s="131"/>
      <c r="H660" s="131"/>
      <c r="I660" s="131"/>
      <c r="J660" s="131"/>
      <c r="K660" s="131"/>
      <c r="L660" s="131"/>
      <c r="M660" s="131"/>
      <c r="N660" s="131"/>
      <c r="O660" s="131"/>
      <c r="P660" s="131"/>
      <c r="Q660" s="131"/>
      <c r="R660" s="131"/>
      <c r="S660" s="131"/>
      <c r="T660" s="131"/>
      <c r="U660" s="131"/>
    </row>
    <row r="661" spans="2:21" s="191" customFormat="1" x14ac:dyDescent="0.25">
      <c r="B661" s="131"/>
      <c r="C661" s="131"/>
      <c r="D661" s="131"/>
      <c r="E661" s="131"/>
      <c r="F661" s="131"/>
      <c r="G661" s="131"/>
      <c r="H661" s="131"/>
      <c r="I661" s="131"/>
      <c r="J661" s="131"/>
      <c r="K661" s="131"/>
      <c r="L661" s="131"/>
      <c r="M661" s="131"/>
      <c r="N661" s="131"/>
      <c r="O661" s="131"/>
      <c r="P661" s="131"/>
      <c r="Q661" s="131"/>
      <c r="R661" s="131"/>
      <c r="S661" s="131"/>
      <c r="T661" s="131"/>
      <c r="U661" s="131"/>
    </row>
    <row r="662" spans="2:21" s="191" customFormat="1" x14ac:dyDescent="0.25">
      <c r="B662" s="131"/>
      <c r="C662" s="131"/>
      <c r="D662" s="131"/>
      <c r="E662" s="131"/>
      <c r="F662" s="131"/>
      <c r="G662" s="131"/>
      <c r="H662" s="131"/>
      <c r="I662" s="131"/>
      <c r="J662" s="131"/>
      <c r="K662" s="131"/>
      <c r="L662" s="131"/>
      <c r="M662" s="131"/>
      <c r="N662" s="131"/>
      <c r="O662" s="131"/>
      <c r="P662" s="131"/>
      <c r="Q662" s="131"/>
      <c r="R662" s="131"/>
      <c r="S662" s="131"/>
      <c r="T662" s="131"/>
      <c r="U662" s="131"/>
    </row>
    <row r="663" spans="2:21" s="191" customFormat="1" x14ac:dyDescent="0.25">
      <c r="B663" s="131"/>
      <c r="C663" s="131"/>
      <c r="D663" s="131"/>
      <c r="E663" s="131"/>
      <c r="F663" s="131"/>
      <c r="G663" s="131"/>
      <c r="H663" s="131"/>
      <c r="I663" s="131"/>
      <c r="J663" s="131"/>
      <c r="K663" s="131"/>
      <c r="L663" s="131"/>
      <c r="M663" s="131"/>
      <c r="N663" s="131"/>
      <c r="O663" s="131"/>
      <c r="P663" s="131"/>
      <c r="Q663" s="131"/>
      <c r="R663" s="131"/>
      <c r="S663" s="131"/>
      <c r="T663" s="131"/>
      <c r="U663" s="131"/>
    </row>
    <row r="664" spans="2:21" s="191" customFormat="1" x14ac:dyDescent="0.25">
      <c r="B664" s="131"/>
      <c r="C664" s="131"/>
      <c r="D664" s="131"/>
      <c r="E664" s="131"/>
      <c r="F664" s="131"/>
      <c r="G664" s="131"/>
      <c r="H664" s="131"/>
      <c r="I664" s="131"/>
      <c r="J664" s="131"/>
      <c r="K664" s="131"/>
      <c r="L664" s="131"/>
      <c r="M664" s="131"/>
      <c r="N664" s="131"/>
      <c r="O664" s="131"/>
      <c r="P664" s="131"/>
      <c r="Q664" s="131"/>
      <c r="R664" s="131"/>
      <c r="S664" s="131"/>
      <c r="T664" s="131"/>
      <c r="U664" s="131"/>
    </row>
    <row r="665" spans="2:21" s="191" customFormat="1" x14ac:dyDescent="0.25">
      <c r="B665" s="131"/>
      <c r="C665" s="131"/>
      <c r="D665" s="131"/>
      <c r="E665" s="131"/>
      <c r="F665" s="131"/>
      <c r="G665" s="131"/>
      <c r="H665" s="131"/>
      <c r="I665" s="131"/>
      <c r="J665" s="131"/>
      <c r="K665" s="131"/>
      <c r="L665" s="131"/>
      <c r="M665" s="131"/>
      <c r="N665" s="131"/>
      <c r="O665" s="131"/>
      <c r="P665" s="131"/>
      <c r="Q665" s="131"/>
      <c r="R665" s="131"/>
      <c r="S665" s="131"/>
      <c r="T665" s="131"/>
      <c r="U665" s="131"/>
    </row>
    <row r="666" spans="2:21" s="191" customFormat="1" x14ac:dyDescent="0.25">
      <c r="B666" s="131"/>
      <c r="C666" s="131"/>
      <c r="D666" s="131"/>
      <c r="E666" s="131"/>
      <c r="F666" s="131"/>
      <c r="G666" s="131"/>
      <c r="H666" s="131"/>
      <c r="I666" s="131"/>
      <c r="J666" s="131"/>
      <c r="K666" s="131"/>
      <c r="L666" s="131"/>
      <c r="M666" s="131"/>
      <c r="N666" s="131"/>
      <c r="O666" s="131"/>
      <c r="P666" s="131"/>
      <c r="Q666" s="131"/>
      <c r="R666" s="131"/>
      <c r="S666" s="131"/>
      <c r="T666" s="131"/>
      <c r="U666" s="131"/>
    </row>
    <row r="667" spans="2:21" s="191" customFormat="1" x14ac:dyDescent="0.25">
      <c r="B667" s="131"/>
      <c r="C667" s="131"/>
      <c r="D667" s="131"/>
      <c r="E667" s="131"/>
      <c r="F667" s="131"/>
      <c r="G667" s="131"/>
      <c r="H667" s="131"/>
      <c r="I667" s="131"/>
      <c r="J667" s="131"/>
      <c r="K667" s="131"/>
      <c r="L667" s="131"/>
      <c r="M667" s="131"/>
      <c r="N667" s="131"/>
      <c r="O667" s="131"/>
      <c r="P667" s="131"/>
      <c r="Q667" s="131"/>
      <c r="R667" s="131"/>
      <c r="S667" s="131"/>
      <c r="T667" s="131"/>
      <c r="U667" s="131"/>
    </row>
    <row r="668" spans="2:21" s="191" customFormat="1" x14ac:dyDescent="0.25">
      <c r="B668" s="131"/>
      <c r="C668" s="131"/>
      <c r="D668" s="131"/>
      <c r="E668" s="131"/>
      <c r="F668" s="131"/>
      <c r="G668" s="131"/>
      <c r="H668" s="131"/>
      <c r="I668" s="131"/>
      <c r="J668" s="131"/>
      <c r="K668" s="131"/>
      <c r="L668" s="131"/>
      <c r="M668" s="131"/>
      <c r="N668" s="131"/>
      <c r="O668" s="131"/>
      <c r="P668" s="131"/>
      <c r="Q668" s="131"/>
      <c r="R668" s="131"/>
      <c r="S668" s="131"/>
      <c r="T668" s="131"/>
      <c r="U668" s="131"/>
    </row>
    <row r="669" spans="2:21" s="191" customFormat="1" x14ac:dyDescent="0.25">
      <c r="B669" s="131"/>
      <c r="C669" s="131"/>
      <c r="D669" s="131"/>
      <c r="E669" s="131"/>
      <c r="F669" s="131"/>
      <c r="G669" s="131"/>
      <c r="H669" s="131"/>
      <c r="I669" s="131"/>
      <c r="J669" s="131"/>
      <c r="K669" s="131"/>
      <c r="L669" s="131"/>
      <c r="M669" s="131"/>
      <c r="N669" s="131"/>
      <c r="O669" s="131"/>
      <c r="P669" s="131"/>
      <c r="Q669" s="131"/>
      <c r="R669" s="131"/>
      <c r="S669" s="131"/>
      <c r="T669" s="131"/>
      <c r="U669" s="131"/>
    </row>
    <row r="670" spans="2:21" s="191" customFormat="1" x14ac:dyDescent="0.25">
      <c r="B670" s="131"/>
      <c r="C670" s="131"/>
      <c r="D670" s="131"/>
      <c r="E670" s="131"/>
      <c r="F670" s="131"/>
      <c r="G670" s="131"/>
      <c r="H670" s="131"/>
      <c r="I670" s="131"/>
      <c r="J670" s="131"/>
      <c r="K670" s="131"/>
      <c r="L670" s="131"/>
      <c r="M670" s="131"/>
      <c r="N670" s="131"/>
      <c r="O670" s="131"/>
      <c r="P670" s="131"/>
      <c r="Q670" s="131"/>
      <c r="R670" s="131"/>
      <c r="S670" s="131"/>
      <c r="T670" s="131"/>
      <c r="U670" s="131"/>
    </row>
    <row r="671" spans="2:21" s="191" customFormat="1" x14ac:dyDescent="0.25">
      <c r="B671" s="131"/>
      <c r="C671" s="131"/>
      <c r="D671" s="131"/>
      <c r="E671" s="131"/>
      <c r="F671" s="131"/>
      <c r="G671" s="131"/>
      <c r="H671" s="131"/>
      <c r="I671" s="131"/>
      <c r="J671" s="131"/>
      <c r="K671" s="131"/>
      <c r="L671" s="131"/>
      <c r="M671" s="131"/>
      <c r="N671" s="131"/>
      <c r="O671" s="131"/>
      <c r="P671" s="131"/>
      <c r="Q671" s="131"/>
      <c r="R671" s="131"/>
      <c r="S671" s="131"/>
      <c r="T671" s="131"/>
      <c r="U671" s="131"/>
    </row>
    <row r="672" spans="2:21" s="191" customFormat="1" x14ac:dyDescent="0.25">
      <c r="B672" s="131"/>
      <c r="C672" s="131"/>
      <c r="D672" s="131"/>
      <c r="E672" s="131"/>
      <c r="F672" s="131"/>
      <c r="G672" s="131"/>
      <c r="H672" s="131"/>
      <c r="I672" s="131"/>
      <c r="J672" s="131"/>
      <c r="K672" s="131"/>
      <c r="L672" s="131"/>
      <c r="M672" s="131"/>
      <c r="N672" s="131"/>
      <c r="O672" s="131"/>
      <c r="P672" s="131"/>
      <c r="Q672" s="131"/>
      <c r="R672" s="131"/>
      <c r="S672" s="131"/>
      <c r="T672" s="131"/>
      <c r="U672" s="131"/>
    </row>
    <row r="673" spans="2:21" s="191" customFormat="1" x14ac:dyDescent="0.25">
      <c r="B673" s="131"/>
      <c r="C673" s="131"/>
      <c r="D673" s="131"/>
      <c r="E673" s="131"/>
      <c r="F673" s="131"/>
      <c r="G673" s="131"/>
      <c r="H673" s="131"/>
      <c r="I673" s="131"/>
      <c r="J673" s="131"/>
      <c r="K673" s="131"/>
      <c r="L673" s="131"/>
      <c r="M673" s="131"/>
      <c r="N673" s="131"/>
      <c r="O673" s="131"/>
      <c r="P673" s="131"/>
      <c r="Q673" s="131"/>
      <c r="R673" s="131"/>
      <c r="S673" s="131"/>
      <c r="T673" s="131"/>
      <c r="U673" s="131"/>
    </row>
    <row r="674" spans="2:21" s="191" customFormat="1" x14ac:dyDescent="0.25">
      <c r="B674" s="131"/>
      <c r="C674" s="131"/>
      <c r="D674" s="131"/>
      <c r="E674" s="131"/>
      <c r="F674" s="131"/>
      <c r="G674" s="131"/>
      <c r="H674" s="131"/>
      <c r="I674" s="131"/>
      <c r="J674" s="131"/>
      <c r="K674" s="131"/>
      <c r="L674" s="131"/>
      <c r="M674" s="131"/>
      <c r="N674" s="131"/>
      <c r="O674" s="131"/>
      <c r="P674" s="131"/>
      <c r="Q674" s="131"/>
      <c r="R674" s="131"/>
      <c r="S674" s="131"/>
      <c r="T674" s="131"/>
      <c r="U674" s="131"/>
    </row>
    <row r="675" spans="2:21" s="191" customFormat="1" x14ac:dyDescent="0.25">
      <c r="B675" s="131"/>
      <c r="C675" s="131"/>
      <c r="D675" s="131"/>
      <c r="E675" s="131"/>
      <c r="F675" s="131"/>
      <c r="G675" s="131"/>
      <c r="H675" s="131"/>
      <c r="I675" s="131"/>
      <c r="J675" s="131"/>
      <c r="K675" s="131"/>
      <c r="L675" s="131"/>
      <c r="M675" s="131"/>
      <c r="N675" s="131"/>
      <c r="O675" s="131"/>
      <c r="P675" s="131"/>
      <c r="Q675" s="131"/>
      <c r="R675" s="131"/>
      <c r="S675" s="131"/>
      <c r="T675" s="131"/>
      <c r="U675" s="131"/>
    </row>
    <row r="676" spans="2:21" s="191" customFormat="1" x14ac:dyDescent="0.25">
      <c r="B676" s="131"/>
      <c r="C676" s="131"/>
      <c r="D676" s="131"/>
      <c r="E676" s="131"/>
      <c r="F676" s="131"/>
      <c r="G676" s="131"/>
      <c r="H676" s="131"/>
      <c r="I676" s="131"/>
      <c r="J676" s="131"/>
      <c r="K676" s="131"/>
      <c r="L676" s="131"/>
      <c r="M676" s="131"/>
      <c r="N676" s="131"/>
      <c r="O676" s="131"/>
      <c r="P676" s="131"/>
      <c r="Q676" s="131"/>
      <c r="R676" s="131"/>
      <c r="S676" s="131"/>
      <c r="T676" s="131"/>
      <c r="U676" s="131"/>
    </row>
    <row r="677" spans="2:21" s="191" customFormat="1" x14ac:dyDescent="0.25">
      <c r="B677" s="131"/>
      <c r="C677" s="131"/>
      <c r="D677" s="131"/>
      <c r="E677" s="131"/>
      <c r="F677" s="131"/>
      <c r="G677" s="131"/>
      <c r="H677" s="131"/>
      <c r="I677" s="131"/>
      <c r="J677" s="131"/>
      <c r="K677" s="131"/>
      <c r="L677" s="131"/>
      <c r="M677" s="131"/>
      <c r="N677" s="131"/>
      <c r="O677" s="131"/>
      <c r="P677" s="131"/>
      <c r="Q677" s="131"/>
      <c r="R677" s="131"/>
      <c r="S677" s="131"/>
      <c r="T677" s="131"/>
      <c r="U677" s="131"/>
    </row>
    <row r="678" spans="2:21" s="191" customFormat="1" x14ac:dyDescent="0.25">
      <c r="B678" s="131"/>
      <c r="C678" s="131"/>
      <c r="D678" s="131"/>
      <c r="E678" s="131"/>
      <c r="F678" s="131"/>
      <c r="G678" s="131"/>
      <c r="H678" s="131"/>
      <c r="I678" s="131"/>
      <c r="J678" s="131"/>
      <c r="K678" s="131"/>
      <c r="L678" s="131"/>
      <c r="M678" s="131"/>
      <c r="N678" s="131"/>
      <c r="O678" s="131"/>
      <c r="P678" s="131"/>
      <c r="Q678" s="131"/>
      <c r="R678" s="131"/>
      <c r="S678" s="131"/>
      <c r="T678" s="131"/>
      <c r="U678" s="131"/>
    </row>
    <row r="679" spans="2:21" s="191" customFormat="1" x14ac:dyDescent="0.25">
      <c r="B679" s="131"/>
      <c r="C679" s="131"/>
      <c r="D679" s="131"/>
      <c r="E679" s="131"/>
      <c r="F679" s="131"/>
      <c r="G679" s="131"/>
      <c r="H679" s="131"/>
      <c r="I679" s="131"/>
      <c r="J679" s="131"/>
      <c r="K679" s="131"/>
      <c r="L679" s="131"/>
      <c r="M679" s="131"/>
      <c r="N679" s="131"/>
      <c r="O679" s="131"/>
      <c r="P679" s="131"/>
      <c r="Q679" s="131"/>
      <c r="R679" s="131"/>
      <c r="S679" s="131"/>
      <c r="T679" s="131"/>
      <c r="U679" s="131"/>
    </row>
    <row r="680" spans="2:21" s="191" customFormat="1" x14ac:dyDescent="0.25">
      <c r="B680" s="131"/>
      <c r="C680" s="131"/>
      <c r="D680" s="131"/>
      <c r="E680" s="131"/>
      <c r="F680" s="131"/>
      <c r="G680" s="131"/>
      <c r="H680" s="131"/>
      <c r="I680" s="131"/>
      <c r="J680" s="131"/>
      <c r="K680" s="131"/>
      <c r="L680" s="131"/>
      <c r="M680" s="131"/>
      <c r="N680" s="131"/>
      <c r="O680" s="131"/>
      <c r="P680" s="131"/>
      <c r="Q680" s="131"/>
      <c r="R680" s="131"/>
      <c r="S680" s="131"/>
      <c r="T680" s="131"/>
      <c r="U680" s="131"/>
    </row>
    <row r="681" spans="2:21" s="191" customFormat="1" x14ac:dyDescent="0.25">
      <c r="B681" s="131"/>
      <c r="C681" s="131"/>
      <c r="D681" s="131"/>
      <c r="E681" s="131"/>
      <c r="F681" s="131"/>
      <c r="G681" s="131"/>
      <c r="H681" s="131"/>
      <c r="I681" s="131"/>
      <c r="J681" s="131"/>
      <c r="K681" s="131"/>
      <c r="L681" s="131"/>
      <c r="M681" s="131"/>
      <c r="N681" s="131"/>
      <c r="O681" s="131"/>
      <c r="P681" s="131"/>
      <c r="Q681" s="131"/>
      <c r="R681" s="131"/>
      <c r="S681" s="131"/>
      <c r="T681" s="131"/>
      <c r="U681" s="131"/>
    </row>
    <row r="682" spans="2:21" s="191" customFormat="1" x14ac:dyDescent="0.25">
      <c r="B682" s="131"/>
      <c r="C682" s="131"/>
      <c r="D682" s="131"/>
      <c r="E682" s="131"/>
      <c r="F682" s="131"/>
      <c r="G682" s="131"/>
      <c r="H682" s="131"/>
      <c r="I682" s="131"/>
      <c r="J682" s="131"/>
      <c r="K682" s="131"/>
      <c r="L682" s="131"/>
      <c r="M682" s="131"/>
      <c r="N682" s="131"/>
      <c r="O682" s="131"/>
      <c r="P682" s="131"/>
      <c r="Q682" s="131"/>
      <c r="R682" s="131"/>
      <c r="S682" s="131"/>
      <c r="T682" s="131"/>
      <c r="U682" s="131"/>
    </row>
    <row r="683" spans="2:21" s="191" customFormat="1" x14ac:dyDescent="0.25">
      <c r="B683" s="131"/>
      <c r="C683" s="131"/>
      <c r="D683" s="131"/>
      <c r="E683" s="131"/>
      <c r="F683" s="131"/>
      <c r="G683" s="131"/>
      <c r="H683" s="131"/>
      <c r="I683" s="131"/>
      <c r="J683" s="131"/>
      <c r="K683" s="131"/>
      <c r="L683" s="131"/>
      <c r="M683" s="131"/>
      <c r="N683" s="131"/>
      <c r="O683" s="131"/>
      <c r="P683" s="131"/>
      <c r="Q683" s="131"/>
      <c r="R683" s="131"/>
      <c r="S683" s="131"/>
      <c r="T683" s="131"/>
      <c r="U683" s="131"/>
    </row>
    <row r="684" spans="2:21" s="191" customFormat="1" x14ac:dyDescent="0.25">
      <c r="B684" s="131"/>
      <c r="C684" s="131"/>
      <c r="D684" s="131"/>
      <c r="E684" s="131"/>
      <c r="F684" s="131"/>
      <c r="G684" s="131"/>
      <c r="H684" s="131"/>
      <c r="I684" s="131"/>
      <c r="J684" s="131"/>
      <c r="K684" s="131"/>
      <c r="L684" s="131"/>
      <c r="M684" s="131"/>
      <c r="N684" s="131"/>
      <c r="O684" s="131"/>
      <c r="P684" s="131"/>
      <c r="Q684" s="131"/>
      <c r="R684" s="131"/>
      <c r="S684" s="131"/>
      <c r="T684" s="131"/>
      <c r="U684" s="131"/>
    </row>
    <row r="685" spans="2:21" s="191" customFormat="1" x14ac:dyDescent="0.25">
      <c r="B685" s="131"/>
      <c r="C685" s="131"/>
      <c r="D685" s="131"/>
      <c r="E685" s="131"/>
      <c r="F685" s="131"/>
      <c r="G685" s="131"/>
      <c r="H685" s="131"/>
      <c r="I685" s="131"/>
      <c r="J685" s="131"/>
      <c r="K685" s="131"/>
      <c r="L685" s="131"/>
      <c r="M685" s="131"/>
      <c r="N685" s="131"/>
      <c r="O685" s="131"/>
      <c r="P685" s="131"/>
      <c r="Q685" s="131"/>
      <c r="R685" s="131"/>
      <c r="S685" s="131"/>
      <c r="T685" s="131"/>
      <c r="U685" s="131"/>
    </row>
    <row r="686" spans="2:21" s="191" customFormat="1" x14ac:dyDescent="0.25">
      <c r="B686" s="131"/>
      <c r="C686" s="131"/>
      <c r="D686" s="131"/>
      <c r="E686" s="131"/>
      <c r="F686" s="131"/>
      <c r="G686" s="131"/>
      <c r="H686" s="131"/>
      <c r="I686" s="131"/>
      <c r="J686" s="131"/>
      <c r="K686" s="131"/>
      <c r="L686" s="131"/>
      <c r="M686" s="131"/>
      <c r="N686" s="131"/>
      <c r="O686" s="131"/>
      <c r="P686" s="131"/>
      <c r="Q686" s="131"/>
      <c r="R686" s="131"/>
      <c r="S686" s="131"/>
      <c r="T686" s="131"/>
      <c r="U686" s="131"/>
    </row>
    <row r="687" spans="2:21" s="191" customFormat="1" x14ac:dyDescent="0.25">
      <c r="B687" s="131"/>
      <c r="C687" s="131"/>
      <c r="D687" s="131"/>
      <c r="E687" s="131"/>
      <c r="F687" s="131"/>
      <c r="G687" s="131"/>
      <c r="H687" s="131"/>
      <c r="I687" s="131"/>
      <c r="J687" s="131"/>
      <c r="K687" s="131"/>
      <c r="L687" s="131"/>
      <c r="M687" s="131"/>
      <c r="N687" s="131"/>
      <c r="O687" s="131"/>
      <c r="P687" s="131"/>
      <c r="Q687" s="131"/>
      <c r="R687" s="131"/>
      <c r="S687" s="131"/>
      <c r="T687" s="131"/>
      <c r="U687" s="131"/>
    </row>
    <row r="688" spans="2:21" s="191" customFormat="1" x14ac:dyDescent="0.25">
      <c r="B688" s="131"/>
      <c r="C688" s="131"/>
      <c r="D688" s="131"/>
      <c r="E688" s="131"/>
      <c r="F688" s="131"/>
      <c r="G688" s="131"/>
      <c r="H688" s="131"/>
      <c r="I688" s="131"/>
      <c r="J688" s="131"/>
      <c r="K688" s="131"/>
      <c r="L688" s="131"/>
      <c r="M688" s="131"/>
      <c r="N688" s="131"/>
      <c r="O688" s="131"/>
      <c r="P688" s="131"/>
      <c r="Q688" s="131"/>
      <c r="R688" s="131"/>
      <c r="S688" s="131"/>
      <c r="T688" s="131"/>
      <c r="U688" s="131"/>
    </row>
    <row r="689" spans="2:21" s="191" customFormat="1" x14ac:dyDescent="0.25">
      <c r="B689" s="131"/>
      <c r="C689" s="131"/>
      <c r="D689" s="131"/>
      <c r="E689" s="131"/>
      <c r="F689" s="131"/>
      <c r="G689" s="131"/>
      <c r="H689" s="131"/>
      <c r="I689" s="131"/>
      <c r="J689" s="131"/>
      <c r="K689" s="131"/>
      <c r="L689" s="131"/>
      <c r="M689" s="131"/>
      <c r="N689" s="131"/>
      <c r="O689" s="131"/>
      <c r="P689" s="131"/>
      <c r="Q689" s="131"/>
      <c r="R689" s="131"/>
      <c r="S689" s="131"/>
      <c r="T689" s="131"/>
      <c r="U689" s="131"/>
    </row>
    <row r="690" spans="2:21" s="191" customFormat="1" x14ac:dyDescent="0.25">
      <c r="B690" s="131"/>
      <c r="C690" s="131"/>
      <c r="D690" s="131"/>
      <c r="E690" s="131"/>
      <c r="F690" s="131"/>
      <c r="G690" s="131"/>
      <c r="H690" s="131"/>
      <c r="I690" s="131"/>
      <c r="J690" s="131"/>
      <c r="K690" s="131"/>
      <c r="L690" s="131"/>
      <c r="M690" s="131"/>
      <c r="N690" s="131"/>
      <c r="O690" s="131"/>
      <c r="P690" s="131"/>
      <c r="Q690" s="131"/>
      <c r="R690" s="131"/>
      <c r="S690" s="131"/>
      <c r="T690" s="131"/>
      <c r="U690" s="131"/>
    </row>
    <row r="691" spans="2:21" s="191" customFormat="1" x14ac:dyDescent="0.25">
      <c r="B691" s="131"/>
      <c r="C691" s="131"/>
      <c r="D691" s="131"/>
      <c r="E691" s="131"/>
      <c r="F691" s="131"/>
      <c r="G691" s="131"/>
      <c r="H691" s="131"/>
      <c r="I691" s="131"/>
      <c r="J691" s="131"/>
      <c r="K691" s="131"/>
      <c r="L691" s="131"/>
      <c r="M691" s="131"/>
      <c r="N691" s="131"/>
      <c r="O691" s="131"/>
      <c r="P691" s="131"/>
      <c r="Q691" s="131"/>
      <c r="R691" s="131"/>
      <c r="S691" s="131"/>
      <c r="T691" s="131"/>
      <c r="U691" s="131"/>
    </row>
    <row r="692" spans="2:21" s="191" customFormat="1" x14ac:dyDescent="0.25">
      <c r="B692" s="131"/>
      <c r="C692" s="131"/>
      <c r="D692" s="131"/>
      <c r="E692" s="131"/>
      <c r="F692" s="131"/>
      <c r="G692" s="131"/>
      <c r="H692" s="131"/>
      <c r="I692" s="131"/>
      <c r="J692" s="131"/>
      <c r="K692" s="131"/>
      <c r="L692" s="131"/>
      <c r="M692" s="131"/>
      <c r="N692" s="131"/>
      <c r="O692" s="131"/>
      <c r="P692" s="131"/>
      <c r="Q692" s="131"/>
      <c r="R692" s="131"/>
      <c r="S692" s="131"/>
      <c r="T692" s="131"/>
      <c r="U692" s="131"/>
    </row>
    <row r="693" spans="2:21" s="191" customFormat="1" x14ac:dyDescent="0.25">
      <c r="B693" s="131"/>
      <c r="C693" s="131"/>
      <c r="D693" s="131"/>
      <c r="E693" s="131"/>
      <c r="F693" s="131"/>
      <c r="G693" s="131"/>
      <c r="H693" s="131"/>
      <c r="I693" s="131"/>
      <c r="J693" s="131"/>
      <c r="K693" s="131"/>
      <c r="L693" s="131"/>
      <c r="M693" s="131"/>
      <c r="N693" s="131"/>
      <c r="O693" s="131"/>
      <c r="P693" s="131"/>
      <c r="Q693" s="131"/>
      <c r="R693" s="131"/>
      <c r="S693" s="131"/>
      <c r="T693" s="131"/>
      <c r="U693" s="131"/>
    </row>
    <row r="694" spans="2:21" s="191" customFormat="1" x14ac:dyDescent="0.25">
      <c r="B694" s="131"/>
      <c r="C694" s="131"/>
      <c r="D694" s="131"/>
      <c r="E694" s="131"/>
      <c r="F694" s="131"/>
      <c r="G694" s="131"/>
      <c r="H694" s="131"/>
      <c r="I694" s="131"/>
      <c r="J694" s="131"/>
      <c r="K694" s="131"/>
      <c r="L694" s="131"/>
      <c r="M694" s="131"/>
      <c r="N694" s="131"/>
      <c r="O694" s="131"/>
      <c r="P694" s="131"/>
      <c r="Q694" s="131"/>
      <c r="R694" s="131"/>
      <c r="S694" s="131"/>
      <c r="T694" s="131"/>
      <c r="U694" s="131"/>
    </row>
    <row r="695" spans="2:21" s="191" customFormat="1" x14ac:dyDescent="0.25">
      <c r="B695" s="131"/>
      <c r="C695" s="131"/>
      <c r="D695" s="131"/>
      <c r="E695" s="131"/>
      <c r="F695" s="131"/>
      <c r="G695" s="131"/>
      <c r="H695" s="131"/>
      <c r="I695" s="131"/>
      <c r="J695" s="131"/>
      <c r="K695" s="131"/>
      <c r="L695" s="131"/>
      <c r="M695" s="131"/>
      <c r="N695" s="131"/>
      <c r="O695" s="131"/>
      <c r="P695" s="131"/>
      <c r="Q695" s="131"/>
      <c r="R695" s="131"/>
      <c r="S695" s="131"/>
      <c r="T695" s="131"/>
      <c r="U695" s="131"/>
    </row>
    <row r="696" spans="2:21" s="191" customFormat="1" x14ac:dyDescent="0.25">
      <c r="B696" s="131"/>
      <c r="C696" s="131"/>
      <c r="D696" s="131"/>
      <c r="E696" s="131"/>
      <c r="F696" s="131"/>
      <c r="G696" s="131"/>
      <c r="H696" s="131"/>
      <c r="I696" s="131"/>
      <c r="J696" s="131"/>
      <c r="K696" s="131"/>
      <c r="L696" s="131"/>
      <c r="M696" s="131"/>
      <c r="N696" s="131"/>
      <c r="O696" s="131"/>
      <c r="P696" s="131"/>
      <c r="Q696" s="131"/>
      <c r="R696" s="131"/>
      <c r="S696" s="131"/>
      <c r="T696" s="131"/>
      <c r="U696" s="131"/>
    </row>
    <row r="697" spans="2:21" s="191" customFormat="1" x14ac:dyDescent="0.25">
      <c r="B697" s="131"/>
      <c r="C697" s="131"/>
      <c r="D697" s="131"/>
      <c r="E697" s="131"/>
      <c r="F697" s="131"/>
      <c r="G697" s="131"/>
      <c r="H697" s="131"/>
      <c r="I697" s="131"/>
      <c r="J697" s="131"/>
      <c r="K697" s="131"/>
      <c r="L697" s="131"/>
      <c r="M697" s="131"/>
      <c r="N697" s="131"/>
      <c r="O697" s="131"/>
      <c r="P697" s="131"/>
      <c r="Q697" s="131"/>
      <c r="R697" s="131"/>
      <c r="S697" s="131"/>
      <c r="T697" s="131"/>
      <c r="U697" s="131"/>
    </row>
    <row r="698" spans="2:21" s="191" customFormat="1" x14ac:dyDescent="0.25">
      <c r="B698" s="131"/>
      <c r="C698" s="131"/>
      <c r="D698" s="131"/>
      <c r="E698" s="131"/>
      <c r="F698" s="131"/>
      <c r="G698" s="131"/>
      <c r="H698" s="131"/>
      <c r="I698" s="131"/>
      <c r="J698" s="131"/>
      <c r="K698" s="131"/>
      <c r="L698" s="131"/>
      <c r="M698" s="131"/>
      <c r="N698" s="131"/>
      <c r="O698" s="131"/>
      <c r="P698" s="131"/>
      <c r="Q698" s="131"/>
      <c r="R698" s="131"/>
      <c r="S698" s="131"/>
      <c r="T698" s="131"/>
      <c r="U698" s="131"/>
    </row>
    <row r="699" spans="2:21" s="191" customFormat="1" x14ac:dyDescent="0.25">
      <c r="B699" s="131"/>
      <c r="C699" s="131"/>
      <c r="D699" s="131"/>
      <c r="E699" s="131"/>
      <c r="F699" s="131"/>
      <c r="G699" s="131"/>
      <c r="H699" s="131"/>
      <c r="I699" s="131"/>
      <c r="J699" s="131"/>
      <c r="K699" s="131"/>
      <c r="L699" s="131"/>
      <c r="M699" s="131"/>
      <c r="N699" s="131"/>
      <c r="O699" s="131"/>
      <c r="P699" s="131"/>
      <c r="Q699" s="131"/>
      <c r="R699" s="131"/>
      <c r="S699" s="131"/>
      <c r="T699" s="131"/>
      <c r="U699" s="131"/>
    </row>
    <row r="700" spans="2:21" s="191" customFormat="1" x14ac:dyDescent="0.25">
      <c r="B700" s="131"/>
      <c r="C700" s="131"/>
      <c r="D700" s="131"/>
      <c r="E700" s="131"/>
      <c r="F700" s="131"/>
      <c r="G700" s="131"/>
      <c r="H700" s="131"/>
      <c r="I700" s="131"/>
      <c r="J700" s="131"/>
      <c r="K700" s="131"/>
      <c r="L700" s="131"/>
      <c r="M700" s="131"/>
      <c r="N700" s="131"/>
      <c r="O700" s="131"/>
      <c r="P700" s="131"/>
      <c r="Q700" s="131"/>
      <c r="R700" s="131"/>
      <c r="S700" s="131"/>
      <c r="T700" s="131"/>
      <c r="U700" s="131"/>
    </row>
    <row r="701" spans="2:21" s="191" customFormat="1" x14ac:dyDescent="0.25">
      <c r="B701" s="131"/>
      <c r="C701" s="131"/>
      <c r="D701" s="131"/>
      <c r="E701" s="131"/>
      <c r="F701" s="131"/>
      <c r="G701" s="131"/>
      <c r="H701" s="131"/>
      <c r="I701" s="131"/>
      <c r="J701" s="131"/>
      <c r="K701" s="131"/>
      <c r="L701" s="131"/>
      <c r="M701" s="131"/>
      <c r="N701" s="131"/>
      <c r="O701" s="131"/>
      <c r="P701" s="131"/>
      <c r="Q701" s="131"/>
      <c r="R701" s="131"/>
      <c r="S701" s="131"/>
      <c r="T701" s="131"/>
      <c r="U701" s="131"/>
    </row>
    <row r="702" spans="2:21" s="191" customFormat="1" x14ac:dyDescent="0.25">
      <c r="B702" s="131"/>
      <c r="C702" s="131"/>
      <c r="D702" s="131"/>
      <c r="E702" s="131"/>
      <c r="F702" s="131"/>
      <c r="G702" s="131"/>
      <c r="H702" s="131"/>
      <c r="I702" s="131"/>
      <c r="J702" s="131"/>
      <c r="K702" s="131"/>
      <c r="L702" s="131"/>
      <c r="M702" s="131"/>
      <c r="N702" s="131"/>
      <c r="O702" s="131"/>
      <c r="P702" s="131"/>
      <c r="Q702" s="131"/>
      <c r="R702" s="131"/>
      <c r="S702" s="131"/>
      <c r="T702" s="131"/>
      <c r="U702" s="131"/>
    </row>
    <row r="703" spans="2:21" s="191" customFormat="1" x14ac:dyDescent="0.25">
      <c r="B703" s="131"/>
      <c r="C703" s="131"/>
      <c r="D703" s="131"/>
      <c r="E703" s="131"/>
      <c r="F703" s="131"/>
      <c r="G703" s="131"/>
      <c r="H703" s="131"/>
      <c r="I703" s="131"/>
      <c r="J703" s="131"/>
      <c r="K703" s="131"/>
      <c r="L703" s="131"/>
      <c r="M703" s="131"/>
      <c r="N703" s="131"/>
      <c r="O703" s="131"/>
      <c r="P703" s="131"/>
      <c r="Q703" s="131"/>
      <c r="R703" s="131"/>
      <c r="S703" s="131"/>
      <c r="T703" s="131"/>
      <c r="U703" s="131"/>
    </row>
    <row r="704" spans="2:21" s="191" customFormat="1" x14ac:dyDescent="0.25">
      <c r="B704" s="131"/>
      <c r="C704" s="131"/>
      <c r="D704" s="131"/>
      <c r="E704" s="131"/>
      <c r="F704" s="131"/>
      <c r="G704" s="131"/>
      <c r="H704" s="131"/>
      <c r="I704" s="131"/>
      <c r="J704" s="131"/>
      <c r="K704" s="131"/>
      <c r="L704" s="131"/>
      <c r="M704" s="131"/>
      <c r="N704" s="131"/>
      <c r="O704" s="131"/>
      <c r="P704" s="131"/>
      <c r="Q704" s="131"/>
      <c r="R704" s="131"/>
      <c r="S704" s="131"/>
      <c r="T704" s="131"/>
      <c r="U704" s="131"/>
    </row>
    <row r="705" spans="2:21" s="191" customFormat="1" x14ac:dyDescent="0.25">
      <c r="B705" s="131"/>
      <c r="C705" s="131"/>
      <c r="D705" s="131"/>
      <c r="E705" s="131"/>
      <c r="F705" s="131"/>
      <c r="G705" s="131"/>
      <c r="H705" s="131"/>
      <c r="I705" s="131"/>
      <c r="J705" s="131"/>
      <c r="K705" s="131"/>
      <c r="L705" s="131"/>
      <c r="M705" s="131"/>
      <c r="N705" s="131"/>
      <c r="O705" s="131"/>
      <c r="P705" s="131"/>
      <c r="Q705" s="131"/>
      <c r="R705" s="131"/>
      <c r="S705" s="131"/>
      <c r="T705" s="131"/>
      <c r="U705" s="131"/>
    </row>
    <row r="706" spans="2:21" s="191" customFormat="1" x14ac:dyDescent="0.25">
      <c r="B706" s="131"/>
      <c r="C706" s="131"/>
      <c r="D706" s="131"/>
      <c r="E706" s="131"/>
      <c r="F706" s="131"/>
      <c r="G706" s="131"/>
      <c r="H706" s="131"/>
      <c r="I706" s="131"/>
      <c r="J706" s="131"/>
      <c r="K706" s="131"/>
      <c r="L706" s="131"/>
      <c r="M706" s="131"/>
      <c r="N706" s="131"/>
      <c r="O706" s="131"/>
      <c r="P706" s="131"/>
      <c r="Q706" s="131"/>
      <c r="R706" s="131"/>
      <c r="S706" s="131"/>
      <c r="T706" s="131"/>
      <c r="U706" s="131"/>
    </row>
    <row r="707" spans="2:21" s="191" customFormat="1" x14ac:dyDescent="0.25">
      <c r="B707" s="131"/>
      <c r="C707" s="131"/>
      <c r="D707" s="131"/>
      <c r="E707" s="131"/>
      <c r="F707" s="131"/>
      <c r="G707" s="131"/>
      <c r="H707" s="131"/>
      <c r="I707" s="131"/>
      <c r="J707" s="131"/>
      <c r="K707" s="131"/>
      <c r="L707" s="131"/>
      <c r="M707" s="131"/>
      <c r="N707" s="131"/>
      <c r="O707" s="131"/>
      <c r="P707" s="131"/>
      <c r="Q707" s="131"/>
      <c r="R707" s="131"/>
      <c r="S707" s="131"/>
      <c r="T707" s="131"/>
      <c r="U707" s="131"/>
    </row>
    <row r="708" spans="2:21" s="191" customFormat="1" x14ac:dyDescent="0.25">
      <c r="B708" s="131"/>
      <c r="C708" s="131"/>
      <c r="D708" s="131"/>
      <c r="E708" s="131"/>
      <c r="F708" s="131"/>
      <c r="G708" s="131"/>
      <c r="H708" s="131"/>
      <c r="I708" s="131"/>
      <c r="J708" s="131"/>
      <c r="K708" s="131"/>
      <c r="L708" s="131"/>
      <c r="M708" s="131"/>
      <c r="N708" s="131"/>
      <c r="O708" s="131"/>
      <c r="P708" s="131"/>
      <c r="Q708" s="131"/>
      <c r="R708" s="131"/>
      <c r="S708" s="131"/>
      <c r="T708" s="131"/>
      <c r="U708" s="131"/>
    </row>
    <row r="709" spans="2:21" s="191" customFormat="1" x14ac:dyDescent="0.25">
      <c r="B709" s="131"/>
      <c r="C709" s="131"/>
      <c r="D709" s="131"/>
      <c r="E709" s="131"/>
      <c r="F709" s="131"/>
      <c r="G709" s="131"/>
      <c r="H709" s="131"/>
      <c r="I709" s="131"/>
      <c r="J709" s="131"/>
      <c r="K709" s="131"/>
      <c r="L709" s="131"/>
      <c r="M709" s="131"/>
      <c r="N709" s="131"/>
      <c r="O709" s="131"/>
      <c r="P709" s="131"/>
      <c r="Q709" s="131"/>
      <c r="R709" s="131"/>
      <c r="S709" s="131"/>
      <c r="T709" s="131"/>
      <c r="U709" s="131"/>
    </row>
    <row r="710" spans="2:21" s="191" customFormat="1" x14ac:dyDescent="0.25">
      <c r="B710" s="131"/>
      <c r="C710" s="131"/>
      <c r="D710" s="131"/>
      <c r="E710" s="131"/>
      <c r="F710" s="131"/>
      <c r="G710" s="131"/>
      <c r="H710" s="131"/>
      <c r="I710" s="131"/>
      <c r="J710" s="131"/>
      <c r="K710" s="131"/>
      <c r="L710" s="131"/>
      <c r="M710" s="131"/>
      <c r="N710" s="131"/>
      <c r="O710" s="131"/>
      <c r="P710" s="131"/>
      <c r="Q710" s="131"/>
      <c r="R710" s="131"/>
      <c r="S710" s="131"/>
      <c r="T710" s="131"/>
      <c r="U710" s="131"/>
    </row>
    <row r="711" spans="2:21" s="191" customFormat="1" x14ac:dyDescent="0.25">
      <c r="B711" s="131"/>
      <c r="C711" s="131"/>
      <c r="D711" s="131"/>
      <c r="E711" s="131"/>
      <c r="F711" s="131"/>
      <c r="G711" s="131"/>
      <c r="H711" s="131"/>
      <c r="I711" s="131"/>
      <c r="J711" s="131"/>
      <c r="K711" s="131"/>
      <c r="L711" s="131"/>
      <c r="M711" s="131"/>
      <c r="N711" s="131"/>
      <c r="O711" s="131"/>
      <c r="P711" s="131"/>
      <c r="Q711" s="131"/>
      <c r="R711" s="131"/>
      <c r="S711" s="131"/>
      <c r="T711" s="131"/>
      <c r="U711" s="131"/>
    </row>
    <row r="712" spans="2:21" s="191" customFormat="1" x14ac:dyDescent="0.25">
      <c r="B712" s="131"/>
      <c r="C712" s="131"/>
      <c r="D712" s="131"/>
      <c r="E712" s="131"/>
      <c r="F712" s="131"/>
      <c r="G712" s="131"/>
      <c r="H712" s="131"/>
      <c r="I712" s="131"/>
      <c r="J712" s="131"/>
      <c r="K712" s="131"/>
      <c r="L712" s="131"/>
      <c r="M712" s="131"/>
      <c r="N712" s="131"/>
      <c r="O712" s="131"/>
      <c r="P712" s="131"/>
      <c r="Q712" s="131"/>
      <c r="R712" s="131"/>
      <c r="S712" s="131"/>
      <c r="T712" s="131"/>
      <c r="U712" s="131"/>
    </row>
    <row r="713" spans="2:21" s="191" customFormat="1" x14ac:dyDescent="0.25">
      <c r="B713" s="131"/>
      <c r="C713" s="131"/>
      <c r="D713" s="131"/>
      <c r="E713" s="131"/>
      <c r="F713" s="131"/>
      <c r="G713" s="131"/>
      <c r="H713" s="131"/>
      <c r="I713" s="131"/>
      <c r="J713" s="131"/>
      <c r="K713" s="131"/>
      <c r="L713" s="131"/>
      <c r="M713" s="131"/>
      <c r="N713" s="131"/>
      <c r="O713" s="131"/>
      <c r="P713" s="131"/>
      <c r="Q713" s="131"/>
      <c r="R713" s="131"/>
      <c r="S713" s="131"/>
      <c r="T713" s="131"/>
      <c r="U713" s="131"/>
    </row>
    <row r="714" spans="2:21" s="191" customFormat="1" x14ac:dyDescent="0.25">
      <c r="B714" s="131"/>
      <c r="C714" s="131"/>
      <c r="D714" s="131"/>
      <c r="E714" s="131"/>
      <c r="F714" s="131"/>
      <c r="G714" s="131"/>
      <c r="H714" s="131"/>
      <c r="I714" s="131"/>
      <c r="J714" s="131"/>
      <c r="K714" s="131"/>
      <c r="L714" s="131"/>
      <c r="M714" s="131"/>
      <c r="N714" s="131"/>
      <c r="O714" s="131"/>
      <c r="P714" s="131"/>
      <c r="Q714" s="131"/>
      <c r="R714" s="131"/>
      <c r="S714" s="131"/>
      <c r="T714" s="131"/>
      <c r="U714" s="131"/>
    </row>
    <row r="715" spans="2:21" s="191" customFormat="1" x14ac:dyDescent="0.25">
      <c r="B715" s="131"/>
      <c r="C715" s="131"/>
      <c r="D715" s="131"/>
      <c r="E715" s="131"/>
      <c r="F715" s="131"/>
      <c r="G715" s="131"/>
      <c r="H715" s="131"/>
      <c r="I715" s="131"/>
      <c r="J715" s="131"/>
      <c r="K715" s="131"/>
      <c r="L715" s="131"/>
      <c r="M715" s="131"/>
      <c r="N715" s="131"/>
      <c r="O715" s="131"/>
      <c r="P715" s="131"/>
      <c r="Q715" s="131"/>
      <c r="R715" s="131"/>
      <c r="S715" s="131"/>
      <c r="T715" s="131"/>
      <c r="U715" s="131"/>
    </row>
    <row r="716" spans="2:21" s="191" customFormat="1" x14ac:dyDescent="0.25">
      <c r="B716" s="131"/>
      <c r="C716" s="131"/>
      <c r="D716" s="131"/>
      <c r="E716" s="131"/>
      <c r="F716" s="131"/>
      <c r="G716" s="131"/>
      <c r="H716" s="131"/>
      <c r="I716" s="131"/>
      <c r="J716" s="131"/>
      <c r="K716" s="131"/>
      <c r="L716" s="131"/>
      <c r="M716" s="131"/>
      <c r="N716" s="131"/>
      <c r="O716" s="131"/>
      <c r="P716" s="131"/>
      <c r="Q716" s="131"/>
      <c r="R716" s="131"/>
      <c r="S716" s="131"/>
      <c r="T716" s="131"/>
      <c r="U716" s="131"/>
    </row>
    <row r="717" spans="2:21" s="191" customFormat="1" x14ac:dyDescent="0.25">
      <c r="B717" s="131"/>
      <c r="C717" s="131"/>
      <c r="D717" s="131"/>
      <c r="E717" s="131"/>
      <c r="F717" s="131"/>
      <c r="G717" s="131"/>
      <c r="H717" s="131"/>
      <c r="I717" s="131"/>
      <c r="J717" s="131"/>
      <c r="K717" s="131"/>
      <c r="L717" s="131"/>
      <c r="M717" s="131"/>
      <c r="N717" s="131"/>
      <c r="O717" s="131"/>
      <c r="P717" s="131"/>
      <c r="Q717" s="131"/>
      <c r="R717" s="131"/>
      <c r="S717" s="131"/>
      <c r="T717" s="131"/>
      <c r="U717" s="131"/>
    </row>
    <row r="718" spans="2:21" s="191" customFormat="1" x14ac:dyDescent="0.25">
      <c r="B718" s="131"/>
      <c r="C718" s="131"/>
      <c r="D718" s="131"/>
      <c r="E718" s="131"/>
      <c r="F718" s="131"/>
      <c r="G718" s="131"/>
      <c r="H718" s="131"/>
      <c r="I718" s="131"/>
      <c r="J718" s="131"/>
      <c r="K718" s="131"/>
      <c r="L718" s="131"/>
      <c r="M718" s="131"/>
      <c r="N718" s="131"/>
      <c r="O718" s="131"/>
      <c r="P718" s="131"/>
      <c r="Q718" s="131"/>
      <c r="R718" s="131"/>
      <c r="S718" s="131"/>
      <c r="T718" s="131"/>
      <c r="U718" s="131"/>
    </row>
    <row r="719" spans="2:21" s="191" customFormat="1" x14ac:dyDescent="0.25">
      <c r="B719" s="131"/>
      <c r="C719" s="131"/>
      <c r="D719" s="131"/>
      <c r="E719" s="131"/>
      <c r="F719" s="131"/>
      <c r="G719" s="131"/>
      <c r="H719" s="131"/>
      <c r="I719" s="131"/>
      <c r="J719" s="131"/>
      <c r="K719" s="131"/>
      <c r="L719" s="131"/>
      <c r="M719" s="131"/>
      <c r="N719" s="131"/>
      <c r="O719" s="131"/>
      <c r="P719" s="131"/>
      <c r="Q719" s="131"/>
      <c r="R719" s="131"/>
      <c r="S719" s="131"/>
      <c r="T719" s="131"/>
      <c r="U719" s="131"/>
    </row>
    <row r="720" spans="2:21" s="191" customFormat="1" x14ac:dyDescent="0.25">
      <c r="B720" s="131"/>
      <c r="C720" s="131"/>
      <c r="D720" s="131"/>
      <c r="E720" s="131"/>
      <c r="F720" s="131"/>
      <c r="G720" s="131"/>
      <c r="H720" s="131"/>
      <c r="I720" s="131"/>
      <c r="J720" s="131"/>
      <c r="K720" s="131"/>
      <c r="L720" s="131"/>
      <c r="M720" s="131"/>
      <c r="N720" s="131"/>
      <c r="O720" s="131"/>
      <c r="P720" s="131"/>
      <c r="Q720" s="131"/>
      <c r="R720" s="131"/>
      <c r="S720" s="131"/>
      <c r="T720" s="131"/>
      <c r="U720" s="131"/>
    </row>
    <row r="721" spans="2:21" s="191" customFormat="1" x14ac:dyDescent="0.25">
      <c r="B721" s="131"/>
      <c r="C721" s="131"/>
      <c r="D721" s="131"/>
      <c r="E721" s="131"/>
      <c r="F721" s="131"/>
      <c r="G721" s="131"/>
      <c r="H721" s="131"/>
      <c r="I721" s="131"/>
      <c r="J721" s="131"/>
      <c r="K721" s="131"/>
      <c r="L721" s="131"/>
      <c r="M721" s="131"/>
      <c r="N721" s="131"/>
      <c r="O721" s="131"/>
      <c r="P721" s="131"/>
      <c r="Q721" s="131"/>
      <c r="R721" s="131"/>
      <c r="S721" s="131"/>
      <c r="T721" s="131"/>
      <c r="U721" s="131"/>
    </row>
    <row r="722" spans="2:21" s="191" customFormat="1" x14ac:dyDescent="0.25">
      <c r="B722" s="131"/>
      <c r="C722" s="131"/>
      <c r="D722" s="131"/>
      <c r="E722" s="131"/>
      <c r="F722" s="131"/>
      <c r="G722" s="131"/>
      <c r="H722" s="131"/>
      <c r="I722" s="131"/>
      <c r="J722" s="131"/>
      <c r="K722" s="131"/>
      <c r="L722" s="131"/>
      <c r="M722" s="131"/>
      <c r="N722" s="131"/>
      <c r="O722" s="131"/>
      <c r="P722" s="131"/>
      <c r="Q722" s="131"/>
      <c r="R722" s="131"/>
      <c r="S722" s="131"/>
      <c r="T722" s="131"/>
      <c r="U722" s="131"/>
    </row>
    <row r="723" spans="2:21" s="191" customFormat="1" x14ac:dyDescent="0.25">
      <c r="B723" s="131"/>
      <c r="C723" s="131"/>
      <c r="D723" s="131"/>
      <c r="E723" s="131"/>
      <c r="F723" s="131"/>
      <c r="G723" s="131"/>
      <c r="H723" s="131"/>
      <c r="I723" s="131"/>
      <c r="J723" s="131"/>
      <c r="K723" s="131"/>
      <c r="L723" s="131"/>
      <c r="M723" s="131"/>
      <c r="N723" s="131"/>
      <c r="O723" s="131"/>
      <c r="P723" s="131"/>
      <c r="Q723" s="131"/>
      <c r="R723" s="131"/>
      <c r="S723" s="131"/>
      <c r="T723" s="131"/>
      <c r="U723" s="131"/>
    </row>
    <row r="724" spans="2:21" s="191" customFormat="1" x14ac:dyDescent="0.25">
      <c r="B724" s="131"/>
      <c r="C724" s="131"/>
      <c r="D724" s="131"/>
      <c r="E724" s="131"/>
      <c r="F724" s="131"/>
      <c r="G724" s="131"/>
      <c r="H724" s="131"/>
      <c r="I724" s="131"/>
      <c r="J724" s="131"/>
      <c r="K724" s="131"/>
      <c r="L724" s="131"/>
      <c r="M724" s="131"/>
      <c r="N724" s="131"/>
      <c r="O724" s="131"/>
      <c r="P724" s="131"/>
      <c r="Q724" s="131"/>
      <c r="R724" s="131"/>
      <c r="S724" s="131"/>
      <c r="T724" s="131"/>
      <c r="U724" s="131"/>
    </row>
    <row r="725" spans="2:21" s="191" customFormat="1" x14ac:dyDescent="0.25">
      <c r="B725" s="131"/>
      <c r="C725" s="131"/>
      <c r="D725" s="131"/>
      <c r="E725" s="131"/>
      <c r="F725" s="131"/>
      <c r="G725" s="131"/>
      <c r="H725" s="131"/>
      <c r="I725" s="131"/>
      <c r="J725" s="131"/>
      <c r="K725" s="131"/>
      <c r="L725" s="131"/>
      <c r="M725" s="131"/>
      <c r="N725" s="131"/>
      <c r="O725" s="131"/>
      <c r="P725" s="131"/>
      <c r="Q725" s="131"/>
      <c r="R725" s="131"/>
      <c r="S725" s="131"/>
      <c r="T725" s="131"/>
      <c r="U725" s="131"/>
    </row>
    <row r="726" spans="2:21" s="191" customFormat="1" x14ac:dyDescent="0.25">
      <c r="B726" s="131"/>
      <c r="C726" s="131"/>
      <c r="D726" s="131"/>
      <c r="E726" s="131"/>
      <c r="F726" s="131"/>
      <c r="G726" s="131"/>
      <c r="H726" s="131"/>
      <c r="I726" s="131"/>
      <c r="J726" s="131"/>
      <c r="K726" s="131"/>
      <c r="L726" s="131"/>
      <c r="M726" s="131"/>
      <c r="N726" s="131"/>
      <c r="O726" s="131"/>
      <c r="P726" s="131"/>
      <c r="Q726" s="131"/>
      <c r="R726" s="131"/>
      <c r="S726" s="131"/>
      <c r="T726" s="131"/>
      <c r="U726" s="131"/>
    </row>
    <row r="727" spans="2:21" s="191" customFormat="1" x14ac:dyDescent="0.25">
      <c r="B727" s="131"/>
      <c r="C727" s="131"/>
      <c r="D727" s="131"/>
      <c r="E727" s="131"/>
      <c r="F727" s="131"/>
      <c r="G727" s="131"/>
      <c r="H727" s="131"/>
      <c r="I727" s="131"/>
      <c r="J727" s="131"/>
      <c r="K727" s="131"/>
      <c r="L727" s="131"/>
      <c r="M727" s="131"/>
      <c r="N727" s="131"/>
      <c r="O727" s="131"/>
      <c r="P727" s="131"/>
      <c r="Q727" s="131"/>
      <c r="R727" s="131"/>
      <c r="S727" s="131"/>
      <c r="T727" s="131"/>
      <c r="U727" s="131"/>
    </row>
    <row r="728" spans="2:21" s="191" customFormat="1" x14ac:dyDescent="0.25">
      <c r="B728" s="131"/>
      <c r="C728" s="131"/>
      <c r="D728" s="131"/>
      <c r="E728" s="131"/>
      <c r="F728" s="131"/>
      <c r="G728" s="131"/>
      <c r="H728" s="131"/>
      <c r="I728" s="131"/>
      <c r="J728" s="131"/>
      <c r="K728" s="131"/>
      <c r="L728" s="131"/>
      <c r="M728" s="131"/>
      <c r="N728" s="131"/>
      <c r="O728" s="131"/>
      <c r="P728" s="131"/>
      <c r="Q728" s="131"/>
      <c r="R728" s="131"/>
      <c r="S728" s="131"/>
      <c r="T728" s="131"/>
      <c r="U728" s="131"/>
    </row>
    <row r="729" spans="2:21" s="191" customFormat="1" x14ac:dyDescent="0.25">
      <c r="B729" s="131"/>
      <c r="C729" s="131"/>
      <c r="D729" s="131"/>
      <c r="E729" s="131"/>
      <c r="F729" s="131"/>
      <c r="G729" s="131"/>
      <c r="H729" s="131"/>
      <c r="I729" s="131"/>
      <c r="J729" s="131"/>
      <c r="K729" s="131"/>
      <c r="L729" s="131"/>
      <c r="M729" s="131"/>
      <c r="N729" s="131"/>
      <c r="O729" s="131"/>
      <c r="P729" s="131"/>
      <c r="Q729" s="131"/>
      <c r="R729" s="131"/>
      <c r="S729" s="131"/>
      <c r="T729" s="131"/>
      <c r="U729" s="131"/>
    </row>
    <row r="730" spans="2:21" s="191" customFormat="1" x14ac:dyDescent="0.25">
      <c r="B730" s="131"/>
      <c r="C730" s="131"/>
      <c r="D730" s="131"/>
      <c r="E730" s="131"/>
      <c r="F730" s="131"/>
      <c r="G730" s="131"/>
      <c r="H730" s="131"/>
      <c r="I730" s="131"/>
      <c r="J730" s="131"/>
      <c r="K730" s="131"/>
      <c r="L730" s="131"/>
      <c r="M730" s="131"/>
      <c r="N730" s="131"/>
      <c r="O730" s="131"/>
      <c r="P730" s="131"/>
      <c r="Q730" s="131"/>
      <c r="R730" s="131"/>
      <c r="S730" s="131"/>
      <c r="T730" s="131"/>
      <c r="U730" s="131"/>
    </row>
    <row r="731" spans="2:21" s="191" customFormat="1" x14ac:dyDescent="0.25">
      <c r="B731" s="131"/>
      <c r="C731" s="131"/>
      <c r="D731" s="131"/>
      <c r="E731" s="131"/>
      <c r="F731" s="131"/>
      <c r="G731" s="131"/>
      <c r="H731" s="131"/>
      <c r="I731" s="131"/>
      <c r="J731" s="131"/>
      <c r="K731" s="131"/>
      <c r="L731" s="131"/>
      <c r="M731" s="131"/>
      <c r="N731" s="131"/>
      <c r="O731" s="131"/>
      <c r="P731" s="131"/>
      <c r="Q731" s="131"/>
      <c r="R731" s="131"/>
      <c r="S731" s="131"/>
      <c r="T731" s="131"/>
      <c r="U731" s="131"/>
    </row>
    <row r="732" spans="2:21" s="191" customFormat="1" x14ac:dyDescent="0.25">
      <c r="B732" s="131"/>
      <c r="C732" s="131"/>
      <c r="D732" s="131"/>
      <c r="E732" s="131"/>
      <c r="F732" s="131"/>
      <c r="G732" s="131"/>
      <c r="H732" s="131"/>
      <c r="I732" s="131"/>
      <c r="J732" s="131"/>
      <c r="K732" s="131"/>
      <c r="L732" s="131"/>
      <c r="M732" s="131"/>
      <c r="N732" s="131"/>
      <c r="O732" s="131"/>
      <c r="P732" s="131"/>
      <c r="Q732" s="131"/>
      <c r="R732" s="131"/>
      <c r="S732" s="131"/>
      <c r="T732" s="131"/>
      <c r="U732" s="131"/>
    </row>
    <row r="733" spans="2:21" s="191" customFormat="1" x14ac:dyDescent="0.25">
      <c r="B733" s="131"/>
      <c r="C733" s="131"/>
      <c r="D733" s="131"/>
      <c r="E733" s="131"/>
      <c r="F733" s="131"/>
      <c r="G733" s="131"/>
      <c r="H733" s="131"/>
      <c r="I733" s="131"/>
      <c r="J733" s="131"/>
      <c r="K733" s="131"/>
      <c r="L733" s="131"/>
      <c r="M733" s="131"/>
      <c r="N733" s="131"/>
      <c r="O733" s="131"/>
      <c r="P733" s="131"/>
      <c r="Q733" s="131"/>
      <c r="R733" s="131"/>
      <c r="S733" s="131"/>
      <c r="T733" s="131"/>
      <c r="U733" s="131"/>
    </row>
    <row r="734" spans="2:21" s="191" customFormat="1" x14ac:dyDescent="0.25">
      <c r="B734" s="131"/>
      <c r="C734" s="131"/>
      <c r="D734" s="131"/>
      <c r="E734" s="131"/>
      <c r="F734" s="131"/>
      <c r="G734" s="131"/>
      <c r="H734" s="131"/>
      <c r="I734" s="131"/>
      <c r="J734" s="131"/>
      <c r="K734" s="131"/>
      <c r="L734" s="131"/>
      <c r="M734" s="131"/>
      <c r="N734" s="131"/>
      <c r="O734" s="131"/>
      <c r="P734" s="131"/>
      <c r="Q734" s="131"/>
      <c r="R734" s="131"/>
      <c r="S734" s="131"/>
      <c r="T734" s="131"/>
      <c r="U734" s="131"/>
    </row>
    <row r="735" spans="2:21" s="191" customFormat="1" x14ac:dyDescent="0.25">
      <c r="B735" s="131"/>
      <c r="C735" s="131"/>
      <c r="D735" s="131"/>
      <c r="E735" s="131"/>
      <c r="F735" s="131"/>
      <c r="G735" s="131"/>
      <c r="H735" s="131"/>
      <c r="I735" s="131"/>
      <c r="J735" s="131"/>
      <c r="K735" s="131"/>
      <c r="L735" s="131"/>
      <c r="M735" s="131"/>
      <c r="N735" s="131"/>
      <c r="O735" s="131"/>
      <c r="P735" s="131"/>
      <c r="Q735" s="131"/>
      <c r="R735" s="131"/>
      <c r="S735" s="131"/>
      <c r="T735" s="131"/>
      <c r="U735" s="131"/>
    </row>
    <row r="736" spans="2:21" s="191" customFormat="1" x14ac:dyDescent="0.25">
      <c r="B736" s="131"/>
      <c r="C736" s="131"/>
      <c r="D736" s="131"/>
      <c r="E736" s="131"/>
      <c r="F736" s="131"/>
      <c r="G736" s="131"/>
      <c r="H736" s="131"/>
      <c r="I736" s="131"/>
      <c r="J736" s="131"/>
      <c r="K736" s="131"/>
      <c r="L736" s="131"/>
      <c r="M736" s="131"/>
      <c r="N736" s="131"/>
      <c r="O736" s="131"/>
      <c r="P736" s="131"/>
      <c r="Q736" s="131"/>
      <c r="R736" s="131"/>
      <c r="S736" s="131"/>
      <c r="T736" s="131"/>
      <c r="U736" s="131"/>
    </row>
    <row r="737" spans="2:21" s="191" customFormat="1" x14ac:dyDescent="0.25">
      <c r="B737" s="131"/>
      <c r="C737" s="131"/>
      <c r="D737" s="131"/>
      <c r="E737" s="131"/>
      <c r="F737" s="131"/>
      <c r="G737" s="131"/>
      <c r="H737" s="131"/>
      <c r="I737" s="131"/>
      <c r="J737" s="131"/>
      <c r="K737" s="131"/>
      <c r="L737" s="131"/>
      <c r="M737" s="131"/>
      <c r="N737" s="131"/>
      <c r="O737" s="131"/>
      <c r="P737" s="131"/>
      <c r="Q737" s="131"/>
      <c r="R737" s="131"/>
      <c r="S737" s="131"/>
      <c r="T737" s="131"/>
      <c r="U737" s="131"/>
    </row>
    <row r="738" spans="2:21" s="191" customFormat="1" x14ac:dyDescent="0.25">
      <c r="B738" s="131"/>
      <c r="C738" s="131"/>
      <c r="D738" s="131"/>
      <c r="E738" s="131"/>
      <c r="F738" s="131"/>
      <c r="G738" s="131"/>
      <c r="H738" s="131"/>
      <c r="I738" s="131"/>
      <c r="J738" s="131"/>
      <c r="K738" s="131"/>
      <c r="L738" s="131"/>
      <c r="M738" s="131"/>
      <c r="N738" s="131"/>
      <c r="O738" s="131"/>
      <c r="P738" s="131"/>
      <c r="Q738" s="131"/>
      <c r="R738" s="131"/>
      <c r="S738" s="131"/>
      <c r="T738" s="131"/>
      <c r="U738" s="131"/>
    </row>
    <row r="739" spans="2:21" s="191" customFormat="1" x14ac:dyDescent="0.25">
      <c r="B739" s="131"/>
      <c r="C739" s="131"/>
      <c r="D739" s="131"/>
      <c r="E739" s="131"/>
      <c r="F739" s="131"/>
      <c r="G739" s="131"/>
      <c r="H739" s="131"/>
      <c r="I739" s="131"/>
      <c r="J739" s="131"/>
      <c r="K739" s="131"/>
      <c r="L739" s="131"/>
      <c r="M739" s="131"/>
      <c r="N739" s="131"/>
      <c r="O739" s="131"/>
      <c r="P739" s="131"/>
      <c r="Q739" s="131"/>
      <c r="R739" s="131"/>
      <c r="S739" s="131"/>
      <c r="T739" s="131"/>
      <c r="U739" s="131"/>
    </row>
    <row r="740" spans="2:21" s="191" customFormat="1" x14ac:dyDescent="0.25">
      <c r="B740" s="131"/>
      <c r="C740" s="131"/>
      <c r="D740" s="131"/>
      <c r="E740" s="131"/>
      <c r="F740" s="131"/>
      <c r="G740" s="131"/>
      <c r="H740" s="131"/>
      <c r="I740" s="131"/>
      <c r="J740" s="131"/>
      <c r="K740" s="131"/>
      <c r="L740" s="131"/>
      <c r="M740" s="131"/>
      <c r="N740" s="131"/>
      <c r="O740" s="131"/>
      <c r="P740" s="131"/>
      <c r="Q740" s="131"/>
      <c r="R740" s="131"/>
      <c r="S740" s="131"/>
      <c r="T740" s="131"/>
      <c r="U740" s="131"/>
    </row>
    <row r="741" spans="2:21" s="191" customFormat="1" x14ac:dyDescent="0.25">
      <c r="B741" s="131"/>
      <c r="C741" s="131"/>
      <c r="D741" s="131"/>
      <c r="E741" s="131"/>
      <c r="F741" s="131"/>
      <c r="G741" s="131"/>
      <c r="H741" s="131"/>
      <c r="I741" s="131"/>
      <c r="J741" s="131"/>
      <c r="K741" s="131"/>
      <c r="L741" s="131"/>
      <c r="M741" s="131"/>
      <c r="N741" s="131"/>
      <c r="O741" s="131"/>
      <c r="P741" s="131"/>
      <c r="Q741" s="131"/>
      <c r="R741" s="131"/>
      <c r="S741" s="131"/>
      <c r="T741" s="131"/>
      <c r="U741" s="131"/>
    </row>
    <row r="742" spans="2:21" s="191" customFormat="1" x14ac:dyDescent="0.25">
      <c r="B742" s="131"/>
      <c r="C742" s="131"/>
      <c r="D742" s="131"/>
      <c r="E742" s="131"/>
      <c r="F742" s="131"/>
      <c r="G742" s="131"/>
      <c r="H742" s="131"/>
      <c r="I742" s="131"/>
      <c r="J742" s="131"/>
      <c r="K742" s="131"/>
      <c r="L742" s="131"/>
      <c r="M742" s="131"/>
      <c r="N742" s="131"/>
      <c r="O742" s="131"/>
      <c r="P742" s="131"/>
      <c r="Q742" s="131"/>
      <c r="R742" s="131"/>
      <c r="S742" s="131"/>
      <c r="T742" s="131"/>
      <c r="U742" s="131"/>
    </row>
    <row r="743" spans="2:21" s="191" customFormat="1" x14ac:dyDescent="0.25">
      <c r="B743" s="131"/>
      <c r="C743" s="131"/>
      <c r="D743" s="131"/>
      <c r="E743" s="131"/>
      <c r="F743" s="131"/>
      <c r="G743" s="131"/>
      <c r="H743" s="131"/>
      <c r="I743" s="131"/>
      <c r="J743" s="131"/>
      <c r="K743" s="131"/>
      <c r="L743" s="131"/>
      <c r="M743" s="131"/>
      <c r="N743" s="131"/>
      <c r="O743" s="131"/>
      <c r="P743" s="131"/>
      <c r="Q743" s="131"/>
      <c r="R743" s="131"/>
      <c r="S743" s="131"/>
      <c r="T743" s="131"/>
      <c r="U743" s="131"/>
    </row>
    <row r="744" spans="2:21" s="191" customFormat="1" x14ac:dyDescent="0.25">
      <c r="B744" s="131"/>
      <c r="C744" s="131"/>
      <c r="D744" s="131"/>
      <c r="E744" s="131"/>
      <c r="F744" s="131"/>
      <c r="G744" s="131"/>
      <c r="H744" s="131"/>
      <c r="I744" s="131"/>
      <c r="J744" s="131"/>
      <c r="K744" s="131"/>
      <c r="L744" s="131"/>
      <c r="M744" s="131"/>
      <c r="N744" s="131"/>
      <c r="O744" s="131"/>
      <c r="P744" s="131"/>
      <c r="Q744" s="131"/>
      <c r="R744" s="131"/>
      <c r="S744" s="131"/>
      <c r="T744" s="131"/>
      <c r="U744" s="131"/>
    </row>
    <row r="745" spans="2:21" s="191" customFormat="1" x14ac:dyDescent="0.25">
      <c r="B745" s="131"/>
      <c r="C745" s="131"/>
      <c r="D745" s="131"/>
      <c r="E745" s="131"/>
      <c r="F745" s="131"/>
      <c r="G745" s="131"/>
      <c r="H745" s="131"/>
      <c r="I745" s="131"/>
      <c r="J745" s="131"/>
      <c r="K745" s="131"/>
      <c r="L745" s="131"/>
      <c r="M745" s="131"/>
      <c r="N745" s="131"/>
      <c r="O745" s="131"/>
      <c r="P745" s="131"/>
      <c r="Q745" s="131"/>
      <c r="R745" s="131"/>
      <c r="S745" s="131"/>
      <c r="T745" s="131"/>
      <c r="U745" s="131"/>
    </row>
    <row r="746" spans="2:21" s="191" customFormat="1" x14ac:dyDescent="0.25">
      <c r="B746" s="131"/>
      <c r="C746" s="131"/>
      <c r="D746" s="131"/>
      <c r="E746" s="131"/>
      <c r="F746" s="131"/>
      <c r="G746" s="131"/>
      <c r="H746" s="131"/>
      <c r="I746" s="131"/>
      <c r="J746" s="131"/>
      <c r="K746" s="131"/>
      <c r="L746" s="131"/>
      <c r="M746" s="131"/>
      <c r="N746" s="131"/>
      <c r="O746" s="131"/>
      <c r="P746" s="131"/>
      <c r="Q746" s="131"/>
      <c r="R746" s="131"/>
      <c r="S746" s="131"/>
      <c r="T746" s="131"/>
      <c r="U746" s="131"/>
    </row>
    <row r="747" spans="2:21" s="191" customFormat="1" x14ac:dyDescent="0.25">
      <c r="B747" s="131"/>
      <c r="C747" s="131"/>
      <c r="D747" s="131"/>
      <c r="E747" s="131"/>
      <c r="F747" s="131"/>
      <c r="G747" s="131"/>
      <c r="H747" s="131"/>
      <c r="I747" s="131"/>
      <c r="J747" s="131"/>
      <c r="K747" s="131"/>
      <c r="L747" s="131"/>
      <c r="M747" s="131"/>
      <c r="N747" s="131"/>
      <c r="O747" s="131"/>
      <c r="P747" s="131"/>
      <c r="Q747" s="131"/>
      <c r="R747" s="131"/>
      <c r="S747" s="131"/>
      <c r="T747" s="131"/>
      <c r="U747" s="131"/>
    </row>
    <row r="748" spans="2:21" s="191" customFormat="1" x14ac:dyDescent="0.25">
      <c r="B748" s="131"/>
      <c r="C748" s="131"/>
      <c r="D748" s="131"/>
      <c r="E748" s="131"/>
      <c r="F748" s="131"/>
      <c r="G748" s="131"/>
      <c r="H748" s="131"/>
      <c r="I748" s="131"/>
      <c r="J748" s="131"/>
      <c r="K748" s="131"/>
      <c r="L748" s="131"/>
      <c r="M748" s="131"/>
      <c r="N748" s="131"/>
      <c r="O748" s="131"/>
      <c r="P748" s="131"/>
      <c r="Q748" s="131"/>
      <c r="R748" s="131"/>
      <c r="S748" s="131"/>
      <c r="T748" s="131"/>
      <c r="U748" s="131"/>
    </row>
    <row r="749" spans="2:21" s="191" customFormat="1" x14ac:dyDescent="0.25">
      <c r="B749" s="131"/>
      <c r="C749" s="131"/>
      <c r="D749" s="131"/>
      <c r="E749" s="131"/>
      <c r="F749" s="131"/>
      <c r="G749" s="131"/>
      <c r="H749" s="131"/>
      <c r="I749" s="131"/>
      <c r="J749" s="131"/>
      <c r="K749" s="131"/>
      <c r="L749" s="131"/>
      <c r="M749" s="131"/>
      <c r="N749" s="131"/>
      <c r="O749" s="131"/>
      <c r="P749" s="131"/>
      <c r="Q749" s="131"/>
      <c r="R749" s="131"/>
      <c r="S749" s="131"/>
      <c r="T749" s="131"/>
      <c r="U749" s="131"/>
    </row>
    <row r="750" spans="2:21" s="191" customFormat="1" x14ac:dyDescent="0.25">
      <c r="B750" s="131"/>
      <c r="C750" s="131"/>
      <c r="D750" s="131"/>
      <c r="E750" s="131"/>
      <c r="F750" s="131"/>
      <c r="G750" s="131"/>
      <c r="H750" s="131"/>
      <c r="I750" s="131"/>
      <c r="J750" s="131"/>
      <c r="K750" s="131"/>
      <c r="L750" s="131"/>
      <c r="M750" s="131"/>
      <c r="N750" s="131"/>
      <c r="O750" s="131"/>
      <c r="P750" s="131"/>
      <c r="Q750" s="131"/>
      <c r="R750" s="131"/>
      <c r="S750" s="131"/>
      <c r="T750" s="131"/>
      <c r="U750" s="131"/>
    </row>
    <row r="751" spans="2:21" s="191" customFormat="1" x14ac:dyDescent="0.25">
      <c r="B751" s="131"/>
      <c r="C751" s="131"/>
      <c r="D751" s="131"/>
      <c r="E751" s="131"/>
      <c r="F751" s="131"/>
      <c r="G751" s="131"/>
      <c r="H751" s="131"/>
      <c r="I751" s="131"/>
      <c r="J751" s="131"/>
      <c r="K751" s="131"/>
      <c r="L751" s="131"/>
      <c r="M751" s="131"/>
      <c r="N751" s="131"/>
      <c r="O751" s="131"/>
      <c r="P751" s="131"/>
      <c r="Q751" s="131"/>
      <c r="R751" s="131"/>
      <c r="S751" s="131"/>
      <c r="T751" s="131"/>
      <c r="U751" s="131"/>
    </row>
    <row r="752" spans="2:21" s="191" customFormat="1" x14ac:dyDescent="0.25">
      <c r="B752" s="131"/>
      <c r="C752" s="131"/>
      <c r="D752" s="131"/>
      <c r="E752" s="131"/>
      <c r="F752" s="131"/>
      <c r="G752" s="131"/>
      <c r="H752" s="131"/>
      <c r="I752" s="131"/>
      <c r="J752" s="131"/>
      <c r="K752" s="131"/>
      <c r="L752" s="131"/>
      <c r="M752" s="131"/>
      <c r="N752" s="131"/>
      <c r="O752" s="131"/>
      <c r="P752" s="131"/>
      <c r="Q752" s="131"/>
      <c r="R752" s="131"/>
      <c r="S752" s="131"/>
      <c r="T752" s="131"/>
      <c r="U752" s="131"/>
    </row>
    <row r="753" spans="2:21" s="191" customFormat="1" x14ac:dyDescent="0.25">
      <c r="B753" s="131"/>
      <c r="C753" s="131"/>
      <c r="D753" s="131"/>
      <c r="E753" s="131"/>
      <c r="F753" s="131"/>
      <c r="G753" s="131"/>
      <c r="H753" s="131"/>
      <c r="I753" s="131"/>
      <c r="J753" s="131"/>
      <c r="K753" s="131"/>
      <c r="L753" s="131"/>
      <c r="M753" s="131"/>
      <c r="N753" s="131"/>
      <c r="O753" s="131"/>
      <c r="P753" s="131"/>
      <c r="Q753" s="131"/>
      <c r="R753" s="131"/>
      <c r="S753" s="131"/>
      <c r="T753" s="131"/>
      <c r="U753" s="131"/>
    </row>
    <row r="754" spans="2:21" s="191" customFormat="1" x14ac:dyDescent="0.25">
      <c r="B754" s="131"/>
      <c r="C754" s="131"/>
      <c r="D754" s="131"/>
      <c r="E754" s="131"/>
      <c r="F754" s="131"/>
      <c r="G754" s="131"/>
      <c r="H754" s="131"/>
      <c r="I754" s="131"/>
      <c r="J754" s="131"/>
      <c r="K754" s="131"/>
      <c r="L754" s="131"/>
      <c r="M754" s="131"/>
      <c r="N754" s="131"/>
      <c r="O754" s="131"/>
      <c r="P754" s="131"/>
      <c r="Q754" s="131"/>
      <c r="R754" s="131"/>
      <c r="S754" s="131"/>
      <c r="T754" s="131"/>
      <c r="U754" s="131"/>
    </row>
    <row r="755" spans="2:21" s="191" customFormat="1" x14ac:dyDescent="0.25">
      <c r="B755" s="131"/>
      <c r="C755" s="131"/>
      <c r="D755" s="131"/>
      <c r="E755" s="131"/>
      <c r="F755" s="131"/>
      <c r="G755" s="131"/>
      <c r="H755" s="131"/>
      <c r="I755" s="131"/>
      <c r="J755" s="131"/>
      <c r="K755" s="131"/>
      <c r="L755" s="131"/>
      <c r="M755" s="131"/>
      <c r="N755" s="131"/>
      <c r="O755" s="131"/>
      <c r="P755" s="131"/>
      <c r="Q755" s="131"/>
      <c r="R755" s="131"/>
      <c r="S755" s="131"/>
      <c r="T755" s="131"/>
      <c r="U755" s="131"/>
    </row>
    <row r="756" spans="2:21" s="191" customFormat="1" x14ac:dyDescent="0.25">
      <c r="B756" s="131"/>
      <c r="C756" s="131"/>
      <c r="D756" s="131"/>
      <c r="E756" s="131"/>
      <c r="F756" s="131"/>
      <c r="G756" s="131"/>
      <c r="H756" s="131"/>
      <c r="I756" s="131"/>
      <c r="J756" s="131"/>
      <c r="K756" s="131"/>
      <c r="L756" s="131"/>
      <c r="M756" s="131"/>
      <c r="N756" s="131"/>
      <c r="O756" s="131"/>
      <c r="P756" s="131"/>
      <c r="Q756" s="131"/>
      <c r="R756" s="131"/>
      <c r="S756" s="131"/>
      <c r="T756" s="131"/>
      <c r="U756" s="131"/>
    </row>
    <row r="757" spans="2:21" s="191" customFormat="1" x14ac:dyDescent="0.25">
      <c r="B757" s="131"/>
      <c r="C757" s="131"/>
      <c r="D757" s="131"/>
      <c r="E757" s="131"/>
      <c r="F757" s="131"/>
      <c r="G757" s="131"/>
      <c r="H757" s="131"/>
      <c r="I757" s="131"/>
      <c r="J757" s="131"/>
      <c r="K757" s="131"/>
      <c r="L757" s="131"/>
      <c r="M757" s="131"/>
      <c r="N757" s="131"/>
      <c r="O757" s="131"/>
      <c r="P757" s="131"/>
      <c r="Q757" s="131"/>
      <c r="R757" s="131"/>
      <c r="S757" s="131"/>
      <c r="T757" s="131"/>
      <c r="U757" s="131"/>
    </row>
    <row r="758" spans="2:21" s="191" customFormat="1" x14ac:dyDescent="0.25">
      <c r="B758" s="131"/>
      <c r="C758" s="131"/>
      <c r="D758" s="131"/>
      <c r="E758" s="131"/>
      <c r="F758" s="131"/>
      <c r="G758" s="131"/>
      <c r="H758" s="131"/>
      <c r="I758" s="131"/>
      <c r="J758" s="131"/>
      <c r="K758" s="131"/>
      <c r="L758" s="131"/>
      <c r="M758" s="131"/>
      <c r="N758" s="131"/>
      <c r="O758" s="131"/>
      <c r="P758" s="131"/>
      <c r="Q758" s="131"/>
      <c r="R758" s="131"/>
      <c r="S758" s="131"/>
      <c r="T758" s="131"/>
      <c r="U758" s="131"/>
    </row>
    <row r="759" spans="2:21" s="191" customFormat="1" x14ac:dyDescent="0.25">
      <c r="B759" s="131"/>
      <c r="C759" s="131"/>
      <c r="D759" s="131"/>
      <c r="E759" s="131"/>
      <c r="F759" s="131"/>
      <c r="G759" s="131"/>
      <c r="H759" s="131"/>
      <c r="I759" s="131"/>
      <c r="J759" s="131"/>
      <c r="K759" s="131"/>
      <c r="L759" s="131"/>
      <c r="M759" s="131"/>
      <c r="N759" s="131"/>
      <c r="O759" s="131"/>
      <c r="P759" s="131"/>
      <c r="Q759" s="131"/>
      <c r="R759" s="131"/>
      <c r="S759" s="131"/>
      <c r="T759" s="131"/>
      <c r="U759" s="131"/>
    </row>
    <row r="760" spans="2:21" s="191" customFormat="1" x14ac:dyDescent="0.25">
      <c r="B760" s="131"/>
      <c r="C760" s="131"/>
      <c r="D760" s="131"/>
      <c r="E760" s="131"/>
      <c r="F760" s="131"/>
      <c r="G760" s="131"/>
      <c r="H760" s="131"/>
      <c r="I760" s="131"/>
      <c r="J760" s="131"/>
      <c r="K760" s="131"/>
      <c r="L760" s="131"/>
      <c r="M760" s="131"/>
      <c r="N760" s="131"/>
      <c r="O760" s="131"/>
      <c r="P760" s="131"/>
      <c r="Q760" s="131"/>
      <c r="R760" s="131"/>
      <c r="S760" s="131"/>
      <c r="T760" s="131"/>
      <c r="U760" s="131"/>
    </row>
    <row r="761" spans="2:21" s="191" customFormat="1" x14ac:dyDescent="0.25">
      <c r="B761" s="131"/>
      <c r="C761" s="131"/>
      <c r="D761" s="131"/>
      <c r="E761" s="131"/>
      <c r="F761" s="131"/>
      <c r="G761" s="131"/>
      <c r="H761" s="131"/>
      <c r="I761" s="131"/>
      <c r="J761" s="131"/>
      <c r="K761" s="131"/>
      <c r="L761" s="131"/>
      <c r="M761" s="131"/>
      <c r="N761" s="131"/>
      <c r="O761" s="131"/>
      <c r="P761" s="131"/>
      <c r="Q761" s="131"/>
      <c r="R761" s="131"/>
      <c r="S761" s="131"/>
      <c r="T761" s="131"/>
      <c r="U761" s="131"/>
    </row>
    <row r="762" spans="2:21" s="191" customFormat="1" x14ac:dyDescent="0.25">
      <c r="B762" s="131"/>
      <c r="C762" s="131"/>
      <c r="D762" s="131"/>
      <c r="E762" s="131"/>
      <c r="F762" s="131"/>
      <c r="G762" s="131"/>
      <c r="H762" s="131"/>
      <c r="I762" s="131"/>
      <c r="J762" s="131"/>
      <c r="K762" s="131"/>
      <c r="L762" s="131"/>
      <c r="M762" s="131"/>
      <c r="N762" s="131"/>
      <c r="O762" s="131"/>
      <c r="P762" s="131"/>
      <c r="Q762" s="131"/>
      <c r="R762" s="131"/>
      <c r="S762" s="131"/>
      <c r="T762" s="131"/>
      <c r="U762" s="131"/>
    </row>
    <row r="763" spans="2:21" s="191" customFormat="1" x14ac:dyDescent="0.25">
      <c r="B763" s="131"/>
      <c r="C763" s="131"/>
      <c r="D763" s="131"/>
      <c r="E763" s="131"/>
      <c r="F763" s="131"/>
      <c r="G763" s="131"/>
      <c r="H763" s="131"/>
      <c r="I763" s="131"/>
      <c r="J763" s="131"/>
      <c r="K763" s="131"/>
      <c r="L763" s="131"/>
      <c r="M763" s="131"/>
      <c r="N763" s="131"/>
      <c r="O763" s="131"/>
      <c r="P763" s="131"/>
      <c r="Q763" s="131"/>
      <c r="R763" s="131"/>
      <c r="S763" s="131"/>
      <c r="T763" s="131"/>
      <c r="U763" s="131"/>
    </row>
    <row r="764" spans="2:21" s="191" customFormat="1" x14ac:dyDescent="0.25">
      <c r="B764" s="131"/>
      <c r="C764" s="131"/>
      <c r="D764" s="131"/>
      <c r="E764" s="131"/>
      <c r="F764" s="131"/>
      <c r="G764" s="131"/>
      <c r="H764" s="131"/>
      <c r="I764" s="131"/>
      <c r="J764" s="131"/>
      <c r="K764" s="131"/>
      <c r="L764" s="131"/>
      <c r="M764" s="131"/>
      <c r="N764" s="131"/>
      <c r="O764" s="131"/>
      <c r="P764" s="131"/>
      <c r="Q764" s="131"/>
      <c r="R764" s="131"/>
      <c r="S764" s="131"/>
      <c r="T764" s="131"/>
      <c r="U764" s="131"/>
    </row>
    <row r="765" spans="2:21" s="191" customFormat="1" x14ac:dyDescent="0.25">
      <c r="B765" s="131"/>
      <c r="C765" s="131"/>
      <c r="D765" s="131"/>
      <c r="E765" s="131"/>
      <c r="F765" s="131"/>
      <c r="G765" s="131"/>
      <c r="H765" s="131"/>
      <c r="I765" s="131"/>
      <c r="J765" s="131"/>
      <c r="K765" s="131"/>
      <c r="L765" s="131"/>
      <c r="M765" s="131"/>
      <c r="N765" s="131"/>
      <c r="O765" s="131"/>
      <c r="P765" s="131"/>
      <c r="Q765" s="131"/>
      <c r="R765" s="131"/>
      <c r="S765" s="131"/>
      <c r="T765" s="131"/>
      <c r="U765" s="131"/>
    </row>
    <row r="766" spans="2:21" s="191" customFormat="1" x14ac:dyDescent="0.25">
      <c r="B766" s="131"/>
      <c r="C766" s="131"/>
      <c r="D766" s="131"/>
      <c r="E766" s="131"/>
      <c r="F766" s="131"/>
      <c r="G766" s="131"/>
      <c r="H766" s="131"/>
      <c r="I766" s="131"/>
      <c r="J766" s="131"/>
      <c r="K766" s="131"/>
      <c r="L766" s="131"/>
      <c r="M766" s="131"/>
      <c r="N766" s="131"/>
      <c r="O766" s="131"/>
      <c r="P766" s="131"/>
      <c r="Q766" s="131"/>
      <c r="R766" s="131"/>
      <c r="S766" s="131"/>
      <c r="T766" s="131"/>
      <c r="U766" s="131"/>
    </row>
    <row r="767" spans="2:21" s="191" customFormat="1" x14ac:dyDescent="0.25">
      <c r="B767" s="131"/>
      <c r="C767" s="131"/>
      <c r="D767" s="131"/>
      <c r="E767" s="131"/>
      <c r="F767" s="131"/>
      <c r="G767" s="131"/>
      <c r="H767" s="131"/>
      <c r="I767" s="131"/>
      <c r="J767" s="131"/>
      <c r="K767" s="131"/>
      <c r="L767" s="131"/>
      <c r="M767" s="131"/>
      <c r="N767" s="131"/>
      <c r="O767" s="131"/>
      <c r="P767" s="131"/>
      <c r="Q767" s="131"/>
      <c r="R767" s="131"/>
      <c r="S767" s="131"/>
      <c r="T767" s="131"/>
      <c r="U767" s="131"/>
    </row>
    <row r="768" spans="2:21" s="191" customFormat="1" x14ac:dyDescent="0.25">
      <c r="B768" s="131"/>
      <c r="C768" s="131"/>
      <c r="D768" s="131"/>
      <c r="E768" s="131"/>
      <c r="F768" s="131"/>
      <c r="G768" s="131"/>
      <c r="H768" s="131"/>
      <c r="I768" s="131"/>
      <c r="J768" s="131"/>
      <c r="K768" s="131"/>
      <c r="L768" s="131"/>
      <c r="M768" s="131"/>
      <c r="N768" s="131"/>
      <c r="O768" s="131"/>
      <c r="P768" s="131"/>
      <c r="Q768" s="131"/>
      <c r="R768" s="131"/>
      <c r="S768" s="131"/>
      <c r="T768" s="131"/>
      <c r="U768" s="131"/>
    </row>
    <row r="769" spans="2:21" s="191" customFormat="1" x14ac:dyDescent="0.25">
      <c r="B769" s="131"/>
      <c r="C769" s="131"/>
      <c r="D769" s="131"/>
      <c r="E769" s="131"/>
      <c r="F769" s="131"/>
      <c r="G769" s="131"/>
      <c r="H769" s="131"/>
      <c r="I769" s="131"/>
      <c r="J769" s="131"/>
      <c r="K769" s="131"/>
      <c r="L769" s="131"/>
      <c r="M769" s="131"/>
      <c r="N769" s="131"/>
      <c r="O769" s="131"/>
      <c r="P769" s="131"/>
      <c r="Q769" s="131"/>
      <c r="R769" s="131"/>
      <c r="S769" s="131"/>
      <c r="T769" s="131"/>
      <c r="U769" s="131"/>
    </row>
    <row r="770" spans="2:21" s="191" customFormat="1" x14ac:dyDescent="0.25">
      <c r="B770" s="131"/>
      <c r="C770" s="131"/>
      <c r="D770" s="131"/>
      <c r="E770" s="131"/>
      <c r="F770" s="131"/>
      <c r="G770" s="131"/>
      <c r="H770" s="131"/>
      <c r="I770" s="131"/>
      <c r="J770" s="131"/>
      <c r="K770" s="131"/>
      <c r="L770" s="131"/>
      <c r="M770" s="131"/>
      <c r="N770" s="131"/>
      <c r="O770" s="131"/>
      <c r="P770" s="131"/>
      <c r="Q770" s="131"/>
      <c r="R770" s="131"/>
      <c r="S770" s="131"/>
      <c r="T770" s="131"/>
      <c r="U770" s="131"/>
    </row>
    <row r="771" spans="2:21" s="191" customFormat="1" x14ac:dyDescent="0.25">
      <c r="B771" s="131"/>
      <c r="C771" s="131"/>
      <c r="D771" s="131"/>
      <c r="E771" s="131"/>
      <c r="F771" s="131"/>
      <c r="G771" s="131"/>
      <c r="H771" s="131"/>
      <c r="I771" s="131"/>
      <c r="J771" s="131"/>
      <c r="K771" s="131"/>
      <c r="L771" s="131"/>
      <c r="M771" s="131"/>
      <c r="N771" s="131"/>
      <c r="O771" s="131"/>
      <c r="P771" s="131"/>
      <c r="Q771" s="131"/>
      <c r="R771" s="131"/>
      <c r="S771" s="131"/>
      <c r="T771" s="131"/>
      <c r="U771" s="131"/>
    </row>
    <row r="772" spans="2:21" s="191" customFormat="1" x14ac:dyDescent="0.25">
      <c r="B772" s="131"/>
      <c r="C772" s="131"/>
      <c r="D772" s="131"/>
      <c r="E772" s="131"/>
      <c r="F772" s="131"/>
      <c r="G772" s="131"/>
      <c r="H772" s="131"/>
      <c r="I772" s="131"/>
      <c r="J772" s="131"/>
      <c r="K772" s="131"/>
      <c r="L772" s="131"/>
      <c r="M772" s="131"/>
      <c r="N772" s="131"/>
      <c r="O772" s="131"/>
      <c r="P772" s="131"/>
      <c r="Q772" s="131"/>
      <c r="R772" s="131"/>
      <c r="S772" s="131"/>
      <c r="T772" s="131"/>
      <c r="U772" s="131"/>
    </row>
    <row r="773" spans="2:21" s="191" customFormat="1" x14ac:dyDescent="0.25">
      <c r="B773" s="131"/>
      <c r="C773" s="131"/>
      <c r="D773" s="131"/>
      <c r="E773" s="131"/>
      <c r="F773" s="131"/>
      <c r="G773" s="131"/>
      <c r="H773" s="131"/>
      <c r="I773" s="131"/>
      <c r="J773" s="131"/>
      <c r="K773" s="131"/>
      <c r="L773" s="131"/>
      <c r="M773" s="131"/>
      <c r="N773" s="131"/>
      <c r="O773" s="131"/>
      <c r="P773" s="131"/>
      <c r="Q773" s="131"/>
      <c r="R773" s="131"/>
      <c r="S773" s="131"/>
      <c r="T773" s="131"/>
      <c r="U773" s="131"/>
    </row>
    <row r="774" spans="2:21" s="191" customFormat="1" x14ac:dyDescent="0.25">
      <c r="B774" s="131"/>
      <c r="C774" s="131"/>
      <c r="D774" s="131"/>
      <c r="E774" s="131"/>
      <c r="F774" s="131"/>
      <c r="G774" s="131"/>
      <c r="H774" s="131"/>
      <c r="I774" s="131"/>
      <c r="J774" s="131"/>
      <c r="K774" s="131"/>
      <c r="L774" s="131"/>
      <c r="M774" s="131"/>
      <c r="N774" s="131"/>
      <c r="O774" s="131"/>
      <c r="P774" s="131"/>
      <c r="Q774" s="131"/>
      <c r="R774" s="131"/>
      <c r="S774" s="131"/>
      <c r="T774" s="131"/>
      <c r="U774" s="131"/>
    </row>
    <row r="775" spans="2:21" s="191" customFormat="1" x14ac:dyDescent="0.25">
      <c r="B775" s="131"/>
      <c r="C775" s="131"/>
      <c r="D775" s="131"/>
      <c r="E775" s="131"/>
      <c r="F775" s="131"/>
      <c r="G775" s="131"/>
      <c r="H775" s="131"/>
      <c r="I775" s="131"/>
      <c r="J775" s="131"/>
      <c r="K775" s="131"/>
      <c r="L775" s="131"/>
      <c r="M775" s="131"/>
      <c r="N775" s="131"/>
      <c r="O775" s="131"/>
      <c r="P775" s="131"/>
      <c r="Q775" s="131"/>
      <c r="R775" s="131"/>
      <c r="S775" s="131"/>
      <c r="T775" s="131"/>
      <c r="U775" s="131"/>
    </row>
    <row r="776" spans="2:21" s="191" customFormat="1" x14ac:dyDescent="0.25">
      <c r="B776" s="131"/>
      <c r="C776" s="131"/>
      <c r="D776" s="131"/>
      <c r="E776" s="131"/>
      <c r="F776" s="131"/>
      <c r="G776" s="131"/>
      <c r="H776" s="131"/>
      <c r="I776" s="131"/>
      <c r="J776" s="131"/>
      <c r="K776" s="131"/>
      <c r="L776" s="131"/>
      <c r="M776" s="131"/>
      <c r="N776" s="131"/>
      <c r="O776" s="131"/>
      <c r="P776" s="131"/>
      <c r="Q776" s="131"/>
      <c r="R776" s="131"/>
      <c r="S776" s="131"/>
      <c r="T776" s="131"/>
      <c r="U776" s="131"/>
    </row>
    <row r="777" spans="2:21" s="191" customFormat="1" x14ac:dyDescent="0.25">
      <c r="B777" s="131"/>
      <c r="C777" s="131"/>
      <c r="D777" s="131"/>
      <c r="E777" s="131"/>
      <c r="F777" s="131"/>
      <c r="G777" s="131"/>
      <c r="H777" s="131"/>
      <c r="I777" s="131"/>
      <c r="J777" s="131"/>
      <c r="K777" s="131"/>
      <c r="L777" s="131"/>
      <c r="M777" s="131"/>
      <c r="N777" s="131"/>
      <c r="O777" s="131"/>
      <c r="P777" s="131"/>
      <c r="Q777" s="131"/>
      <c r="R777" s="131"/>
      <c r="S777" s="131"/>
      <c r="T777" s="131"/>
      <c r="U777" s="131"/>
    </row>
    <row r="778" spans="2:21" s="191" customFormat="1" x14ac:dyDescent="0.25">
      <c r="B778" s="131"/>
      <c r="C778" s="131"/>
      <c r="D778" s="131"/>
      <c r="E778" s="131"/>
      <c r="F778" s="131"/>
      <c r="G778" s="131"/>
      <c r="H778" s="131"/>
      <c r="I778" s="131"/>
      <c r="J778" s="131"/>
      <c r="K778" s="131"/>
      <c r="L778" s="131"/>
      <c r="M778" s="131"/>
      <c r="N778" s="131"/>
      <c r="O778" s="131"/>
      <c r="P778" s="131"/>
      <c r="Q778" s="131"/>
      <c r="R778" s="131"/>
      <c r="S778" s="131"/>
      <c r="T778" s="131"/>
      <c r="U778" s="131"/>
    </row>
    <row r="779" spans="2:21" s="191" customFormat="1" x14ac:dyDescent="0.25">
      <c r="B779" s="131"/>
      <c r="C779" s="131"/>
      <c r="D779" s="131"/>
      <c r="E779" s="131"/>
      <c r="F779" s="131"/>
      <c r="G779" s="131"/>
      <c r="H779" s="131"/>
      <c r="I779" s="131"/>
      <c r="J779" s="131"/>
      <c r="K779" s="131"/>
      <c r="L779" s="131"/>
      <c r="M779" s="131"/>
      <c r="N779" s="131"/>
      <c r="O779" s="131"/>
      <c r="P779" s="131"/>
      <c r="Q779" s="131"/>
      <c r="R779" s="131"/>
      <c r="S779" s="131"/>
      <c r="T779" s="131"/>
      <c r="U779" s="131"/>
    </row>
    <row r="780" spans="2:21" s="191" customFormat="1" x14ac:dyDescent="0.25">
      <c r="B780" s="131"/>
      <c r="C780" s="131"/>
      <c r="D780" s="131"/>
      <c r="E780" s="131"/>
      <c r="F780" s="131"/>
      <c r="G780" s="131"/>
      <c r="H780" s="131"/>
      <c r="I780" s="131"/>
      <c r="J780" s="131"/>
      <c r="K780" s="131"/>
      <c r="L780" s="131"/>
      <c r="M780" s="131"/>
      <c r="N780" s="131"/>
      <c r="O780" s="131"/>
      <c r="P780" s="131"/>
      <c r="Q780" s="131"/>
      <c r="R780" s="131"/>
      <c r="S780" s="131"/>
      <c r="T780" s="131"/>
      <c r="U780" s="131"/>
    </row>
    <row r="781" spans="2:21" s="191" customFormat="1" x14ac:dyDescent="0.25">
      <c r="B781" s="131"/>
      <c r="C781" s="131"/>
      <c r="D781" s="131"/>
      <c r="E781" s="131"/>
      <c r="F781" s="131"/>
      <c r="G781" s="131"/>
      <c r="H781" s="131"/>
      <c r="I781" s="131"/>
      <c r="J781" s="131"/>
      <c r="K781" s="131"/>
      <c r="L781" s="131"/>
      <c r="M781" s="131"/>
      <c r="N781" s="131"/>
      <c r="O781" s="131"/>
      <c r="P781" s="131"/>
      <c r="Q781" s="131"/>
      <c r="R781" s="131"/>
      <c r="S781" s="131"/>
      <c r="T781" s="131"/>
      <c r="U781" s="131"/>
    </row>
    <row r="782" spans="2:21" s="191" customFormat="1" x14ac:dyDescent="0.25">
      <c r="B782" s="131"/>
      <c r="C782" s="131"/>
      <c r="D782" s="131"/>
      <c r="E782" s="131"/>
      <c r="F782" s="131"/>
      <c r="G782" s="131"/>
      <c r="H782" s="131"/>
      <c r="I782" s="131"/>
      <c r="J782" s="131"/>
      <c r="K782" s="131"/>
      <c r="L782" s="131"/>
      <c r="M782" s="131"/>
      <c r="N782" s="131"/>
      <c r="O782" s="131"/>
      <c r="P782" s="131"/>
      <c r="Q782" s="131"/>
      <c r="R782" s="131"/>
      <c r="S782" s="131"/>
      <c r="T782" s="131"/>
      <c r="U782" s="131"/>
    </row>
    <row r="783" spans="2:21" s="191" customFormat="1" x14ac:dyDescent="0.25">
      <c r="B783" s="131"/>
      <c r="C783" s="131"/>
      <c r="D783" s="131"/>
      <c r="E783" s="131"/>
      <c r="F783" s="131"/>
      <c r="G783" s="131"/>
      <c r="H783" s="131"/>
      <c r="I783" s="131"/>
      <c r="J783" s="131"/>
      <c r="K783" s="131"/>
      <c r="L783" s="131"/>
      <c r="M783" s="131"/>
      <c r="N783" s="131"/>
      <c r="O783" s="131"/>
      <c r="P783" s="131"/>
      <c r="Q783" s="131"/>
      <c r="R783" s="131"/>
      <c r="S783" s="131"/>
      <c r="T783" s="131"/>
      <c r="U783" s="131"/>
    </row>
    <row r="784" spans="2:21" s="191" customFormat="1" x14ac:dyDescent="0.25">
      <c r="B784" s="131"/>
      <c r="C784" s="131"/>
      <c r="D784" s="131"/>
      <c r="E784" s="131"/>
      <c r="F784" s="131"/>
      <c r="G784" s="131"/>
      <c r="H784" s="131"/>
      <c r="I784" s="131"/>
      <c r="J784" s="131"/>
      <c r="K784" s="131"/>
      <c r="L784" s="131"/>
      <c r="M784" s="131"/>
      <c r="N784" s="131"/>
      <c r="O784" s="131"/>
      <c r="P784" s="131"/>
      <c r="Q784" s="131"/>
      <c r="R784" s="131"/>
      <c r="S784" s="131"/>
      <c r="T784" s="131"/>
      <c r="U784" s="131"/>
    </row>
    <row r="785" spans="2:21" s="191" customFormat="1" x14ac:dyDescent="0.25">
      <c r="B785" s="131"/>
      <c r="C785" s="131"/>
      <c r="D785" s="131"/>
      <c r="E785" s="131"/>
      <c r="F785" s="131"/>
      <c r="G785" s="131"/>
      <c r="H785" s="131"/>
      <c r="I785" s="131"/>
      <c r="J785" s="131"/>
      <c r="K785" s="131"/>
      <c r="L785" s="131"/>
      <c r="M785" s="131"/>
      <c r="N785" s="131"/>
      <c r="O785" s="131"/>
      <c r="P785" s="131"/>
      <c r="Q785" s="131"/>
      <c r="R785" s="131"/>
      <c r="S785" s="131"/>
      <c r="T785" s="131"/>
      <c r="U785" s="131"/>
    </row>
    <row r="786" spans="2:21" s="191" customFormat="1" x14ac:dyDescent="0.25">
      <c r="B786" s="131"/>
      <c r="C786" s="131"/>
      <c r="D786" s="131"/>
      <c r="E786" s="131"/>
      <c r="F786" s="131"/>
      <c r="G786" s="131"/>
      <c r="H786" s="131"/>
      <c r="I786" s="131"/>
      <c r="J786" s="131"/>
      <c r="K786" s="131"/>
      <c r="L786" s="131"/>
      <c r="M786" s="131"/>
      <c r="N786" s="131"/>
      <c r="O786" s="131"/>
      <c r="P786" s="131"/>
      <c r="Q786" s="131"/>
      <c r="R786" s="131"/>
      <c r="S786" s="131"/>
      <c r="T786" s="131"/>
      <c r="U786" s="131"/>
    </row>
    <row r="787" spans="2:21" s="191" customFormat="1" x14ac:dyDescent="0.25">
      <c r="B787" s="131"/>
      <c r="C787" s="131"/>
      <c r="D787" s="131"/>
      <c r="E787" s="131"/>
      <c r="F787" s="131"/>
      <c r="G787" s="131"/>
      <c r="H787" s="131"/>
      <c r="I787" s="131"/>
      <c r="J787" s="131"/>
      <c r="K787" s="131"/>
      <c r="L787" s="131"/>
      <c r="M787" s="131"/>
      <c r="N787" s="131"/>
      <c r="O787" s="131"/>
      <c r="P787" s="131"/>
      <c r="Q787" s="131"/>
      <c r="R787" s="131"/>
      <c r="S787" s="131"/>
      <c r="T787" s="131"/>
      <c r="U787" s="131"/>
    </row>
    <row r="788" spans="2:21" s="191" customFormat="1" x14ac:dyDescent="0.25">
      <c r="B788" s="131"/>
      <c r="C788" s="131"/>
      <c r="D788" s="131"/>
      <c r="E788" s="131"/>
      <c r="F788" s="131"/>
      <c r="G788" s="131"/>
      <c r="H788" s="131"/>
      <c r="I788" s="131"/>
      <c r="J788" s="131"/>
      <c r="K788" s="131"/>
      <c r="L788" s="131"/>
      <c r="M788" s="131"/>
      <c r="N788" s="131"/>
      <c r="O788" s="131"/>
      <c r="P788" s="131"/>
      <c r="Q788" s="131"/>
      <c r="R788" s="131"/>
      <c r="S788" s="131"/>
      <c r="T788" s="131"/>
      <c r="U788" s="131"/>
    </row>
    <row r="789" spans="2:21" s="191" customFormat="1" x14ac:dyDescent="0.25">
      <c r="B789" s="131"/>
      <c r="C789" s="131"/>
      <c r="D789" s="131"/>
      <c r="E789" s="131"/>
      <c r="F789" s="131"/>
      <c r="G789" s="131"/>
      <c r="H789" s="131"/>
      <c r="I789" s="131"/>
      <c r="J789" s="131"/>
      <c r="K789" s="131"/>
      <c r="L789" s="131"/>
      <c r="M789" s="131"/>
      <c r="N789" s="131"/>
      <c r="O789" s="131"/>
      <c r="P789" s="131"/>
      <c r="Q789" s="131"/>
      <c r="R789" s="131"/>
      <c r="S789" s="131"/>
      <c r="T789" s="131"/>
      <c r="U789" s="131"/>
    </row>
    <row r="790" spans="2:21" s="191" customFormat="1" x14ac:dyDescent="0.25">
      <c r="B790" s="131"/>
      <c r="C790" s="131"/>
      <c r="D790" s="131"/>
      <c r="E790" s="131"/>
      <c r="F790" s="131"/>
      <c r="G790" s="131"/>
      <c r="H790" s="131"/>
      <c r="I790" s="131"/>
      <c r="J790" s="131"/>
      <c r="K790" s="131"/>
      <c r="L790" s="131"/>
      <c r="M790" s="131"/>
      <c r="N790" s="131"/>
      <c r="O790" s="131"/>
      <c r="P790" s="131"/>
      <c r="Q790" s="131"/>
      <c r="R790" s="131"/>
      <c r="S790" s="131"/>
      <c r="T790" s="131"/>
      <c r="U790" s="131"/>
    </row>
    <row r="791" spans="2:21" s="191" customFormat="1" x14ac:dyDescent="0.25">
      <c r="B791" s="131"/>
      <c r="C791" s="131"/>
      <c r="D791" s="131"/>
      <c r="E791" s="131"/>
      <c r="F791" s="131"/>
      <c r="G791" s="131"/>
      <c r="H791" s="131"/>
      <c r="I791" s="131"/>
      <c r="J791" s="131"/>
      <c r="K791" s="131"/>
      <c r="L791" s="131"/>
      <c r="M791" s="131"/>
      <c r="N791" s="131"/>
      <c r="O791" s="131"/>
      <c r="P791" s="131"/>
      <c r="Q791" s="131"/>
      <c r="R791" s="131"/>
      <c r="S791" s="131"/>
      <c r="T791" s="131"/>
      <c r="U791" s="131"/>
    </row>
    <row r="792" spans="2:21" s="191" customFormat="1" x14ac:dyDescent="0.25">
      <c r="B792" s="131"/>
      <c r="C792" s="131"/>
      <c r="D792" s="131"/>
      <c r="E792" s="131"/>
      <c r="F792" s="131"/>
      <c r="G792" s="131"/>
      <c r="H792" s="131"/>
      <c r="I792" s="131"/>
      <c r="J792" s="131"/>
      <c r="K792" s="131"/>
      <c r="L792" s="131"/>
      <c r="M792" s="131"/>
      <c r="N792" s="131"/>
      <c r="O792" s="131"/>
      <c r="P792" s="131"/>
      <c r="Q792" s="131"/>
      <c r="R792" s="131"/>
      <c r="S792" s="131"/>
      <c r="T792" s="131"/>
      <c r="U792" s="131"/>
    </row>
    <row r="793" spans="2:21" s="191" customFormat="1" x14ac:dyDescent="0.25">
      <c r="B793" s="131"/>
      <c r="C793" s="131"/>
      <c r="D793" s="131"/>
      <c r="E793" s="131"/>
      <c r="F793" s="131"/>
      <c r="G793" s="131"/>
      <c r="H793" s="131"/>
      <c r="I793" s="131"/>
      <c r="J793" s="131"/>
      <c r="K793" s="131"/>
      <c r="L793" s="131"/>
      <c r="M793" s="131"/>
      <c r="N793" s="131"/>
      <c r="O793" s="131"/>
      <c r="P793" s="131"/>
      <c r="Q793" s="131"/>
      <c r="R793" s="131"/>
      <c r="S793" s="131"/>
      <c r="T793" s="131"/>
      <c r="U793" s="131"/>
    </row>
    <row r="794" spans="2:21" s="191" customFormat="1" x14ac:dyDescent="0.25">
      <c r="B794" s="131"/>
      <c r="C794" s="131"/>
      <c r="D794" s="131"/>
      <c r="E794" s="131"/>
      <c r="F794" s="131"/>
      <c r="G794" s="131"/>
      <c r="H794" s="131"/>
      <c r="I794" s="131"/>
      <c r="J794" s="131"/>
      <c r="K794" s="131"/>
      <c r="L794" s="131"/>
      <c r="M794" s="131"/>
      <c r="N794" s="131"/>
      <c r="O794" s="131"/>
      <c r="P794" s="131"/>
      <c r="Q794" s="131"/>
      <c r="R794" s="131"/>
      <c r="S794" s="131"/>
      <c r="T794" s="131"/>
      <c r="U794" s="131"/>
    </row>
    <row r="795" spans="2:21" s="191" customFormat="1" x14ac:dyDescent="0.25">
      <c r="B795" s="131"/>
      <c r="C795" s="131"/>
      <c r="D795" s="131"/>
      <c r="E795" s="131"/>
      <c r="F795" s="131"/>
      <c r="G795" s="131"/>
      <c r="H795" s="131"/>
      <c r="I795" s="131"/>
      <c r="J795" s="131"/>
      <c r="K795" s="131"/>
      <c r="L795" s="131"/>
      <c r="M795" s="131"/>
      <c r="N795" s="131"/>
      <c r="O795" s="131"/>
      <c r="P795" s="131"/>
      <c r="Q795" s="131"/>
      <c r="R795" s="131"/>
      <c r="S795" s="131"/>
      <c r="T795" s="131"/>
      <c r="U795" s="131"/>
    </row>
    <row r="796" spans="2:21" s="191" customFormat="1" x14ac:dyDescent="0.25">
      <c r="B796" s="131"/>
      <c r="C796" s="131"/>
      <c r="D796" s="131"/>
      <c r="E796" s="131"/>
      <c r="F796" s="131"/>
      <c r="G796" s="131"/>
      <c r="H796" s="131"/>
      <c r="I796" s="131"/>
      <c r="J796" s="131"/>
      <c r="K796" s="131"/>
      <c r="L796" s="131"/>
      <c r="M796" s="131"/>
      <c r="N796" s="131"/>
      <c r="O796" s="131"/>
      <c r="P796" s="131"/>
      <c r="Q796" s="131"/>
      <c r="R796" s="131"/>
      <c r="S796" s="131"/>
      <c r="T796" s="131"/>
      <c r="U796" s="131"/>
    </row>
    <row r="797" spans="2:21" s="191" customFormat="1" x14ac:dyDescent="0.25">
      <c r="B797" s="131"/>
      <c r="C797" s="131"/>
      <c r="D797" s="131"/>
      <c r="E797" s="131"/>
      <c r="F797" s="131"/>
      <c r="G797" s="131"/>
      <c r="H797" s="131"/>
      <c r="I797" s="131"/>
      <c r="J797" s="131"/>
      <c r="K797" s="131"/>
      <c r="L797" s="131"/>
      <c r="M797" s="131"/>
      <c r="N797" s="131"/>
      <c r="O797" s="131"/>
      <c r="P797" s="131"/>
      <c r="Q797" s="131"/>
      <c r="R797" s="131"/>
      <c r="S797" s="131"/>
      <c r="T797" s="131"/>
      <c r="U797" s="131"/>
    </row>
    <row r="798" spans="2:21" s="191" customFormat="1" x14ac:dyDescent="0.25">
      <c r="B798" s="131"/>
      <c r="C798" s="131"/>
      <c r="D798" s="131"/>
      <c r="E798" s="131"/>
      <c r="F798" s="131"/>
      <c r="G798" s="131"/>
      <c r="H798" s="131"/>
      <c r="I798" s="131"/>
      <c r="J798" s="131"/>
      <c r="K798" s="131"/>
      <c r="L798" s="131"/>
      <c r="M798" s="131"/>
      <c r="N798" s="131"/>
      <c r="O798" s="131"/>
      <c r="P798" s="131"/>
      <c r="Q798" s="131"/>
      <c r="R798" s="131"/>
      <c r="S798" s="131"/>
      <c r="T798" s="131"/>
      <c r="U798" s="131"/>
    </row>
    <row r="799" spans="2:21" s="191" customFormat="1" x14ac:dyDescent="0.25">
      <c r="B799" s="131"/>
      <c r="C799" s="131"/>
      <c r="D799" s="131"/>
      <c r="E799" s="131"/>
      <c r="F799" s="131"/>
      <c r="G799" s="131"/>
      <c r="H799" s="131"/>
      <c r="I799" s="131"/>
      <c r="J799" s="131"/>
      <c r="K799" s="131"/>
      <c r="L799" s="131"/>
      <c r="M799" s="131"/>
      <c r="N799" s="131"/>
      <c r="O799" s="131"/>
      <c r="P799" s="131"/>
      <c r="Q799" s="131"/>
      <c r="R799" s="131"/>
      <c r="S799" s="131"/>
      <c r="T799" s="131"/>
      <c r="U799" s="131"/>
    </row>
    <row r="800" spans="2:21" s="191" customFormat="1" x14ac:dyDescent="0.25">
      <c r="B800" s="131"/>
      <c r="C800" s="131"/>
      <c r="D800" s="131"/>
      <c r="E800" s="131"/>
      <c r="F800" s="131"/>
      <c r="G800" s="131"/>
      <c r="H800" s="131"/>
      <c r="I800" s="131"/>
      <c r="J800" s="131"/>
      <c r="K800" s="131"/>
      <c r="L800" s="131"/>
      <c r="M800" s="131"/>
      <c r="N800" s="131"/>
      <c r="O800" s="131"/>
      <c r="P800" s="131"/>
      <c r="Q800" s="131"/>
      <c r="R800" s="131"/>
      <c r="S800" s="131"/>
      <c r="T800" s="131"/>
      <c r="U800" s="131"/>
    </row>
    <row r="801" spans="2:21" s="191" customFormat="1" x14ac:dyDescent="0.25">
      <c r="B801" s="131"/>
      <c r="C801" s="131"/>
      <c r="D801" s="131"/>
      <c r="E801" s="131"/>
      <c r="F801" s="131"/>
      <c r="G801" s="131"/>
      <c r="H801" s="131"/>
      <c r="I801" s="131"/>
      <c r="J801" s="131"/>
      <c r="K801" s="131"/>
      <c r="L801" s="131"/>
      <c r="M801" s="131"/>
      <c r="N801" s="131"/>
      <c r="O801" s="131"/>
      <c r="P801" s="131"/>
      <c r="Q801" s="131"/>
      <c r="R801" s="131"/>
      <c r="S801" s="131"/>
      <c r="T801" s="131"/>
      <c r="U801" s="131"/>
    </row>
    <row r="802" spans="2:21" s="191" customFormat="1" x14ac:dyDescent="0.25">
      <c r="B802" s="131"/>
      <c r="C802" s="131"/>
      <c r="D802" s="131"/>
      <c r="E802" s="131"/>
      <c r="F802" s="131"/>
      <c r="G802" s="131"/>
      <c r="H802" s="131"/>
      <c r="I802" s="131"/>
      <c r="J802" s="131"/>
      <c r="K802" s="131"/>
      <c r="L802" s="131"/>
      <c r="M802" s="131"/>
      <c r="N802" s="131"/>
      <c r="O802" s="131"/>
      <c r="P802" s="131"/>
      <c r="Q802" s="131"/>
      <c r="R802" s="131"/>
      <c r="S802" s="131"/>
      <c r="T802" s="131"/>
      <c r="U802" s="131"/>
    </row>
    <row r="803" spans="2:21" s="191" customFormat="1" x14ac:dyDescent="0.25">
      <c r="B803" s="131"/>
      <c r="C803" s="131"/>
      <c r="D803" s="131"/>
      <c r="E803" s="131"/>
      <c r="F803" s="131"/>
      <c r="G803" s="131"/>
      <c r="H803" s="131"/>
      <c r="I803" s="131"/>
      <c r="J803" s="131"/>
      <c r="K803" s="131"/>
      <c r="L803" s="131"/>
      <c r="M803" s="131"/>
      <c r="N803" s="131"/>
      <c r="O803" s="131"/>
      <c r="P803" s="131"/>
      <c r="Q803" s="131"/>
      <c r="R803" s="131"/>
      <c r="S803" s="131"/>
      <c r="T803" s="131"/>
      <c r="U803" s="131"/>
    </row>
    <row r="804" spans="2:21" s="191" customFormat="1" x14ac:dyDescent="0.25">
      <c r="B804" s="131"/>
      <c r="C804" s="131"/>
      <c r="D804" s="131"/>
      <c r="E804" s="131"/>
      <c r="F804" s="131"/>
      <c r="G804" s="131"/>
      <c r="H804" s="131"/>
      <c r="I804" s="131"/>
      <c r="J804" s="131"/>
      <c r="K804" s="131"/>
      <c r="L804" s="131"/>
      <c r="M804" s="131"/>
      <c r="N804" s="131"/>
      <c r="O804" s="131"/>
      <c r="P804" s="131"/>
      <c r="Q804" s="131"/>
      <c r="R804" s="131"/>
      <c r="S804" s="131"/>
      <c r="T804" s="131"/>
      <c r="U804" s="131"/>
    </row>
    <row r="805" spans="2:21" s="191" customFormat="1" x14ac:dyDescent="0.25">
      <c r="B805" s="131"/>
      <c r="C805" s="131"/>
      <c r="D805" s="131"/>
      <c r="E805" s="131"/>
      <c r="F805" s="131"/>
      <c r="G805" s="131"/>
      <c r="H805" s="131"/>
      <c r="I805" s="131"/>
      <c r="J805" s="131"/>
      <c r="K805" s="131"/>
      <c r="L805" s="131"/>
      <c r="M805" s="131"/>
      <c r="N805" s="131"/>
      <c r="O805" s="131"/>
      <c r="P805" s="131"/>
      <c r="Q805" s="131"/>
      <c r="R805" s="131"/>
      <c r="S805" s="131"/>
      <c r="T805" s="131"/>
      <c r="U805" s="131"/>
    </row>
    <row r="806" spans="2:21" s="191" customFormat="1" x14ac:dyDescent="0.25">
      <c r="B806" s="131"/>
      <c r="C806" s="131"/>
      <c r="D806" s="131"/>
      <c r="E806" s="131"/>
      <c r="F806" s="131"/>
      <c r="G806" s="131"/>
      <c r="H806" s="131"/>
      <c r="I806" s="131"/>
      <c r="J806" s="131"/>
      <c r="K806" s="131"/>
      <c r="L806" s="131"/>
      <c r="M806" s="131"/>
      <c r="N806" s="131"/>
      <c r="O806" s="131"/>
      <c r="P806" s="131"/>
      <c r="Q806" s="131"/>
      <c r="R806" s="131"/>
      <c r="S806" s="131"/>
      <c r="T806" s="131"/>
      <c r="U806" s="131"/>
    </row>
    <row r="807" spans="2:21" s="191" customFormat="1" x14ac:dyDescent="0.25">
      <c r="B807" s="131"/>
      <c r="C807" s="131"/>
      <c r="D807" s="131"/>
      <c r="E807" s="131"/>
      <c r="F807" s="131"/>
      <c r="G807" s="131"/>
      <c r="H807" s="131"/>
      <c r="I807" s="131"/>
      <c r="J807" s="131"/>
      <c r="K807" s="131"/>
      <c r="L807" s="131"/>
      <c r="M807" s="131"/>
      <c r="N807" s="131"/>
      <c r="O807" s="131"/>
      <c r="P807" s="131"/>
      <c r="Q807" s="131"/>
      <c r="R807" s="131"/>
      <c r="S807" s="131"/>
      <c r="T807" s="131"/>
      <c r="U807" s="131"/>
    </row>
    <row r="808" spans="2:21" s="191" customFormat="1" x14ac:dyDescent="0.25">
      <c r="B808" s="131"/>
      <c r="C808" s="131"/>
      <c r="D808" s="131"/>
      <c r="E808" s="131"/>
      <c r="F808" s="131"/>
      <c r="G808" s="131"/>
      <c r="H808" s="131"/>
      <c r="I808" s="131"/>
      <c r="J808" s="131"/>
      <c r="K808" s="131"/>
      <c r="L808" s="131"/>
      <c r="M808" s="131"/>
      <c r="N808" s="131"/>
      <c r="O808" s="131"/>
      <c r="P808" s="131"/>
      <c r="Q808" s="131"/>
      <c r="R808" s="131"/>
      <c r="S808" s="131"/>
      <c r="T808" s="131"/>
      <c r="U808" s="131"/>
    </row>
    <row r="809" spans="2:21" s="191" customFormat="1" x14ac:dyDescent="0.25">
      <c r="B809" s="131"/>
      <c r="C809" s="131"/>
      <c r="D809" s="131"/>
      <c r="E809" s="131"/>
      <c r="F809" s="131"/>
      <c r="G809" s="131"/>
      <c r="H809" s="131"/>
      <c r="I809" s="131"/>
      <c r="J809" s="131"/>
      <c r="K809" s="131"/>
      <c r="L809" s="131"/>
      <c r="M809" s="131"/>
      <c r="N809" s="131"/>
      <c r="O809" s="131"/>
      <c r="P809" s="131"/>
      <c r="Q809" s="131"/>
      <c r="R809" s="131"/>
      <c r="S809" s="131"/>
      <c r="T809" s="131"/>
      <c r="U809" s="131"/>
    </row>
    <row r="810" spans="2:21" s="191" customFormat="1" x14ac:dyDescent="0.25">
      <c r="B810" s="131"/>
      <c r="C810" s="131"/>
      <c r="D810" s="131"/>
      <c r="E810" s="131"/>
      <c r="F810" s="131"/>
      <c r="G810" s="131"/>
      <c r="H810" s="131"/>
      <c r="I810" s="131"/>
      <c r="J810" s="131"/>
      <c r="K810" s="131"/>
      <c r="L810" s="131"/>
      <c r="M810" s="131"/>
      <c r="N810" s="131"/>
      <c r="O810" s="131"/>
      <c r="P810" s="131"/>
      <c r="Q810" s="131"/>
      <c r="R810" s="131"/>
      <c r="S810" s="131"/>
      <c r="T810" s="131"/>
      <c r="U810" s="131"/>
    </row>
    <row r="811" spans="2:21" s="191" customFormat="1" x14ac:dyDescent="0.25">
      <c r="B811" s="131"/>
      <c r="C811" s="131"/>
      <c r="D811" s="131"/>
      <c r="E811" s="131"/>
      <c r="F811" s="131"/>
      <c r="G811" s="131"/>
      <c r="H811" s="131"/>
      <c r="I811" s="131"/>
      <c r="J811" s="131"/>
      <c r="K811" s="131"/>
      <c r="L811" s="131"/>
      <c r="M811" s="131"/>
      <c r="N811" s="131"/>
      <c r="O811" s="131"/>
      <c r="P811" s="131"/>
      <c r="Q811" s="131"/>
      <c r="R811" s="131"/>
      <c r="S811" s="131"/>
      <c r="T811" s="131"/>
      <c r="U811" s="131"/>
    </row>
    <row r="812" spans="2:21" s="191" customFormat="1" x14ac:dyDescent="0.25">
      <c r="B812" s="131"/>
      <c r="C812" s="131"/>
      <c r="D812" s="131"/>
      <c r="E812" s="131"/>
      <c r="F812" s="131"/>
      <c r="G812" s="131"/>
      <c r="H812" s="131"/>
      <c r="I812" s="131"/>
      <c r="J812" s="131"/>
      <c r="K812" s="131"/>
      <c r="L812" s="131"/>
      <c r="M812" s="131"/>
      <c r="N812" s="131"/>
      <c r="O812" s="131"/>
      <c r="P812" s="131"/>
      <c r="Q812" s="131"/>
      <c r="R812" s="131"/>
      <c r="S812" s="131"/>
      <c r="T812" s="131"/>
      <c r="U812" s="131"/>
    </row>
    <row r="813" spans="2:21" s="191" customFormat="1" x14ac:dyDescent="0.25">
      <c r="B813" s="131"/>
      <c r="C813" s="131"/>
      <c r="D813" s="131"/>
      <c r="E813" s="131"/>
      <c r="F813" s="131"/>
      <c r="G813" s="131"/>
      <c r="H813" s="131"/>
      <c r="I813" s="131"/>
      <c r="J813" s="131"/>
      <c r="K813" s="131"/>
      <c r="L813" s="131"/>
      <c r="M813" s="131"/>
      <c r="N813" s="131"/>
      <c r="O813" s="131"/>
      <c r="P813" s="131"/>
      <c r="Q813" s="131"/>
      <c r="R813" s="131"/>
      <c r="S813" s="131"/>
      <c r="T813" s="131"/>
      <c r="U813" s="131"/>
    </row>
    <row r="814" spans="2:21" s="191" customFormat="1" x14ac:dyDescent="0.25">
      <c r="B814" s="131"/>
      <c r="C814" s="131"/>
      <c r="D814" s="131"/>
      <c r="E814" s="131"/>
      <c r="F814" s="131"/>
      <c r="G814" s="131"/>
      <c r="H814" s="131"/>
      <c r="I814" s="131"/>
      <c r="J814" s="131"/>
      <c r="K814" s="131"/>
      <c r="L814" s="131"/>
      <c r="M814" s="131"/>
      <c r="N814" s="131"/>
      <c r="O814" s="131"/>
      <c r="P814" s="131"/>
      <c r="Q814" s="131"/>
      <c r="R814" s="131"/>
      <c r="S814" s="131"/>
      <c r="T814" s="131"/>
      <c r="U814" s="131"/>
    </row>
    <row r="815" spans="2:21" s="191" customFormat="1" x14ac:dyDescent="0.25">
      <c r="B815" s="131"/>
      <c r="C815" s="131"/>
      <c r="D815" s="131"/>
      <c r="E815" s="131"/>
      <c r="F815" s="131"/>
      <c r="G815" s="131"/>
      <c r="H815" s="131"/>
      <c r="I815" s="131"/>
      <c r="J815" s="131"/>
      <c r="K815" s="131"/>
      <c r="L815" s="131"/>
      <c r="M815" s="131"/>
      <c r="N815" s="131"/>
      <c r="O815" s="131"/>
      <c r="P815" s="131"/>
      <c r="Q815" s="131"/>
      <c r="R815" s="131"/>
      <c r="S815" s="131"/>
      <c r="T815" s="131"/>
      <c r="U815" s="131"/>
    </row>
    <row r="816" spans="2:21" s="191" customFormat="1" x14ac:dyDescent="0.25">
      <c r="B816" s="131"/>
      <c r="C816" s="131"/>
      <c r="D816" s="131"/>
      <c r="E816" s="131"/>
      <c r="F816" s="131"/>
      <c r="G816" s="131"/>
      <c r="H816" s="131"/>
      <c r="I816" s="131"/>
      <c r="J816" s="131"/>
      <c r="K816" s="131"/>
      <c r="L816" s="131"/>
      <c r="M816" s="131"/>
      <c r="N816" s="131"/>
      <c r="O816" s="131"/>
      <c r="P816" s="131"/>
      <c r="Q816" s="131"/>
      <c r="R816" s="131"/>
      <c r="S816" s="131"/>
      <c r="T816" s="131"/>
      <c r="U816" s="131"/>
    </row>
    <row r="817" spans="2:21" s="191" customFormat="1" x14ac:dyDescent="0.25">
      <c r="B817" s="131"/>
      <c r="C817" s="131"/>
      <c r="D817" s="131"/>
      <c r="E817" s="131"/>
      <c r="F817" s="131"/>
      <c r="G817" s="131"/>
      <c r="H817" s="131"/>
      <c r="I817" s="131"/>
      <c r="J817" s="131"/>
      <c r="K817" s="131"/>
      <c r="L817" s="131"/>
      <c r="M817" s="131"/>
      <c r="N817" s="131"/>
      <c r="O817" s="131"/>
      <c r="P817" s="131"/>
      <c r="Q817" s="131"/>
      <c r="R817" s="131"/>
      <c r="S817" s="131"/>
      <c r="T817" s="131"/>
      <c r="U817" s="131"/>
    </row>
    <row r="818" spans="2:21" s="191" customFormat="1" x14ac:dyDescent="0.25">
      <c r="B818" s="131"/>
      <c r="C818" s="131"/>
      <c r="D818" s="131"/>
      <c r="E818" s="131"/>
      <c r="F818" s="131"/>
      <c r="G818" s="131"/>
      <c r="H818" s="131"/>
      <c r="I818" s="131"/>
      <c r="J818" s="131"/>
      <c r="K818" s="131"/>
      <c r="L818" s="131"/>
      <c r="M818" s="131"/>
      <c r="N818" s="131"/>
      <c r="O818" s="131"/>
      <c r="P818" s="131"/>
      <c r="Q818" s="131"/>
      <c r="R818" s="131"/>
      <c r="S818" s="131"/>
      <c r="T818" s="131"/>
      <c r="U818" s="131"/>
    </row>
    <row r="819" spans="2:21" s="191" customFormat="1" x14ac:dyDescent="0.25">
      <c r="B819" s="131"/>
      <c r="C819" s="131"/>
      <c r="D819" s="131"/>
      <c r="E819" s="131"/>
      <c r="F819" s="131"/>
      <c r="G819" s="131"/>
      <c r="H819" s="131"/>
      <c r="I819" s="131"/>
      <c r="J819" s="131"/>
      <c r="K819" s="131"/>
      <c r="L819" s="131"/>
      <c r="M819" s="131"/>
      <c r="N819" s="131"/>
      <c r="O819" s="131"/>
      <c r="P819" s="131"/>
      <c r="Q819" s="131"/>
      <c r="R819" s="131"/>
      <c r="S819" s="131"/>
      <c r="T819" s="131"/>
      <c r="U819" s="131"/>
    </row>
    <row r="820" spans="2:21" s="191" customFormat="1" x14ac:dyDescent="0.25">
      <c r="B820" s="131"/>
      <c r="C820" s="131"/>
      <c r="D820" s="131"/>
      <c r="E820" s="131"/>
      <c r="F820" s="131"/>
      <c r="G820" s="131"/>
      <c r="H820" s="131"/>
      <c r="I820" s="131"/>
      <c r="J820" s="131"/>
      <c r="K820" s="131"/>
      <c r="L820" s="131"/>
      <c r="M820" s="131"/>
      <c r="N820" s="131"/>
      <c r="O820" s="131"/>
      <c r="P820" s="131"/>
      <c r="Q820" s="131"/>
      <c r="R820" s="131"/>
      <c r="S820" s="131"/>
      <c r="T820" s="131"/>
      <c r="U820" s="131"/>
    </row>
    <row r="821" spans="2:21" s="191" customFormat="1" x14ac:dyDescent="0.25">
      <c r="B821" s="131"/>
      <c r="C821" s="131"/>
      <c r="D821" s="131"/>
      <c r="E821" s="131"/>
      <c r="F821" s="131"/>
      <c r="G821" s="131"/>
      <c r="H821" s="131"/>
      <c r="I821" s="131"/>
      <c r="J821" s="131"/>
      <c r="K821" s="131"/>
      <c r="L821" s="131"/>
      <c r="M821" s="131"/>
      <c r="N821" s="131"/>
      <c r="O821" s="131"/>
      <c r="P821" s="131"/>
      <c r="Q821" s="131"/>
      <c r="R821" s="131"/>
      <c r="S821" s="131"/>
      <c r="T821" s="131"/>
      <c r="U821" s="131"/>
    </row>
    <row r="822" spans="2:21" s="191" customFormat="1" x14ac:dyDescent="0.25">
      <c r="B822" s="131"/>
      <c r="C822" s="131"/>
      <c r="D822" s="131"/>
      <c r="E822" s="131"/>
      <c r="F822" s="131"/>
      <c r="G822" s="131"/>
      <c r="H822" s="131"/>
      <c r="I822" s="131"/>
      <c r="J822" s="131"/>
      <c r="K822" s="131"/>
      <c r="L822" s="131"/>
      <c r="M822" s="131"/>
      <c r="N822" s="131"/>
      <c r="O822" s="131"/>
      <c r="P822" s="131"/>
      <c r="Q822" s="131"/>
      <c r="R822" s="131"/>
      <c r="S822" s="131"/>
      <c r="T822" s="131"/>
      <c r="U822" s="131"/>
    </row>
    <row r="823" spans="2:21" s="191" customFormat="1" x14ac:dyDescent="0.25">
      <c r="B823" s="131"/>
      <c r="C823" s="131"/>
      <c r="D823" s="131"/>
      <c r="E823" s="131"/>
      <c r="F823" s="131"/>
      <c r="G823" s="131"/>
      <c r="H823" s="131"/>
      <c r="I823" s="131"/>
      <c r="J823" s="131"/>
      <c r="K823" s="131"/>
      <c r="L823" s="131"/>
      <c r="M823" s="131"/>
      <c r="N823" s="131"/>
      <c r="O823" s="131"/>
      <c r="P823" s="131"/>
      <c r="Q823" s="131"/>
      <c r="R823" s="131"/>
      <c r="S823" s="131"/>
      <c r="T823" s="131"/>
      <c r="U823" s="131"/>
    </row>
    <row r="824" spans="2:21" s="191" customFormat="1" x14ac:dyDescent="0.25">
      <c r="B824" s="131"/>
      <c r="C824" s="131"/>
      <c r="D824" s="131"/>
      <c r="E824" s="131"/>
      <c r="F824" s="131"/>
      <c r="G824" s="131"/>
      <c r="H824" s="131"/>
      <c r="I824" s="131"/>
      <c r="J824" s="131"/>
      <c r="K824" s="131"/>
      <c r="L824" s="131"/>
      <c r="M824" s="131"/>
      <c r="N824" s="131"/>
      <c r="O824" s="131"/>
      <c r="P824" s="131"/>
      <c r="Q824" s="131"/>
      <c r="R824" s="131"/>
      <c r="S824" s="131"/>
      <c r="T824" s="131"/>
      <c r="U824" s="131"/>
    </row>
    <row r="825" spans="2:21" s="191" customFormat="1" x14ac:dyDescent="0.25">
      <c r="B825" s="131"/>
      <c r="C825" s="131"/>
      <c r="D825" s="131"/>
      <c r="E825" s="131"/>
      <c r="F825" s="131"/>
      <c r="G825" s="131"/>
      <c r="H825" s="131"/>
      <c r="I825" s="131"/>
      <c r="J825" s="131"/>
      <c r="K825" s="131"/>
      <c r="L825" s="131"/>
      <c r="M825" s="131"/>
      <c r="N825" s="131"/>
      <c r="O825" s="131"/>
      <c r="P825" s="131"/>
      <c r="Q825" s="131"/>
      <c r="R825" s="131"/>
      <c r="S825" s="131"/>
      <c r="T825" s="131"/>
      <c r="U825" s="131"/>
    </row>
    <row r="826" spans="2:21" s="191" customFormat="1" x14ac:dyDescent="0.25">
      <c r="B826" s="131"/>
      <c r="C826" s="131"/>
      <c r="D826" s="131"/>
      <c r="E826" s="131"/>
      <c r="F826" s="131"/>
      <c r="G826" s="131"/>
      <c r="H826" s="131"/>
      <c r="I826" s="131"/>
      <c r="J826" s="131"/>
      <c r="K826" s="131"/>
      <c r="L826" s="131"/>
      <c r="M826" s="131"/>
      <c r="N826" s="131"/>
      <c r="O826" s="131"/>
      <c r="P826" s="131"/>
      <c r="Q826" s="131"/>
      <c r="R826" s="131"/>
      <c r="S826" s="131"/>
      <c r="T826" s="131"/>
      <c r="U826" s="131"/>
    </row>
    <row r="827" spans="2:21" s="191" customFormat="1" x14ac:dyDescent="0.25">
      <c r="B827" s="131"/>
      <c r="C827" s="131"/>
      <c r="D827" s="131"/>
      <c r="E827" s="131"/>
      <c r="F827" s="131"/>
      <c r="G827" s="131"/>
      <c r="H827" s="131"/>
      <c r="I827" s="131"/>
      <c r="J827" s="131"/>
      <c r="K827" s="131"/>
      <c r="L827" s="131"/>
      <c r="M827" s="131"/>
      <c r="N827" s="131"/>
      <c r="O827" s="131"/>
      <c r="P827" s="131"/>
      <c r="Q827" s="131"/>
      <c r="R827" s="131"/>
      <c r="S827" s="131"/>
      <c r="T827" s="131"/>
      <c r="U827" s="131"/>
    </row>
    <row r="828" spans="2:21" s="191" customFormat="1" x14ac:dyDescent="0.25">
      <c r="B828" s="131"/>
      <c r="C828" s="131"/>
      <c r="D828" s="131"/>
      <c r="E828" s="131"/>
      <c r="F828" s="131"/>
      <c r="G828" s="131"/>
      <c r="H828" s="131"/>
      <c r="I828" s="131"/>
      <c r="J828" s="131"/>
      <c r="K828" s="131"/>
      <c r="L828" s="131"/>
      <c r="M828" s="131"/>
      <c r="N828" s="131"/>
      <c r="O828" s="131"/>
      <c r="P828" s="131"/>
      <c r="Q828" s="131"/>
      <c r="R828" s="131"/>
      <c r="S828" s="131"/>
      <c r="T828" s="131"/>
      <c r="U828" s="131"/>
    </row>
    <row r="829" spans="2:21" s="191" customFormat="1" x14ac:dyDescent="0.25">
      <c r="B829" s="131"/>
      <c r="C829" s="131"/>
      <c r="D829" s="131"/>
      <c r="E829" s="131"/>
      <c r="F829" s="131"/>
      <c r="G829" s="131"/>
      <c r="H829" s="131"/>
      <c r="I829" s="131"/>
      <c r="J829" s="131"/>
      <c r="K829" s="131"/>
      <c r="L829" s="131"/>
      <c r="M829" s="131"/>
      <c r="N829" s="131"/>
      <c r="O829" s="131"/>
      <c r="P829" s="131"/>
      <c r="Q829" s="131"/>
      <c r="R829" s="131"/>
      <c r="S829" s="131"/>
      <c r="T829" s="131"/>
      <c r="U829" s="131"/>
    </row>
    <row r="830" spans="2:21" s="191" customFormat="1" x14ac:dyDescent="0.25">
      <c r="B830" s="131"/>
      <c r="C830" s="131"/>
      <c r="D830" s="131"/>
      <c r="E830" s="131"/>
      <c r="F830" s="131"/>
      <c r="G830" s="131"/>
      <c r="H830" s="131"/>
      <c r="I830" s="131"/>
      <c r="J830" s="131"/>
      <c r="K830" s="131"/>
      <c r="L830" s="131"/>
      <c r="M830" s="131"/>
      <c r="N830" s="131"/>
      <c r="O830" s="131"/>
      <c r="P830" s="131"/>
      <c r="Q830" s="131"/>
      <c r="R830" s="131"/>
      <c r="S830" s="131"/>
      <c r="T830" s="131"/>
      <c r="U830" s="131"/>
    </row>
    <row r="831" spans="2:21" s="191" customFormat="1" x14ac:dyDescent="0.25">
      <c r="B831" s="131"/>
      <c r="C831" s="131"/>
      <c r="D831" s="131"/>
      <c r="E831" s="131"/>
      <c r="F831" s="131"/>
      <c r="G831" s="131"/>
      <c r="H831" s="131"/>
      <c r="I831" s="131"/>
      <c r="J831" s="131"/>
      <c r="K831" s="131"/>
      <c r="L831" s="131"/>
      <c r="M831" s="131"/>
      <c r="N831" s="131"/>
      <c r="O831" s="131"/>
      <c r="P831" s="131"/>
      <c r="Q831" s="131"/>
      <c r="R831" s="131"/>
      <c r="S831" s="131"/>
      <c r="T831" s="131"/>
      <c r="U831" s="131"/>
    </row>
    <row r="832" spans="2:21" s="191" customFormat="1" x14ac:dyDescent="0.25">
      <c r="B832" s="131"/>
      <c r="C832" s="131"/>
      <c r="D832" s="131"/>
      <c r="E832" s="131"/>
      <c r="F832" s="131"/>
      <c r="G832" s="131"/>
      <c r="H832" s="131"/>
      <c r="I832" s="131"/>
      <c r="J832" s="131"/>
      <c r="K832" s="131"/>
      <c r="L832" s="131"/>
      <c r="M832" s="131"/>
      <c r="N832" s="131"/>
      <c r="O832" s="131"/>
      <c r="P832" s="131"/>
      <c r="Q832" s="131"/>
      <c r="R832" s="131"/>
      <c r="S832" s="131"/>
      <c r="T832" s="131"/>
      <c r="U832" s="131"/>
    </row>
    <row r="833" spans="2:21" s="191" customFormat="1" x14ac:dyDescent="0.25">
      <c r="B833" s="131"/>
      <c r="C833" s="131"/>
      <c r="D833" s="131"/>
      <c r="E833" s="131"/>
      <c r="F833" s="131"/>
      <c r="G833" s="131"/>
      <c r="H833" s="131"/>
      <c r="I833" s="131"/>
      <c r="J833" s="131"/>
      <c r="K833" s="131"/>
      <c r="L833" s="131"/>
      <c r="M833" s="131"/>
      <c r="N833" s="131"/>
      <c r="O833" s="131"/>
      <c r="P833" s="131"/>
      <c r="Q833" s="131"/>
      <c r="R833" s="131"/>
      <c r="S833" s="131"/>
      <c r="T833" s="131"/>
      <c r="U833" s="131"/>
    </row>
    <row r="834" spans="2:21" s="191" customFormat="1" x14ac:dyDescent="0.25">
      <c r="B834" s="131"/>
      <c r="C834" s="131"/>
      <c r="D834" s="131"/>
      <c r="E834" s="131"/>
      <c r="F834" s="131"/>
      <c r="G834" s="131"/>
      <c r="H834" s="131"/>
      <c r="I834" s="131"/>
      <c r="J834" s="131"/>
      <c r="K834" s="131"/>
      <c r="L834" s="131"/>
      <c r="M834" s="131"/>
      <c r="N834" s="131"/>
      <c r="O834" s="131"/>
      <c r="P834" s="131"/>
      <c r="Q834" s="131"/>
      <c r="R834" s="131"/>
      <c r="S834" s="131"/>
      <c r="T834" s="131"/>
      <c r="U834" s="131"/>
    </row>
    <row r="835" spans="2:21" s="191" customFormat="1" x14ac:dyDescent="0.25">
      <c r="B835" s="131"/>
      <c r="C835" s="131"/>
      <c r="D835" s="131"/>
      <c r="E835" s="131"/>
      <c r="F835" s="131"/>
      <c r="G835" s="131"/>
      <c r="H835" s="131"/>
      <c r="I835" s="131"/>
      <c r="J835" s="131"/>
      <c r="K835" s="131"/>
      <c r="L835" s="131"/>
      <c r="M835" s="131"/>
      <c r="N835" s="131"/>
      <c r="O835" s="131"/>
      <c r="P835" s="131"/>
      <c r="Q835" s="131"/>
      <c r="R835" s="131"/>
      <c r="S835" s="131"/>
      <c r="T835" s="131"/>
      <c r="U835" s="131"/>
    </row>
    <row r="836" spans="2:21" s="191" customFormat="1" x14ac:dyDescent="0.25">
      <c r="B836" s="131"/>
      <c r="C836" s="131"/>
      <c r="D836" s="131"/>
      <c r="E836" s="131"/>
      <c r="F836" s="131"/>
      <c r="G836" s="131"/>
      <c r="H836" s="131"/>
      <c r="I836" s="131"/>
      <c r="J836" s="131"/>
      <c r="K836" s="131"/>
      <c r="L836" s="131"/>
      <c r="M836" s="131"/>
      <c r="N836" s="131"/>
      <c r="O836" s="131"/>
      <c r="P836" s="131"/>
      <c r="Q836" s="131"/>
      <c r="R836" s="131"/>
      <c r="S836" s="131"/>
      <c r="T836" s="131"/>
      <c r="U836" s="131"/>
    </row>
    <row r="837" spans="2:21" s="191" customFormat="1" x14ac:dyDescent="0.25">
      <c r="B837" s="131"/>
      <c r="C837" s="131"/>
      <c r="D837" s="131"/>
      <c r="E837" s="131"/>
      <c r="F837" s="131"/>
      <c r="G837" s="131"/>
      <c r="H837" s="131"/>
      <c r="I837" s="131"/>
      <c r="J837" s="131"/>
      <c r="K837" s="131"/>
      <c r="L837" s="131"/>
      <c r="M837" s="131"/>
      <c r="N837" s="131"/>
      <c r="O837" s="131"/>
      <c r="P837" s="131"/>
      <c r="Q837" s="131"/>
      <c r="R837" s="131"/>
      <c r="S837" s="131"/>
      <c r="T837" s="131"/>
      <c r="U837" s="131"/>
    </row>
    <row r="838" spans="2:21" s="191" customFormat="1" x14ac:dyDescent="0.25">
      <c r="B838" s="131"/>
      <c r="C838" s="131"/>
      <c r="D838" s="131"/>
      <c r="E838" s="131"/>
      <c r="F838" s="131"/>
      <c r="G838" s="131"/>
      <c r="H838" s="131"/>
      <c r="I838" s="131"/>
      <c r="J838" s="131"/>
      <c r="K838" s="131"/>
      <c r="L838" s="131"/>
      <c r="M838" s="131"/>
      <c r="N838" s="131"/>
      <c r="O838" s="131"/>
      <c r="P838" s="131"/>
      <c r="Q838" s="131"/>
      <c r="R838" s="131"/>
      <c r="S838" s="131"/>
      <c r="T838" s="131"/>
      <c r="U838" s="131"/>
    </row>
    <row r="839" spans="2:21" s="191" customFormat="1" x14ac:dyDescent="0.25">
      <c r="B839" s="131"/>
      <c r="C839" s="131"/>
      <c r="D839" s="131"/>
      <c r="E839" s="131"/>
      <c r="F839" s="131"/>
      <c r="G839" s="131"/>
      <c r="H839" s="131"/>
      <c r="I839" s="131"/>
      <c r="J839" s="131"/>
      <c r="K839" s="131"/>
      <c r="L839" s="131"/>
      <c r="M839" s="131"/>
      <c r="N839" s="131"/>
      <c r="O839" s="131"/>
      <c r="P839" s="131"/>
      <c r="Q839" s="131"/>
      <c r="R839" s="131"/>
      <c r="S839" s="131"/>
      <c r="T839" s="131"/>
      <c r="U839" s="131"/>
    </row>
    <row r="840" spans="2:21" s="191" customFormat="1" x14ac:dyDescent="0.25">
      <c r="B840" s="131"/>
      <c r="C840" s="131"/>
      <c r="D840" s="131"/>
      <c r="E840" s="131"/>
      <c r="F840" s="131"/>
      <c r="G840" s="131"/>
      <c r="H840" s="131"/>
      <c r="I840" s="131"/>
      <c r="J840" s="131"/>
      <c r="K840" s="131"/>
      <c r="L840" s="131"/>
      <c r="M840" s="131"/>
      <c r="N840" s="131"/>
      <c r="O840" s="131"/>
      <c r="P840" s="131"/>
      <c r="Q840" s="131"/>
      <c r="R840" s="131"/>
      <c r="S840" s="131"/>
      <c r="T840" s="131"/>
      <c r="U840" s="131"/>
    </row>
    <row r="841" spans="2:21" s="191" customFormat="1" x14ac:dyDescent="0.25">
      <c r="B841" s="131"/>
      <c r="C841" s="131"/>
      <c r="D841" s="131"/>
      <c r="E841" s="131"/>
      <c r="F841" s="131"/>
      <c r="G841" s="131"/>
      <c r="H841" s="131"/>
      <c r="I841" s="131"/>
      <c r="J841" s="131"/>
      <c r="K841" s="131"/>
      <c r="L841" s="131"/>
      <c r="M841" s="131"/>
      <c r="N841" s="131"/>
      <c r="O841" s="131"/>
      <c r="P841" s="131"/>
      <c r="Q841" s="131"/>
      <c r="R841" s="131"/>
      <c r="S841" s="131"/>
      <c r="T841" s="131"/>
      <c r="U841" s="131"/>
    </row>
    <row r="842" spans="2:21" s="191" customFormat="1" x14ac:dyDescent="0.25">
      <c r="B842" s="131"/>
      <c r="C842" s="131"/>
      <c r="D842" s="131"/>
      <c r="E842" s="131"/>
      <c r="F842" s="131"/>
      <c r="G842" s="131"/>
      <c r="H842" s="131"/>
      <c r="I842" s="131"/>
      <c r="J842" s="131"/>
      <c r="K842" s="131"/>
      <c r="L842" s="131"/>
      <c r="M842" s="131"/>
      <c r="N842" s="131"/>
      <c r="O842" s="131"/>
      <c r="P842" s="131"/>
      <c r="Q842" s="131"/>
      <c r="R842" s="131"/>
      <c r="S842" s="131"/>
      <c r="T842" s="131"/>
      <c r="U842" s="131"/>
    </row>
    <row r="843" spans="2:21" s="191" customFormat="1" x14ac:dyDescent="0.25">
      <c r="B843" s="131"/>
      <c r="C843" s="131"/>
      <c r="D843" s="131"/>
      <c r="E843" s="131"/>
      <c r="F843" s="131"/>
      <c r="G843" s="131"/>
      <c r="H843" s="131"/>
      <c r="I843" s="131"/>
      <c r="J843" s="131"/>
      <c r="K843" s="131"/>
      <c r="L843" s="131"/>
      <c r="M843" s="131"/>
      <c r="N843" s="131"/>
      <c r="O843" s="131"/>
      <c r="P843" s="131"/>
      <c r="Q843" s="131"/>
      <c r="R843" s="131"/>
      <c r="S843" s="131"/>
      <c r="T843" s="131"/>
      <c r="U843" s="131"/>
    </row>
    <row r="844" spans="2:21" s="191" customFormat="1" x14ac:dyDescent="0.25">
      <c r="B844" s="131"/>
      <c r="C844" s="131"/>
      <c r="D844" s="131"/>
      <c r="E844" s="131"/>
      <c r="F844" s="131"/>
      <c r="G844" s="131"/>
      <c r="H844" s="131"/>
      <c r="I844" s="131"/>
      <c r="J844" s="131"/>
      <c r="K844" s="131"/>
      <c r="L844" s="131"/>
      <c r="M844" s="131"/>
      <c r="N844" s="131"/>
      <c r="O844" s="131"/>
      <c r="P844" s="131"/>
      <c r="Q844" s="131"/>
      <c r="R844" s="131"/>
      <c r="S844" s="131"/>
      <c r="T844" s="131"/>
      <c r="U844" s="131"/>
    </row>
    <row r="845" spans="2:21" s="191" customFormat="1" x14ac:dyDescent="0.25">
      <c r="B845" s="131"/>
      <c r="C845" s="131"/>
      <c r="D845" s="131"/>
      <c r="E845" s="131"/>
      <c r="F845" s="131"/>
      <c r="G845" s="131"/>
      <c r="H845" s="131"/>
      <c r="I845" s="131"/>
      <c r="J845" s="131"/>
      <c r="K845" s="131"/>
      <c r="L845" s="131"/>
      <c r="M845" s="131"/>
      <c r="N845" s="131"/>
      <c r="O845" s="131"/>
      <c r="P845" s="131"/>
      <c r="Q845" s="131"/>
      <c r="R845" s="131"/>
      <c r="S845" s="131"/>
      <c r="T845" s="131"/>
      <c r="U845" s="131"/>
    </row>
    <row r="846" spans="2:21" s="191" customFormat="1" x14ac:dyDescent="0.25">
      <c r="B846" s="131"/>
      <c r="C846" s="131"/>
      <c r="D846" s="131"/>
      <c r="E846" s="131"/>
      <c r="F846" s="131"/>
      <c r="G846" s="131"/>
      <c r="H846" s="131"/>
      <c r="I846" s="131"/>
      <c r="J846" s="131"/>
      <c r="K846" s="131"/>
      <c r="L846" s="131"/>
      <c r="M846" s="131"/>
      <c r="N846" s="131"/>
      <c r="O846" s="131"/>
      <c r="P846" s="131"/>
      <c r="Q846" s="131"/>
      <c r="R846" s="131"/>
      <c r="S846" s="131"/>
      <c r="T846" s="131"/>
      <c r="U846" s="131"/>
    </row>
    <row r="847" spans="2:21" s="191" customFormat="1" x14ac:dyDescent="0.25">
      <c r="B847" s="131"/>
      <c r="C847" s="131"/>
      <c r="D847" s="131"/>
      <c r="E847" s="131"/>
      <c r="F847" s="131"/>
      <c r="G847" s="131"/>
      <c r="H847" s="131"/>
      <c r="I847" s="131"/>
      <c r="J847" s="131"/>
      <c r="K847" s="131"/>
      <c r="L847" s="131"/>
      <c r="M847" s="131"/>
      <c r="N847" s="131"/>
      <c r="O847" s="131"/>
      <c r="P847" s="131"/>
      <c r="Q847" s="131"/>
      <c r="R847" s="131"/>
      <c r="S847" s="131"/>
      <c r="T847" s="131"/>
      <c r="U847" s="131"/>
    </row>
    <row r="848" spans="2:21" s="191" customFormat="1" x14ac:dyDescent="0.25">
      <c r="B848" s="131"/>
      <c r="C848" s="131"/>
      <c r="D848" s="131"/>
      <c r="E848" s="131"/>
      <c r="F848" s="131"/>
      <c r="G848" s="131"/>
      <c r="H848" s="131"/>
      <c r="I848" s="131"/>
      <c r="J848" s="131"/>
      <c r="K848" s="131"/>
      <c r="L848" s="131"/>
      <c r="M848" s="131"/>
      <c r="N848" s="131"/>
      <c r="O848" s="131"/>
      <c r="P848" s="131"/>
      <c r="Q848" s="131"/>
      <c r="R848" s="131"/>
      <c r="S848" s="131"/>
      <c r="T848" s="131"/>
      <c r="U848" s="131"/>
    </row>
    <row r="849" spans="2:21" s="191" customFormat="1" x14ac:dyDescent="0.25">
      <c r="B849" s="131"/>
      <c r="C849" s="131"/>
      <c r="D849" s="131"/>
      <c r="E849" s="131"/>
      <c r="F849" s="131"/>
      <c r="G849" s="131"/>
      <c r="H849" s="131"/>
      <c r="I849" s="131"/>
      <c r="J849" s="131"/>
      <c r="K849" s="131"/>
      <c r="L849" s="131"/>
      <c r="M849" s="131"/>
      <c r="N849" s="131"/>
      <c r="O849" s="131"/>
      <c r="P849" s="131"/>
      <c r="Q849" s="131"/>
      <c r="R849" s="131"/>
      <c r="S849" s="131"/>
      <c r="T849" s="131"/>
      <c r="U849" s="131"/>
    </row>
    <row r="850" spans="2:21" s="191" customFormat="1" x14ac:dyDescent="0.25">
      <c r="B850" s="131"/>
      <c r="C850" s="131"/>
      <c r="D850" s="131"/>
      <c r="E850" s="131"/>
      <c r="F850" s="131"/>
      <c r="G850" s="131"/>
      <c r="H850" s="131"/>
      <c r="I850" s="131"/>
      <c r="J850" s="131"/>
      <c r="K850" s="131"/>
      <c r="L850" s="131"/>
      <c r="M850" s="131"/>
      <c r="N850" s="131"/>
      <c r="O850" s="131"/>
      <c r="P850" s="131"/>
      <c r="Q850" s="131"/>
      <c r="R850" s="131"/>
      <c r="S850" s="131"/>
      <c r="T850" s="131"/>
      <c r="U850" s="131"/>
    </row>
    <row r="851" spans="2:21" s="191" customFormat="1" x14ac:dyDescent="0.25">
      <c r="B851" s="131"/>
      <c r="C851" s="131"/>
      <c r="D851" s="131"/>
      <c r="E851" s="131"/>
      <c r="F851" s="131"/>
      <c r="G851" s="131"/>
      <c r="H851" s="131"/>
      <c r="I851" s="131"/>
      <c r="J851" s="131"/>
      <c r="K851" s="131"/>
      <c r="L851" s="131"/>
      <c r="M851" s="131"/>
      <c r="N851" s="131"/>
      <c r="O851" s="131"/>
      <c r="P851" s="131"/>
      <c r="Q851" s="131"/>
      <c r="R851" s="131"/>
      <c r="S851" s="131"/>
      <c r="T851" s="131"/>
      <c r="U851" s="131"/>
    </row>
    <row r="852" spans="2:21" s="191" customFormat="1" x14ac:dyDescent="0.25">
      <c r="B852" s="131"/>
      <c r="C852" s="131"/>
      <c r="D852" s="131"/>
      <c r="E852" s="131"/>
      <c r="F852" s="131"/>
      <c r="G852" s="131"/>
      <c r="H852" s="131"/>
      <c r="I852" s="131"/>
      <c r="J852" s="131"/>
      <c r="K852" s="131"/>
      <c r="L852" s="131"/>
      <c r="M852" s="131"/>
      <c r="N852" s="131"/>
      <c r="O852" s="131"/>
      <c r="P852" s="131"/>
      <c r="Q852" s="131"/>
      <c r="R852" s="131"/>
      <c r="S852" s="131"/>
      <c r="T852" s="131"/>
      <c r="U852" s="131"/>
    </row>
    <row r="853" spans="2:21" s="191" customFormat="1" x14ac:dyDescent="0.25">
      <c r="B853" s="131"/>
      <c r="C853" s="131"/>
      <c r="D853" s="131"/>
      <c r="E853" s="131"/>
      <c r="F853" s="131"/>
      <c r="G853" s="131"/>
      <c r="H853" s="131"/>
      <c r="I853" s="131"/>
      <c r="J853" s="131"/>
      <c r="K853" s="131"/>
      <c r="L853" s="131"/>
      <c r="M853" s="131"/>
      <c r="N853" s="131"/>
      <c r="O853" s="131"/>
      <c r="P853" s="131"/>
      <c r="Q853" s="131"/>
      <c r="R853" s="131"/>
      <c r="S853" s="131"/>
      <c r="T853" s="131"/>
      <c r="U853" s="131"/>
    </row>
    <row r="854" spans="2:21" s="191" customFormat="1" x14ac:dyDescent="0.25">
      <c r="B854" s="131"/>
      <c r="C854" s="131"/>
      <c r="D854" s="131"/>
      <c r="E854" s="131"/>
      <c r="F854" s="131"/>
      <c r="G854" s="131"/>
      <c r="H854" s="131"/>
      <c r="I854" s="131"/>
      <c r="J854" s="131"/>
      <c r="K854" s="131"/>
      <c r="L854" s="131"/>
      <c r="M854" s="131"/>
      <c r="N854" s="131"/>
      <c r="O854" s="131"/>
      <c r="P854" s="131"/>
      <c r="Q854" s="131"/>
      <c r="R854" s="131"/>
      <c r="S854" s="131"/>
      <c r="T854" s="131"/>
      <c r="U854" s="131"/>
    </row>
    <row r="855" spans="2:21" s="191" customFormat="1" x14ac:dyDescent="0.25">
      <c r="B855" s="131"/>
      <c r="C855" s="131"/>
      <c r="D855" s="131"/>
      <c r="E855" s="131"/>
      <c r="F855" s="131"/>
      <c r="G855" s="131"/>
      <c r="H855" s="131"/>
      <c r="I855" s="131"/>
      <c r="J855" s="131"/>
      <c r="K855" s="131"/>
      <c r="L855" s="131"/>
      <c r="M855" s="131"/>
      <c r="N855" s="131"/>
      <c r="O855" s="131"/>
      <c r="P855" s="131"/>
      <c r="Q855" s="131"/>
      <c r="R855" s="131"/>
      <c r="S855" s="131"/>
      <c r="T855" s="131"/>
      <c r="U855" s="131"/>
    </row>
    <row r="856" spans="2:21" s="191" customFormat="1" x14ac:dyDescent="0.25">
      <c r="B856" s="131"/>
      <c r="C856" s="131"/>
      <c r="D856" s="131"/>
      <c r="E856" s="131"/>
      <c r="F856" s="131"/>
      <c r="G856" s="131"/>
      <c r="H856" s="131"/>
      <c r="I856" s="131"/>
      <c r="J856" s="131"/>
      <c r="K856" s="131"/>
      <c r="L856" s="131"/>
      <c r="M856" s="131"/>
      <c r="N856" s="131"/>
      <c r="O856" s="131"/>
      <c r="P856" s="131"/>
      <c r="Q856" s="131"/>
      <c r="R856" s="131"/>
      <c r="S856" s="131"/>
      <c r="T856" s="131"/>
      <c r="U856" s="131"/>
    </row>
    <row r="857" spans="2:21" s="191" customFormat="1" x14ac:dyDescent="0.25">
      <c r="B857" s="131"/>
      <c r="C857" s="131"/>
      <c r="D857" s="131"/>
      <c r="E857" s="131"/>
      <c r="F857" s="131"/>
      <c r="G857" s="131"/>
      <c r="H857" s="131"/>
      <c r="I857" s="131"/>
      <c r="J857" s="131"/>
      <c r="K857" s="131"/>
      <c r="L857" s="131"/>
      <c r="M857" s="131"/>
      <c r="N857" s="131"/>
      <c r="O857" s="131"/>
      <c r="P857" s="131"/>
      <c r="Q857" s="131"/>
      <c r="R857" s="131"/>
      <c r="S857" s="131"/>
      <c r="T857" s="131"/>
      <c r="U857" s="131"/>
    </row>
    <row r="858" spans="2:21" s="191" customFormat="1" x14ac:dyDescent="0.25">
      <c r="B858" s="131"/>
      <c r="C858" s="131"/>
      <c r="D858" s="131"/>
      <c r="E858" s="131"/>
      <c r="F858" s="131"/>
      <c r="G858" s="131"/>
      <c r="H858" s="131"/>
      <c r="I858" s="131"/>
      <c r="J858" s="131"/>
      <c r="K858" s="131"/>
      <c r="L858" s="131"/>
      <c r="M858" s="131"/>
      <c r="N858" s="131"/>
      <c r="O858" s="131"/>
      <c r="P858" s="131"/>
      <c r="Q858" s="131"/>
      <c r="R858" s="131"/>
      <c r="S858" s="131"/>
      <c r="T858" s="131"/>
      <c r="U858" s="131"/>
    </row>
    <row r="859" spans="2:21" s="191" customFormat="1" x14ac:dyDescent="0.25">
      <c r="B859" s="131"/>
      <c r="C859" s="131"/>
      <c r="D859" s="131"/>
      <c r="E859" s="131"/>
      <c r="F859" s="131"/>
      <c r="G859" s="131"/>
      <c r="H859" s="131"/>
      <c r="I859" s="131"/>
      <c r="J859" s="131"/>
      <c r="K859" s="131"/>
      <c r="L859" s="131"/>
      <c r="M859" s="131"/>
      <c r="N859" s="131"/>
      <c r="O859" s="131"/>
      <c r="P859" s="131"/>
      <c r="Q859" s="131"/>
      <c r="R859" s="131"/>
      <c r="S859" s="131"/>
      <c r="T859" s="131"/>
      <c r="U859" s="131"/>
    </row>
    <row r="860" spans="2:21" s="191" customFormat="1" x14ac:dyDescent="0.25">
      <c r="B860" s="131"/>
      <c r="C860" s="131"/>
      <c r="D860" s="131"/>
      <c r="E860" s="131"/>
      <c r="F860" s="131"/>
      <c r="G860" s="131"/>
      <c r="H860" s="131"/>
      <c r="I860" s="131"/>
      <c r="J860" s="131"/>
      <c r="K860" s="131"/>
      <c r="L860" s="131"/>
      <c r="M860" s="131"/>
      <c r="N860" s="131"/>
      <c r="O860" s="131"/>
      <c r="P860" s="131"/>
      <c r="Q860" s="131"/>
      <c r="R860" s="131"/>
      <c r="S860" s="131"/>
      <c r="T860" s="131"/>
      <c r="U860" s="131"/>
    </row>
    <row r="861" spans="2:21" s="191" customFormat="1" x14ac:dyDescent="0.25">
      <c r="B861" s="131"/>
      <c r="C861" s="131"/>
      <c r="D861" s="131"/>
      <c r="E861" s="131"/>
      <c r="F861" s="131"/>
      <c r="G861" s="131"/>
      <c r="H861" s="131"/>
      <c r="I861" s="131"/>
      <c r="J861" s="131"/>
      <c r="K861" s="131"/>
      <c r="L861" s="131"/>
      <c r="M861" s="131"/>
      <c r="N861" s="131"/>
      <c r="O861" s="131"/>
      <c r="P861" s="131"/>
      <c r="Q861" s="131"/>
      <c r="R861" s="131"/>
      <c r="S861" s="131"/>
      <c r="T861" s="131"/>
      <c r="U861" s="131"/>
    </row>
    <row r="862" spans="2:21" s="191" customFormat="1" x14ac:dyDescent="0.25">
      <c r="B862" s="131"/>
      <c r="C862" s="131"/>
      <c r="D862" s="131"/>
      <c r="E862" s="131"/>
      <c r="F862" s="131"/>
      <c r="G862" s="131"/>
      <c r="H862" s="131"/>
      <c r="I862" s="131"/>
      <c r="J862" s="131"/>
      <c r="K862" s="131"/>
      <c r="L862" s="131"/>
      <c r="M862" s="131"/>
      <c r="N862" s="131"/>
      <c r="O862" s="131"/>
      <c r="P862" s="131"/>
      <c r="Q862" s="131"/>
      <c r="R862" s="131"/>
      <c r="S862" s="131"/>
      <c r="T862" s="131"/>
      <c r="U862" s="131"/>
    </row>
    <row r="863" spans="2:21" s="191" customFormat="1" x14ac:dyDescent="0.25">
      <c r="B863" s="131"/>
      <c r="C863" s="131"/>
      <c r="D863" s="131"/>
      <c r="E863" s="131"/>
      <c r="F863" s="131"/>
      <c r="G863" s="131"/>
      <c r="H863" s="131"/>
      <c r="I863" s="131"/>
      <c r="J863" s="131"/>
      <c r="K863" s="131"/>
      <c r="L863" s="131"/>
      <c r="M863" s="131"/>
      <c r="N863" s="131"/>
      <c r="O863" s="131"/>
      <c r="P863" s="131"/>
      <c r="Q863" s="131"/>
      <c r="R863" s="131"/>
      <c r="S863" s="131"/>
      <c r="T863" s="131"/>
      <c r="U863" s="131"/>
    </row>
    <row r="864" spans="2:21" s="191" customFormat="1" x14ac:dyDescent="0.25">
      <c r="B864" s="131"/>
      <c r="C864" s="131"/>
      <c r="D864" s="131"/>
      <c r="E864" s="131"/>
      <c r="F864" s="131"/>
      <c r="G864" s="131"/>
      <c r="H864" s="131"/>
      <c r="I864" s="131"/>
      <c r="J864" s="131"/>
      <c r="K864" s="131"/>
      <c r="L864" s="131"/>
      <c r="M864" s="131"/>
      <c r="N864" s="131"/>
      <c r="O864" s="131"/>
      <c r="P864" s="131"/>
      <c r="Q864" s="131"/>
      <c r="R864" s="131"/>
      <c r="S864" s="131"/>
      <c r="T864" s="131"/>
      <c r="U864" s="131"/>
    </row>
    <row r="865" spans="2:21" s="191" customFormat="1" x14ac:dyDescent="0.25">
      <c r="B865" s="131"/>
      <c r="C865" s="131"/>
      <c r="D865" s="131"/>
      <c r="E865" s="131"/>
      <c r="F865" s="131"/>
      <c r="G865" s="131"/>
      <c r="H865" s="131"/>
      <c r="I865" s="131"/>
      <c r="J865" s="131"/>
      <c r="K865" s="131"/>
      <c r="L865" s="131"/>
      <c r="M865" s="131"/>
      <c r="N865" s="131"/>
      <c r="O865" s="131"/>
      <c r="P865" s="131"/>
      <c r="Q865" s="131"/>
      <c r="R865" s="131"/>
      <c r="S865" s="131"/>
      <c r="T865" s="131"/>
      <c r="U865" s="131"/>
    </row>
    <row r="866" spans="2:21" s="191" customFormat="1" x14ac:dyDescent="0.25">
      <c r="B866" s="131"/>
      <c r="C866" s="131"/>
      <c r="D866" s="131"/>
      <c r="E866" s="131"/>
      <c r="F866" s="131"/>
      <c r="G866" s="131"/>
      <c r="H866" s="131"/>
      <c r="I866" s="131"/>
      <c r="J866" s="131"/>
      <c r="K866" s="131"/>
      <c r="L866" s="131"/>
      <c r="M866" s="131"/>
      <c r="N866" s="131"/>
      <c r="O866" s="131"/>
      <c r="P866" s="131"/>
      <c r="Q866" s="131"/>
      <c r="R866" s="131"/>
      <c r="S866" s="131"/>
      <c r="T866" s="131"/>
      <c r="U866" s="131"/>
    </row>
    <row r="867" spans="2:21" s="191" customFormat="1" x14ac:dyDescent="0.25">
      <c r="B867" s="131"/>
      <c r="C867" s="131"/>
      <c r="D867" s="131"/>
      <c r="E867" s="131"/>
      <c r="F867" s="131"/>
      <c r="G867" s="131"/>
      <c r="H867" s="131"/>
      <c r="I867" s="131"/>
      <c r="J867" s="131"/>
      <c r="K867" s="131"/>
      <c r="L867" s="131"/>
      <c r="M867" s="131"/>
      <c r="N867" s="131"/>
      <c r="O867" s="131"/>
      <c r="P867" s="131"/>
      <c r="Q867" s="131"/>
      <c r="R867" s="131"/>
      <c r="S867" s="131"/>
      <c r="T867" s="131"/>
      <c r="U867" s="131"/>
    </row>
    <row r="868" spans="2:21" s="191" customFormat="1" x14ac:dyDescent="0.25">
      <c r="B868" s="131"/>
      <c r="C868" s="131"/>
      <c r="D868" s="131"/>
      <c r="E868" s="131"/>
      <c r="F868" s="131"/>
      <c r="G868" s="131"/>
      <c r="H868" s="131"/>
      <c r="I868" s="131"/>
      <c r="J868" s="131"/>
      <c r="K868" s="131"/>
      <c r="L868" s="131"/>
      <c r="M868" s="131"/>
      <c r="N868" s="131"/>
      <c r="O868" s="131"/>
      <c r="P868" s="131"/>
      <c r="Q868" s="131"/>
      <c r="R868" s="131"/>
      <c r="S868" s="131"/>
      <c r="T868" s="131"/>
      <c r="U868" s="131"/>
    </row>
    <row r="869" spans="2:21" s="191" customFormat="1" x14ac:dyDescent="0.25">
      <c r="B869" s="131"/>
      <c r="C869" s="131"/>
      <c r="D869" s="131"/>
      <c r="E869" s="131"/>
      <c r="F869" s="131"/>
      <c r="G869" s="131"/>
      <c r="H869" s="131"/>
      <c r="I869" s="131"/>
      <c r="J869" s="131"/>
      <c r="K869" s="131"/>
      <c r="L869" s="131"/>
      <c r="M869" s="131"/>
      <c r="N869" s="131"/>
      <c r="O869" s="131"/>
      <c r="P869" s="131"/>
      <c r="Q869" s="131"/>
      <c r="R869" s="131"/>
      <c r="S869" s="131"/>
      <c r="T869" s="131"/>
      <c r="U869" s="131"/>
    </row>
    <row r="870" spans="2:21" s="191" customFormat="1" x14ac:dyDescent="0.25">
      <c r="B870" s="131"/>
      <c r="C870" s="131"/>
      <c r="D870" s="131"/>
      <c r="E870" s="131"/>
      <c r="F870" s="131"/>
      <c r="G870" s="131"/>
      <c r="H870" s="131"/>
      <c r="I870" s="131"/>
      <c r="J870" s="131"/>
      <c r="K870" s="131"/>
      <c r="L870" s="131"/>
      <c r="M870" s="131"/>
      <c r="N870" s="131"/>
      <c r="O870" s="131"/>
      <c r="P870" s="131"/>
      <c r="Q870" s="131"/>
      <c r="R870" s="131"/>
      <c r="S870" s="131"/>
      <c r="T870" s="131"/>
      <c r="U870" s="131"/>
    </row>
    <row r="871" spans="2:21" s="191" customFormat="1" x14ac:dyDescent="0.25">
      <c r="B871" s="131"/>
      <c r="C871" s="131"/>
      <c r="D871" s="131"/>
      <c r="E871" s="131"/>
      <c r="F871" s="131"/>
      <c r="G871" s="131"/>
      <c r="H871" s="131"/>
      <c r="I871" s="131"/>
      <c r="J871" s="131"/>
      <c r="K871" s="131"/>
      <c r="L871" s="131"/>
      <c r="M871" s="131"/>
      <c r="N871" s="131"/>
      <c r="O871" s="131"/>
      <c r="P871" s="131"/>
      <c r="Q871" s="131"/>
      <c r="R871" s="131"/>
      <c r="S871" s="131"/>
      <c r="T871" s="131"/>
      <c r="U871" s="131"/>
    </row>
    <row r="872" spans="2:21" s="191" customFormat="1" x14ac:dyDescent="0.25">
      <c r="B872" s="131"/>
      <c r="C872" s="131"/>
      <c r="D872" s="131"/>
      <c r="E872" s="131"/>
      <c r="F872" s="131"/>
      <c r="G872" s="131"/>
      <c r="H872" s="131"/>
      <c r="I872" s="131"/>
      <c r="J872" s="131"/>
      <c r="K872" s="131"/>
      <c r="L872" s="131"/>
      <c r="M872" s="131"/>
      <c r="N872" s="131"/>
      <c r="O872" s="131"/>
      <c r="P872" s="131"/>
      <c r="Q872" s="131"/>
      <c r="R872" s="131"/>
      <c r="S872" s="131"/>
      <c r="T872" s="131"/>
      <c r="U872" s="131"/>
    </row>
    <row r="873" spans="2:21" s="191" customFormat="1" x14ac:dyDescent="0.25">
      <c r="B873" s="131"/>
      <c r="C873" s="131"/>
      <c r="D873" s="131"/>
      <c r="E873" s="131"/>
      <c r="F873" s="131"/>
      <c r="G873" s="131"/>
      <c r="H873" s="131"/>
      <c r="I873" s="131"/>
      <c r="J873" s="131"/>
      <c r="K873" s="131"/>
      <c r="L873" s="131"/>
      <c r="M873" s="131"/>
      <c r="N873" s="131"/>
      <c r="O873" s="131"/>
      <c r="P873" s="131"/>
      <c r="Q873" s="131"/>
      <c r="R873" s="131"/>
      <c r="S873" s="131"/>
      <c r="T873" s="131"/>
      <c r="U873" s="131"/>
    </row>
    <row r="874" spans="2:21" s="191" customFormat="1" x14ac:dyDescent="0.25">
      <c r="B874" s="131"/>
      <c r="C874" s="131"/>
      <c r="D874" s="131"/>
      <c r="E874" s="131"/>
      <c r="F874" s="131"/>
      <c r="G874" s="131"/>
      <c r="H874" s="131"/>
      <c r="I874" s="131"/>
      <c r="J874" s="131"/>
      <c r="K874" s="131"/>
      <c r="L874" s="131"/>
      <c r="M874" s="131"/>
      <c r="N874" s="131"/>
      <c r="O874" s="131"/>
      <c r="P874" s="131"/>
      <c r="Q874" s="131"/>
      <c r="R874" s="131"/>
      <c r="S874" s="131"/>
      <c r="T874" s="131"/>
      <c r="U874" s="131"/>
    </row>
    <row r="875" spans="2:21" s="191" customFormat="1" x14ac:dyDescent="0.25">
      <c r="B875" s="131"/>
      <c r="C875" s="131"/>
      <c r="D875" s="131"/>
      <c r="E875" s="131"/>
      <c r="F875" s="131"/>
      <c r="G875" s="131"/>
      <c r="H875" s="131"/>
      <c r="I875" s="131"/>
      <c r="J875" s="131"/>
      <c r="K875" s="131"/>
      <c r="L875" s="131"/>
      <c r="M875" s="131"/>
      <c r="N875" s="131"/>
      <c r="O875" s="131"/>
      <c r="P875" s="131"/>
      <c r="Q875" s="131"/>
      <c r="R875" s="131"/>
      <c r="S875" s="131"/>
      <c r="T875" s="131"/>
      <c r="U875" s="131"/>
    </row>
    <row r="876" spans="2:21" s="191" customFormat="1" x14ac:dyDescent="0.25">
      <c r="B876" s="131"/>
      <c r="C876" s="131"/>
      <c r="D876" s="131"/>
      <c r="E876" s="131"/>
      <c r="F876" s="131"/>
      <c r="G876" s="131"/>
      <c r="H876" s="131"/>
      <c r="I876" s="131"/>
      <c r="J876" s="131"/>
      <c r="K876" s="131"/>
      <c r="L876" s="131"/>
      <c r="M876" s="131"/>
      <c r="N876" s="131"/>
      <c r="O876" s="131"/>
      <c r="P876" s="131"/>
      <c r="Q876" s="131"/>
      <c r="R876" s="131"/>
      <c r="S876" s="131"/>
      <c r="T876" s="131"/>
      <c r="U876" s="131"/>
    </row>
  </sheetData>
  <sheetProtection password="9710" sheet="1" objects="1" scenarios="1" formatColumns="0" formatRows="0" selectLockedCells="1"/>
  <mergeCells count="4">
    <mergeCell ref="J3:K3"/>
    <mergeCell ref="L3:L4"/>
    <mergeCell ref="M3:M4"/>
    <mergeCell ref="E3:F3"/>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S53"/>
  <sheetViews>
    <sheetView zoomScaleNormal="100" workbookViewId="0">
      <selection activeCell="B8" sqref="B8:E8"/>
    </sheetView>
  </sheetViews>
  <sheetFormatPr defaultRowHeight="15.75" x14ac:dyDescent="0.25"/>
  <cols>
    <col min="1" max="1" width="3.125" customWidth="1"/>
    <col min="2" max="2" width="63.75" customWidth="1"/>
    <col min="3" max="3" width="12.75" customWidth="1"/>
    <col min="4" max="4" width="12.5" customWidth="1"/>
    <col min="5" max="5" width="12.625" customWidth="1"/>
    <col min="6" max="6" width="12.75" customWidth="1"/>
  </cols>
  <sheetData>
    <row r="1" spans="1:19" x14ac:dyDescent="0.25">
      <c r="A1" s="24"/>
      <c r="B1" s="24"/>
      <c r="C1" s="24"/>
      <c r="D1" s="24"/>
      <c r="E1" s="24"/>
      <c r="F1" s="24"/>
      <c r="G1" s="24"/>
      <c r="H1" s="24"/>
      <c r="I1" s="24"/>
      <c r="J1" s="24"/>
      <c r="K1" s="24"/>
      <c r="L1" s="24"/>
      <c r="M1" s="24"/>
      <c r="N1" s="24"/>
      <c r="O1" s="24"/>
      <c r="P1" s="24"/>
      <c r="Q1" s="24"/>
      <c r="R1" s="24"/>
      <c r="S1" s="24"/>
    </row>
    <row r="2" spans="1:19" x14ac:dyDescent="0.25">
      <c r="A2" s="24"/>
      <c r="B2" s="64" t="s">
        <v>402</v>
      </c>
      <c r="C2" s="20"/>
      <c r="D2" s="20"/>
      <c r="E2" s="20"/>
      <c r="F2" s="24"/>
      <c r="G2" s="24"/>
      <c r="H2" s="24"/>
      <c r="I2" s="24"/>
      <c r="J2" s="24"/>
      <c r="K2" s="24"/>
      <c r="L2" s="24"/>
      <c r="M2" s="24"/>
      <c r="N2" s="24"/>
      <c r="O2" s="24"/>
      <c r="P2" s="24"/>
      <c r="Q2" s="24"/>
      <c r="R2" s="24"/>
      <c r="S2" s="24"/>
    </row>
    <row r="3" spans="1:19" ht="16.5" thickBot="1" x14ac:dyDescent="0.3">
      <c r="A3" s="24"/>
      <c r="B3" s="24"/>
      <c r="C3" s="24"/>
      <c r="D3" s="24"/>
      <c r="E3" s="24"/>
      <c r="F3" s="24"/>
      <c r="G3" s="24"/>
      <c r="H3" s="24"/>
      <c r="I3" s="24"/>
      <c r="J3" s="24"/>
      <c r="K3" s="24"/>
      <c r="L3" s="24"/>
      <c r="M3" s="24"/>
      <c r="N3" s="24"/>
      <c r="O3" s="24"/>
      <c r="P3" s="24"/>
      <c r="Q3" s="24"/>
      <c r="R3" s="24"/>
      <c r="S3" s="24"/>
    </row>
    <row r="4" spans="1:19" ht="48.75" customHeight="1" x14ac:dyDescent="0.25">
      <c r="A4" s="24"/>
      <c r="B4" s="112" t="s">
        <v>171</v>
      </c>
      <c r="C4" s="274" t="s">
        <v>66</v>
      </c>
      <c r="D4" s="274" t="s">
        <v>47</v>
      </c>
      <c r="E4" s="274" t="s">
        <v>100</v>
      </c>
      <c r="F4" s="275" t="s">
        <v>39</v>
      </c>
      <c r="G4" s="24"/>
      <c r="H4" s="24"/>
      <c r="I4" s="24"/>
      <c r="J4" s="24"/>
      <c r="K4" s="24"/>
      <c r="L4" s="24"/>
      <c r="M4" s="24"/>
      <c r="N4" s="24"/>
      <c r="O4" s="24"/>
      <c r="P4" s="24"/>
      <c r="Q4" s="24"/>
      <c r="R4" s="24"/>
      <c r="S4" s="24"/>
    </row>
    <row r="5" spans="1:19" ht="15.95" customHeight="1" x14ac:dyDescent="0.25">
      <c r="A5" s="24"/>
      <c r="B5" s="113" t="s">
        <v>172</v>
      </c>
      <c r="C5" s="114">
        <f>SUMIFS('Obnovitelné PHM'!$M$15:$M$50,'Obnovitelné PHM'!$R$15:$R$50,'ILUC emise'!C4)+SUMIFS('Sdružení - ostatní dodavatelé'!$Q$15:$Q$50,'Sdružení - ostatní dodavatelé'!$V$15:$V$50,'ILUC emise'!C4)</f>
        <v>840</v>
      </c>
      <c r="D5" s="114">
        <f>SUMIFS('Obnovitelné PHM'!$M$15:$M$50,'Obnovitelné PHM'!$R$15:$R$50,'ILUC emise'!D4)+SUMIFS('Sdružení - ostatní dodavatelé'!$Q$15:$Q$50,'Sdružení - ostatní dodavatelé'!$V$15:$V$50,'ILUC emise'!D4)</f>
        <v>1470</v>
      </c>
      <c r="E5" s="114">
        <f>SUMIFS('Obnovitelné PHM'!$M$15:$M$50,'Obnovitelné PHM'!$R$15:$R$50,'ILUC emise'!E4)+SUMIFS('Sdružení - ostatní dodavatelé'!$Q$15:$Q$50,'Sdružení - ostatní dodavatelé'!$V$15:$V$50,'ILUC emise'!E4)</f>
        <v>20460</v>
      </c>
      <c r="F5" s="115">
        <f>SUMIFS('Obnovitelné PHM'!$M$15:$M$50,'Obnovitelné PHM'!$R$15:$R$50,'ILUC emise'!F4)+SUMIFS('Sdružení - ostatní dodavatelé'!$Q$15:$Q$50,'Sdružení - ostatní dodavatelé'!$V$15:$V$50,'ILUC emise'!F4)</f>
        <v>1829</v>
      </c>
      <c r="G5" s="24"/>
      <c r="H5" s="124"/>
      <c r="I5" s="24"/>
      <c r="J5" s="24"/>
      <c r="K5" s="24"/>
      <c r="L5" s="24"/>
      <c r="M5" s="24"/>
      <c r="N5" s="24"/>
      <c r="O5" s="24"/>
      <c r="P5" s="24"/>
      <c r="Q5" s="24"/>
      <c r="R5" s="24"/>
      <c r="S5" s="24"/>
    </row>
    <row r="6" spans="1:19" ht="15.95" customHeight="1" x14ac:dyDescent="0.25">
      <c r="A6" s="24"/>
      <c r="B6" s="116" t="s">
        <v>173</v>
      </c>
      <c r="C6" s="117">
        <v>12</v>
      </c>
      <c r="D6" s="117">
        <v>13</v>
      </c>
      <c r="E6" s="117">
        <v>55</v>
      </c>
      <c r="F6" s="118">
        <v>0</v>
      </c>
      <c r="G6" s="24"/>
      <c r="H6" s="24"/>
      <c r="I6" s="24"/>
      <c r="J6" s="24"/>
      <c r="K6" s="24"/>
      <c r="L6" s="24"/>
      <c r="M6" s="24"/>
      <c r="N6" s="24"/>
      <c r="O6" s="24"/>
      <c r="P6" s="24"/>
      <c r="Q6" s="24"/>
      <c r="R6" s="24"/>
      <c r="S6" s="24"/>
    </row>
    <row r="7" spans="1:19" ht="15.95" customHeight="1" x14ac:dyDescent="0.25">
      <c r="A7" s="24"/>
      <c r="B7" s="119" t="s">
        <v>174</v>
      </c>
      <c r="C7" s="125">
        <f>IF(Bilance!$C$15=0,"",(C5*C6)/Bilance!$C$15)</f>
        <v>4.6773097116819061E-2</v>
      </c>
      <c r="D7" s="125">
        <f>IF(Bilance!$C$15=0,"",(D5*D6)/Bilance!$C$15)</f>
        <v>8.8673996617302797E-2</v>
      </c>
      <c r="E7" s="125">
        <f>IF(Bilance!$C$15=0,"",(E5*E6)/Bilance!$C$15)</f>
        <v>5.2216037882496513</v>
      </c>
      <c r="F7" s="126">
        <f>IF(Bilance!$C$15=0,"",(F5*F6)/Bilance!$C$15)</f>
        <v>0</v>
      </c>
      <c r="G7" s="24"/>
      <c r="H7" s="24"/>
      <c r="I7" s="24"/>
      <c r="J7" s="24"/>
      <c r="K7" s="24"/>
      <c r="L7" s="24"/>
      <c r="M7" s="24"/>
      <c r="N7" s="24"/>
      <c r="O7" s="24"/>
      <c r="P7" s="24"/>
      <c r="Q7" s="24"/>
      <c r="R7" s="24"/>
      <c r="S7" s="24"/>
    </row>
    <row r="8" spans="1:19" ht="15.95" customHeight="1" x14ac:dyDescent="0.25">
      <c r="A8" s="24"/>
      <c r="B8" s="948" t="s">
        <v>175</v>
      </c>
      <c r="C8" s="949"/>
      <c r="D8" s="949"/>
      <c r="E8" s="950"/>
      <c r="F8" s="245">
        <f>IF(Bilance!C15=0,"",(SUMPRODUCT($C$5:$F$5,$C$6:$F$6)/Bilance!C15))</f>
        <v>5.3570508819837732</v>
      </c>
      <c r="G8" s="24"/>
      <c r="H8" s="24"/>
      <c r="I8" s="24"/>
      <c r="J8" s="24"/>
      <c r="K8" s="24"/>
      <c r="L8" s="24"/>
      <c r="M8" s="24"/>
      <c r="N8" s="24"/>
      <c r="O8" s="24"/>
      <c r="P8" s="24"/>
      <c r="Q8" s="24"/>
      <c r="R8" s="24"/>
      <c r="S8" s="24"/>
    </row>
    <row r="9" spans="1:19" ht="15.95" customHeight="1" x14ac:dyDescent="0.25">
      <c r="A9" s="24"/>
      <c r="B9" s="120" t="s">
        <v>176</v>
      </c>
      <c r="C9" s="121"/>
      <c r="D9" s="121"/>
      <c r="E9" s="122"/>
      <c r="F9" s="247">
        <f>+F8+Bilance!E15</f>
        <v>91.695297401262593</v>
      </c>
      <c r="G9" s="24"/>
      <c r="H9" s="24"/>
      <c r="I9" s="24"/>
      <c r="J9" s="24"/>
      <c r="K9" s="24"/>
      <c r="L9" s="24"/>
      <c r="M9" s="24"/>
      <c r="N9" s="24"/>
      <c r="O9" s="24"/>
      <c r="P9" s="24"/>
      <c r="Q9" s="24"/>
      <c r="R9" s="24"/>
      <c r="S9" s="24"/>
    </row>
    <row r="10" spans="1:19" ht="15.95" customHeight="1" thickBot="1" x14ac:dyDescent="0.3">
      <c r="A10" s="24"/>
      <c r="B10" s="945" t="s">
        <v>177</v>
      </c>
      <c r="C10" s="946"/>
      <c r="D10" s="946"/>
      <c r="E10" s="947"/>
      <c r="F10" s="246">
        <f>1-F9/'Seznamy a konstanty'!$I$4</f>
        <v>2.5554756628452746E-2</v>
      </c>
      <c r="G10" s="24"/>
      <c r="H10" s="24"/>
      <c r="I10" s="24"/>
      <c r="J10" s="24"/>
      <c r="K10" s="24"/>
      <c r="L10" s="24"/>
      <c r="M10" s="24"/>
      <c r="N10" s="24"/>
      <c r="O10" s="24"/>
      <c r="P10" s="24"/>
      <c r="Q10" s="24"/>
      <c r="R10" s="24"/>
      <c r="S10" s="24"/>
    </row>
    <row r="11" spans="1:19" x14ac:dyDescent="0.25">
      <c r="A11" s="24"/>
      <c r="B11" s="24"/>
      <c r="C11" s="24"/>
      <c r="D11" s="24"/>
      <c r="E11" s="24"/>
      <c r="F11" s="24"/>
      <c r="G11" s="24"/>
      <c r="H11" s="24"/>
      <c r="I11" s="24"/>
      <c r="J11" s="24"/>
      <c r="K11" s="24"/>
      <c r="L11" s="24"/>
      <c r="M11" s="24"/>
      <c r="N11" s="24"/>
      <c r="O11" s="24"/>
      <c r="P11" s="24"/>
      <c r="Q11" s="24"/>
      <c r="R11" s="24"/>
      <c r="S11" s="24"/>
    </row>
    <row r="12" spans="1:19" x14ac:dyDescent="0.25">
      <c r="A12" s="24"/>
      <c r="B12" s="24"/>
      <c r="C12" s="24"/>
      <c r="D12" s="24"/>
      <c r="E12" s="24"/>
      <c r="F12" s="24"/>
      <c r="G12" s="24"/>
      <c r="H12" s="24"/>
      <c r="I12" s="24"/>
      <c r="J12" s="24"/>
      <c r="K12" s="24"/>
      <c r="L12" s="24"/>
      <c r="M12" s="24"/>
      <c r="N12" s="24"/>
      <c r="O12" s="24"/>
      <c r="P12" s="24"/>
      <c r="Q12" s="24"/>
      <c r="R12" s="24"/>
      <c r="S12" s="24"/>
    </row>
    <row r="13" spans="1:19" x14ac:dyDescent="0.25">
      <c r="A13" s="24"/>
      <c r="B13" s="24"/>
      <c r="C13" s="24"/>
      <c r="D13" s="24"/>
      <c r="E13" s="24"/>
      <c r="F13" s="24"/>
      <c r="G13" s="24"/>
      <c r="H13" s="24"/>
      <c r="I13" s="24"/>
      <c r="J13" s="24"/>
      <c r="K13" s="24"/>
      <c r="L13" s="24"/>
      <c r="M13" s="24"/>
      <c r="N13" s="24"/>
      <c r="O13" s="24"/>
      <c r="P13" s="24"/>
      <c r="Q13" s="24"/>
      <c r="R13" s="24"/>
      <c r="S13" s="24"/>
    </row>
    <row r="14" spans="1:19" x14ac:dyDescent="0.25">
      <c r="A14" s="24"/>
      <c r="B14" s="123"/>
      <c r="C14" s="24"/>
      <c r="D14" s="24"/>
      <c r="E14" s="24"/>
      <c r="F14" s="24"/>
      <c r="G14" s="24"/>
      <c r="H14" s="24"/>
      <c r="I14" s="24"/>
      <c r="J14" s="24"/>
      <c r="K14" s="24"/>
      <c r="L14" s="24"/>
      <c r="M14" s="24"/>
      <c r="N14" s="24"/>
      <c r="O14" s="24"/>
      <c r="P14" s="24"/>
      <c r="Q14" s="24"/>
      <c r="R14" s="24"/>
      <c r="S14" s="24"/>
    </row>
    <row r="15" spans="1:19" x14ac:dyDescent="0.25">
      <c r="A15" s="24"/>
      <c r="B15" s="24"/>
      <c r="C15" s="24"/>
      <c r="D15" s="24"/>
      <c r="E15" s="24"/>
      <c r="F15" s="24"/>
      <c r="G15" s="24"/>
      <c r="H15" s="24"/>
      <c r="I15" s="24"/>
      <c r="J15" s="24"/>
      <c r="K15" s="24"/>
      <c r="L15" s="24"/>
      <c r="M15" s="24"/>
      <c r="N15" s="24"/>
      <c r="O15" s="24"/>
      <c r="P15" s="24"/>
      <c r="Q15" s="24"/>
      <c r="R15" s="24"/>
      <c r="S15" s="24"/>
    </row>
    <row r="16" spans="1:19" x14ac:dyDescent="0.25">
      <c r="A16" s="24"/>
      <c r="B16" s="24"/>
      <c r="C16" s="24"/>
      <c r="D16" s="24"/>
      <c r="E16" s="24"/>
      <c r="F16" s="24"/>
      <c r="G16" s="24"/>
      <c r="H16" s="24"/>
      <c r="I16" s="24"/>
      <c r="J16" s="24"/>
      <c r="K16" s="24"/>
      <c r="L16" s="24"/>
      <c r="M16" s="24"/>
      <c r="N16" s="24"/>
      <c r="O16" s="24"/>
      <c r="P16" s="24"/>
      <c r="Q16" s="24"/>
      <c r="R16" s="24"/>
      <c r="S16" s="24"/>
    </row>
    <row r="17" spans="1:19" x14ac:dyDescent="0.25">
      <c r="A17" s="24"/>
      <c r="B17" s="24"/>
      <c r="C17" s="124"/>
      <c r="D17" s="24"/>
      <c r="E17" s="24"/>
      <c r="F17" s="24"/>
      <c r="G17" s="24"/>
      <c r="H17" s="24"/>
      <c r="I17" s="24"/>
      <c r="J17" s="24"/>
      <c r="K17" s="24"/>
      <c r="L17" s="24"/>
      <c r="M17" s="24"/>
      <c r="N17" s="24"/>
      <c r="O17" s="24"/>
      <c r="P17" s="24"/>
      <c r="Q17" s="24"/>
      <c r="R17" s="24"/>
      <c r="S17" s="24"/>
    </row>
    <row r="18" spans="1:19" x14ac:dyDescent="0.25">
      <c r="A18" s="24"/>
      <c r="B18" s="24"/>
      <c r="C18" s="124"/>
      <c r="D18" s="24"/>
      <c r="E18" s="24"/>
      <c r="F18" s="24"/>
      <c r="G18" s="24"/>
      <c r="H18" s="24"/>
      <c r="I18" s="24"/>
      <c r="J18" s="24"/>
      <c r="K18" s="24"/>
      <c r="L18" s="24"/>
      <c r="M18" s="24"/>
      <c r="N18" s="24"/>
      <c r="O18" s="24"/>
      <c r="P18" s="24"/>
      <c r="Q18" s="24"/>
      <c r="R18" s="24"/>
      <c r="S18" s="24"/>
    </row>
    <row r="19" spans="1:19" x14ac:dyDescent="0.25">
      <c r="A19" s="24"/>
      <c r="B19" s="24"/>
      <c r="C19" s="124"/>
      <c r="D19" s="24"/>
      <c r="E19" s="24"/>
      <c r="F19" s="24"/>
      <c r="G19" s="24"/>
      <c r="H19" s="24"/>
      <c r="I19" s="24"/>
      <c r="J19" s="24"/>
      <c r="K19" s="24"/>
      <c r="L19" s="24"/>
      <c r="M19" s="24"/>
      <c r="N19" s="24"/>
      <c r="O19" s="24"/>
      <c r="P19" s="24"/>
      <c r="Q19" s="24"/>
      <c r="R19" s="24"/>
      <c r="S19" s="24"/>
    </row>
    <row r="20" spans="1:19" x14ac:dyDescent="0.25">
      <c r="A20" s="24"/>
      <c r="B20" s="24"/>
      <c r="C20" s="124"/>
      <c r="D20" s="24"/>
      <c r="E20" s="24"/>
      <c r="F20" s="24"/>
      <c r="G20" s="24"/>
      <c r="H20" s="24"/>
      <c r="I20" s="24"/>
      <c r="J20" s="24"/>
      <c r="K20" s="24"/>
      <c r="L20" s="24"/>
      <c r="M20" s="24"/>
      <c r="N20" s="24"/>
      <c r="O20" s="24"/>
      <c r="P20" s="24"/>
      <c r="Q20" s="24"/>
      <c r="R20" s="24"/>
      <c r="S20" s="24"/>
    </row>
    <row r="21" spans="1:19" x14ac:dyDescent="0.25">
      <c r="A21" s="24"/>
      <c r="B21" s="24"/>
      <c r="C21" s="124"/>
      <c r="D21" s="24"/>
      <c r="E21" s="24"/>
      <c r="F21" s="24"/>
      <c r="G21" s="24"/>
      <c r="H21" s="24"/>
      <c r="I21" s="24"/>
      <c r="J21" s="24"/>
      <c r="K21" s="24"/>
      <c r="L21" s="24"/>
      <c r="M21" s="24"/>
      <c r="N21" s="24"/>
      <c r="O21" s="24"/>
      <c r="P21" s="24"/>
      <c r="Q21" s="24"/>
      <c r="R21" s="24"/>
      <c r="S21" s="24"/>
    </row>
    <row r="22" spans="1:19" x14ac:dyDescent="0.25">
      <c r="A22" s="24"/>
      <c r="B22" s="24"/>
      <c r="C22" s="124"/>
      <c r="D22" s="24"/>
      <c r="E22" s="24"/>
      <c r="F22" s="24"/>
      <c r="G22" s="24"/>
      <c r="H22" s="24"/>
      <c r="I22" s="24"/>
      <c r="J22" s="24"/>
      <c r="K22" s="24"/>
      <c r="L22" s="24"/>
      <c r="M22" s="24"/>
      <c r="N22" s="24"/>
      <c r="O22" s="24"/>
      <c r="P22" s="24"/>
      <c r="Q22" s="24"/>
      <c r="R22" s="24"/>
      <c r="S22" s="24"/>
    </row>
    <row r="23" spans="1:19" x14ac:dyDescent="0.25">
      <c r="A23" s="24"/>
      <c r="B23" s="24"/>
      <c r="C23" s="124"/>
      <c r="D23" s="24"/>
      <c r="E23" s="24"/>
      <c r="F23" s="24"/>
      <c r="G23" s="24"/>
      <c r="H23" s="24"/>
      <c r="I23" s="24"/>
      <c r="J23" s="24"/>
      <c r="K23" s="24"/>
      <c r="L23" s="24"/>
      <c r="M23" s="24"/>
      <c r="N23" s="24"/>
      <c r="O23" s="24"/>
      <c r="P23" s="24"/>
      <c r="Q23" s="24"/>
      <c r="R23" s="24"/>
      <c r="S23" s="24"/>
    </row>
    <row r="24" spans="1:19" x14ac:dyDescent="0.25">
      <c r="A24" s="24"/>
      <c r="B24" s="24"/>
      <c r="C24" s="124"/>
      <c r="D24" s="24"/>
      <c r="E24" s="24"/>
      <c r="F24" s="24"/>
      <c r="G24" s="24"/>
      <c r="H24" s="24"/>
      <c r="I24" s="24"/>
      <c r="J24" s="24"/>
      <c r="K24" s="24"/>
      <c r="L24" s="24"/>
      <c r="M24" s="24"/>
      <c r="N24" s="24"/>
      <c r="O24" s="24"/>
      <c r="P24" s="24"/>
      <c r="Q24" s="24"/>
      <c r="R24" s="24"/>
      <c r="S24" s="24"/>
    </row>
    <row r="25" spans="1:19" x14ac:dyDescent="0.25">
      <c r="A25" s="24"/>
      <c r="B25" s="24"/>
      <c r="C25" s="124"/>
      <c r="D25" s="24"/>
      <c r="E25" s="24"/>
      <c r="F25" s="24"/>
      <c r="G25" s="24"/>
      <c r="H25" s="24"/>
      <c r="I25" s="24"/>
      <c r="J25" s="24"/>
      <c r="K25" s="24"/>
      <c r="L25" s="24"/>
      <c r="M25" s="24"/>
      <c r="N25" s="24"/>
      <c r="O25" s="24"/>
      <c r="P25" s="24"/>
      <c r="Q25" s="24"/>
      <c r="R25" s="24"/>
      <c r="S25" s="24"/>
    </row>
    <row r="26" spans="1:19" x14ac:dyDescent="0.25">
      <c r="A26" s="24"/>
      <c r="B26" s="24"/>
      <c r="C26" s="124"/>
      <c r="D26" s="24"/>
      <c r="E26" s="24"/>
      <c r="F26" s="24"/>
      <c r="G26" s="24"/>
      <c r="H26" s="24"/>
      <c r="I26" s="24"/>
      <c r="J26" s="24"/>
      <c r="K26" s="24"/>
      <c r="L26" s="24"/>
      <c r="M26" s="24"/>
      <c r="N26" s="24"/>
      <c r="O26" s="24"/>
      <c r="P26" s="24"/>
      <c r="Q26" s="24"/>
      <c r="R26" s="24"/>
      <c r="S26" s="24"/>
    </row>
    <row r="27" spans="1:19" x14ac:dyDescent="0.25">
      <c r="A27" s="24"/>
      <c r="B27" s="24"/>
      <c r="C27" s="124"/>
      <c r="D27" s="24"/>
      <c r="E27" s="24"/>
      <c r="F27" s="24"/>
      <c r="G27" s="24"/>
      <c r="H27" s="24"/>
      <c r="I27" s="24"/>
      <c r="J27" s="24"/>
      <c r="K27" s="24"/>
      <c r="L27" s="24"/>
      <c r="M27" s="24"/>
      <c r="N27" s="24"/>
      <c r="O27" s="24"/>
      <c r="P27" s="24"/>
      <c r="Q27" s="24"/>
      <c r="R27" s="24"/>
      <c r="S27" s="24"/>
    </row>
    <row r="28" spans="1:19" x14ac:dyDescent="0.25">
      <c r="A28" s="24"/>
      <c r="B28" s="24"/>
      <c r="C28" s="124"/>
      <c r="D28" s="24"/>
      <c r="E28" s="24"/>
      <c r="F28" s="24"/>
      <c r="G28" s="24"/>
      <c r="H28" s="24"/>
      <c r="I28" s="24"/>
      <c r="J28" s="24"/>
      <c r="K28" s="24"/>
      <c r="L28" s="24"/>
      <c r="M28" s="24"/>
      <c r="N28" s="24"/>
      <c r="O28" s="24"/>
      <c r="P28" s="24"/>
      <c r="Q28" s="24"/>
      <c r="R28" s="24"/>
      <c r="S28" s="24"/>
    </row>
    <row r="29" spans="1:19" x14ac:dyDescent="0.25">
      <c r="A29" s="24"/>
      <c r="B29" s="24"/>
      <c r="C29" s="124"/>
      <c r="D29" s="24"/>
      <c r="E29" s="24"/>
      <c r="F29" s="24"/>
      <c r="G29" s="24"/>
      <c r="H29" s="24"/>
      <c r="I29" s="24"/>
      <c r="J29" s="24"/>
      <c r="K29" s="24"/>
      <c r="L29" s="24"/>
      <c r="M29" s="24"/>
      <c r="N29" s="24"/>
      <c r="O29" s="24"/>
      <c r="P29" s="24"/>
      <c r="Q29" s="24"/>
      <c r="R29" s="24"/>
      <c r="S29" s="24"/>
    </row>
    <row r="30" spans="1:19" x14ac:dyDescent="0.25">
      <c r="A30" s="24"/>
      <c r="B30" s="24"/>
      <c r="C30" s="124"/>
      <c r="D30" s="24"/>
      <c r="E30" s="24"/>
      <c r="F30" s="24"/>
      <c r="G30" s="24"/>
      <c r="H30" s="24"/>
      <c r="I30" s="24"/>
      <c r="J30" s="24"/>
      <c r="K30" s="24"/>
      <c r="L30" s="24"/>
      <c r="M30" s="24"/>
      <c r="N30" s="24"/>
      <c r="O30" s="24"/>
      <c r="P30" s="24"/>
      <c r="Q30" s="24"/>
      <c r="R30" s="24"/>
      <c r="S30" s="24"/>
    </row>
    <row r="31" spans="1:19" x14ac:dyDescent="0.25">
      <c r="A31" s="24"/>
      <c r="B31" s="24"/>
      <c r="C31" s="124"/>
      <c r="D31" s="24"/>
      <c r="E31" s="24"/>
      <c r="F31" s="24"/>
      <c r="G31" s="24"/>
      <c r="H31" s="24"/>
      <c r="I31" s="24"/>
      <c r="J31" s="24"/>
      <c r="K31" s="24"/>
      <c r="L31" s="24"/>
      <c r="M31" s="24"/>
      <c r="N31" s="24"/>
      <c r="O31" s="24"/>
      <c r="P31" s="24"/>
      <c r="Q31" s="24"/>
      <c r="R31" s="24"/>
      <c r="S31" s="24"/>
    </row>
    <row r="32" spans="1:19" x14ac:dyDescent="0.25">
      <c r="A32" s="24"/>
      <c r="B32" s="24"/>
      <c r="C32" s="124"/>
      <c r="D32" s="24"/>
      <c r="E32" s="24"/>
      <c r="F32" s="24"/>
      <c r="G32" s="24"/>
      <c r="H32" s="24"/>
      <c r="I32" s="24"/>
      <c r="J32" s="24"/>
      <c r="K32" s="24"/>
      <c r="L32" s="24"/>
      <c r="M32" s="24"/>
      <c r="N32" s="24"/>
      <c r="O32" s="24"/>
      <c r="P32" s="24"/>
      <c r="Q32" s="24"/>
      <c r="R32" s="24"/>
      <c r="S32" s="24"/>
    </row>
    <row r="33" spans="1:19" x14ac:dyDescent="0.25">
      <c r="A33" s="24"/>
      <c r="B33" s="24"/>
      <c r="C33" s="124"/>
      <c r="D33" s="24"/>
      <c r="E33" s="24"/>
      <c r="F33" s="24"/>
      <c r="G33" s="24"/>
      <c r="H33" s="24"/>
      <c r="I33" s="24"/>
      <c r="J33" s="24"/>
      <c r="K33" s="24"/>
      <c r="L33" s="24"/>
      <c r="M33" s="24"/>
      <c r="N33" s="24"/>
      <c r="O33" s="24"/>
      <c r="P33" s="24"/>
      <c r="Q33" s="24"/>
      <c r="R33" s="24"/>
      <c r="S33" s="24"/>
    </row>
    <row r="34" spans="1:19" x14ac:dyDescent="0.25">
      <c r="A34" s="24"/>
      <c r="B34" s="24"/>
      <c r="C34" s="124"/>
      <c r="D34" s="24"/>
      <c r="E34" s="24"/>
      <c r="F34" s="24"/>
      <c r="G34" s="24"/>
      <c r="H34" s="24"/>
      <c r="I34" s="24"/>
      <c r="J34" s="24"/>
      <c r="K34" s="24"/>
      <c r="L34" s="24"/>
      <c r="M34" s="24"/>
      <c r="N34" s="24"/>
      <c r="O34" s="24"/>
      <c r="P34" s="24"/>
      <c r="Q34" s="24"/>
      <c r="R34" s="24"/>
      <c r="S34" s="24"/>
    </row>
    <row r="35" spans="1:19" x14ac:dyDescent="0.25">
      <c r="A35" s="24"/>
      <c r="B35" s="24"/>
      <c r="C35" s="124"/>
      <c r="D35" s="24"/>
      <c r="E35" s="24"/>
      <c r="F35" s="24"/>
      <c r="G35" s="24"/>
      <c r="H35" s="24"/>
      <c r="I35" s="24"/>
      <c r="J35" s="24"/>
      <c r="K35" s="24"/>
      <c r="L35" s="24"/>
      <c r="M35" s="24"/>
      <c r="N35" s="24"/>
      <c r="O35" s="24"/>
      <c r="P35" s="24"/>
      <c r="Q35" s="24"/>
      <c r="R35" s="24"/>
      <c r="S35" s="24"/>
    </row>
    <row r="36" spans="1:19" x14ac:dyDescent="0.25">
      <c r="A36" s="24"/>
      <c r="B36" s="24"/>
      <c r="C36" s="124"/>
      <c r="D36" s="24"/>
      <c r="E36" s="24"/>
      <c r="F36" s="24"/>
      <c r="G36" s="24"/>
      <c r="H36" s="24"/>
      <c r="I36" s="24"/>
      <c r="J36" s="24"/>
      <c r="K36" s="24"/>
      <c r="L36" s="24"/>
      <c r="M36" s="24"/>
      <c r="N36" s="24"/>
      <c r="O36" s="24"/>
      <c r="P36" s="24"/>
      <c r="Q36" s="24"/>
      <c r="R36" s="24"/>
      <c r="S36" s="24"/>
    </row>
    <row r="37" spans="1:19" x14ac:dyDescent="0.25">
      <c r="A37" s="24"/>
      <c r="B37" s="24"/>
      <c r="C37" s="124"/>
      <c r="D37" s="24"/>
      <c r="E37" s="24"/>
      <c r="F37" s="24"/>
      <c r="G37" s="24"/>
      <c r="H37" s="24"/>
      <c r="I37" s="24"/>
      <c r="J37" s="24"/>
      <c r="K37" s="24"/>
      <c r="L37" s="24"/>
      <c r="M37" s="24"/>
      <c r="N37" s="24"/>
      <c r="O37" s="24"/>
      <c r="P37" s="24"/>
      <c r="Q37" s="24"/>
      <c r="R37" s="24"/>
      <c r="S37" s="24"/>
    </row>
    <row r="38" spans="1:19" x14ac:dyDescent="0.25">
      <c r="A38" s="24"/>
      <c r="B38" s="24"/>
      <c r="C38" s="124"/>
      <c r="D38" s="24"/>
      <c r="E38" s="24"/>
      <c r="F38" s="24"/>
      <c r="G38" s="24"/>
      <c r="H38" s="24"/>
      <c r="I38" s="24"/>
      <c r="J38" s="24"/>
      <c r="K38" s="24"/>
      <c r="L38" s="24"/>
      <c r="M38" s="24"/>
      <c r="N38" s="24"/>
      <c r="O38" s="24"/>
      <c r="P38" s="24"/>
      <c r="Q38" s="24"/>
      <c r="R38" s="24"/>
      <c r="S38" s="24"/>
    </row>
    <row r="39" spans="1:19" x14ac:dyDescent="0.25">
      <c r="A39" s="24"/>
      <c r="B39" s="24"/>
      <c r="C39" s="124"/>
      <c r="D39" s="24"/>
      <c r="E39" s="24"/>
      <c r="F39" s="24"/>
      <c r="G39" s="24"/>
      <c r="H39" s="24"/>
      <c r="I39" s="24"/>
      <c r="J39" s="24"/>
      <c r="K39" s="24"/>
      <c r="L39" s="24"/>
      <c r="M39" s="24"/>
      <c r="N39" s="24"/>
      <c r="O39" s="24"/>
      <c r="P39" s="24"/>
      <c r="Q39" s="24"/>
      <c r="R39" s="24"/>
      <c r="S39" s="24"/>
    </row>
    <row r="40" spans="1:19" x14ac:dyDescent="0.25">
      <c r="A40" s="24"/>
      <c r="B40" s="24"/>
      <c r="C40" s="124"/>
      <c r="D40" s="24"/>
      <c r="E40" s="24"/>
      <c r="F40" s="24"/>
      <c r="G40" s="24"/>
      <c r="H40" s="24"/>
      <c r="I40" s="24"/>
      <c r="J40" s="24"/>
      <c r="K40" s="24"/>
      <c r="L40" s="24"/>
      <c r="M40" s="24"/>
      <c r="N40" s="24"/>
      <c r="O40" s="24"/>
      <c r="P40" s="24"/>
      <c r="Q40" s="24"/>
      <c r="R40" s="24"/>
      <c r="S40" s="24"/>
    </row>
    <row r="41" spans="1:19" x14ac:dyDescent="0.25">
      <c r="A41" s="24"/>
      <c r="B41" s="24"/>
      <c r="C41" s="124"/>
      <c r="D41" s="24"/>
      <c r="E41" s="24"/>
      <c r="F41" s="24"/>
      <c r="G41" s="24"/>
      <c r="H41" s="24"/>
      <c r="I41" s="24"/>
      <c r="J41" s="24"/>
      <c r="K41" s="24"/>
      <c r="L41" s="24"/>
      <c r="M41" s="24"/>
      <c r="N41" s="24"/>
      <c r="O41" s="24"/>
      <c r="P41" s="24"/>
      <c r="Q41" s="24"/>
      <c r="R41" s="24"/>
      <c r="S41" s="24"/>
    </row>
    <row r="42" spans="1:19" x14ac:dyDescent="0.25">
      <c r="A42" s="24"/>
      <c r="B42" s="24"/>
      <c r="C42" s="124"/>
      <c r="D42" s="24"/>
      <c r="E42" s="24"/>
      <c r="F42" s="24"/>
      <c r="G42" s="24"/>
      <c r="H42" s="24"/>
      <c r="I42" s="24"/>
      <c r="J42" s="24"/>
      <c r="K42" s="24"/>
      <c r="L42" s="24"/>
      <c r="M42" s="24"/>
      <c r="N42" s="24"/>
      <c r="O42" s="24"/>
      <c r="P42" s="24"/>
      <c r="Q42" s="24"/>
      <c r="R42" s="24"/>
      <c r="S42" s="24"/>
    </row>
    <row r="43" spans="1:19" x14ac:dyDescent="0.25">
      <c r="A43" s="24"/>
      <c r="B43" s="24"/>
      <c r="C43" s="124"/>
      <c r="D43" s="24"/>
      <c r="E43" s="24"/>
      <c r="F43" s="24"/>
      <c r="G43" s="24"/>
      <c r="H43" s="24"/>
      <c r="I43" s="24"/>
      <c r="J43" s="24"/>
      <c r="K43" s="24"/>
      <c r="L43" s="24"/>
      <c r="M43" s="24"/>
      <c r="N43" s="24"/>
      <c r="O43" s="24"/>
      <c r="P43" s="24"/>
      <c r="Q43" s="24"/>
      <c r="R43" s="24"/>
      <c r="S43" s="24"/>
    </row>
    <row r="44" spans="1:19" x14ac:dyDescent="0.25">
      <c r="A44" s="24"/>
      <c r="B44" s="24"/>
      <c r="C44" s="124"/>
      <c r="D44" s="24"/>
      <c r="E44" s="24"/>
      <c r="F44" s="24"/>
      <c r="G44" s="24"/>
      <c r="H44" s="24"/>
      <c r="I44" s="24"/>
      <c r="J44" s="24"/>
      <c r="K44" s="24"/>
      <c r="L44" s="24"/>
      <c r="M44" s="24"/>
      <c r="N44" s="24"/>
      <c r="O44" s="24"/>
      <c r="P44" s="24"/>
      <c r="Q44" s="24"/>
      <c r="R44" s="24"/>
      <c r="S44" s="24"/>
    </row>
    <row r="45" spans="1:19" x14ac:dyDescent="0.25">
      <c r="A45" s="24"/>
      <c r="B45" s="24"/>
      <c r="C45" s="124"/>
      <c r="D45" s="24"/>
      <c r="E45" s="24"/>
      <c r="F45" s="24"/>
      <c r="G45" s="24"/>
      <c r="H45" s="24"/>
      <c r="I45" s="24"/>
      <c r="J45" s="24"/>
      <c r="K45" s="24"/>
      <c r="L45" s="24"/>
      <c r="M45" s="24"/>
      <c r="N45" s="24"/>
      <c r="O45" s="24"/>
      <c r="P45" s="24"/>
      <c r="Q45" s="24"/>
      <c r="R45" s="24"/>
      <c r="S45" s="24"/>
    </row>
    <row r="46" spans="1:19" x14ac:dyDescent="0.25">
      <c r="A46" s="24"/>
      <c r="B46" s="24"/>
      <c r="C46" s="124"/>
      <c r="D46" s="24"/>
      <c r="E46" s="24"/>
      <c r="F46" s="24"/>
      <c r="G46" s="24"/>
      <c r="H46" s="24"/>
      <c r="I46" s="24"/>
      <c r="J46" s="24"/>
      <c r="K46" s="24"/>
      <c r="L46" s="24"/>
      <c r="M46" s="24"/>
      <c r="N46" s="24"/>
      <c r="O46" s="24"/>
      <c r="P46" s="24"/>
      <c r="Q46" s="24"/>
      <c r="R46" s="24"/>
      <c r="S46" s="24"/>
    </row>
    <row r="47" spans="1:19" x14ac:dyDescent="0.25">
      <c r="A47" s="24"/>
      <c r="B47" s="24"/>
      <c r="C47" s="124"/>
      <c r="D47" s="24"/>
      <c r="E47" s="24"/>
      <c r="F47" s="24"/>
      <c r="G47" s="24"/>
      <c r="H47" s="24"/>
      <c r="I47" s="24"/>
      <c r="J47" s="24"/>
      <c r="K47" s="24"/>
      <c r="L47" s="24"/>
      <c r="M47" s="24"/>
      <c r="N47" s="24"/>
      <c r="O47" s="24"/>
      <c r="P47" s="24"/>
      <c r="Q47" s="24"/>
      <c r="R47" s="24"/>
      <c r="S47" s="24"/>
    </row>
    <row r="48" spans="1:19" x14ac:dyDescent="0.25">
      <c r="A48" s="24"/>
      <c r="B48" s="24"/>
      <c r="C48" s="124"/>
      <c r="D48" s="24"/>
      <c r="E48" s="24"/>
      <c r="F48" s="24"/>
      <c r="G48" s="24"/>
      <c r="H48" s="24"/>
      <c r="I48" s="24"/>
      <c r="J48" s="24"/>
      <c r="K48" s="24"/>
      <c r="L48" s="24"/>
      <c r="M48" s="24"/>
      <c r="N48" s="24"/>
      <c r="O48" s="24"/>
      <c r="P48" s="24"/>
      <c r="Q48" s="24"/>
      <c r="R48" s="24"/>
      <c r="S48" s="24"/>
    </row>
    <row r="49" spans="1:19" x14ac:dyDescent="0.25">
      <c r="A49" s="24"/>
      <c r="B49" s="24"/>
      <c r="C49" s="124"/>
      <c r="D49" s="24"/>
      <c r="E49" s="24"/>
      <c r="F49" s="24"/>
      <c r="G49" s="24"/>
      <c r="H49" s="24"/>
      <c r="I49" s="24"/>
      <c r="J49" s="24"/>
      <c r="K49" s="24"/>
      <c r="L49" s="24"/>
      <c r="M49" s="24"/>
      <c r="N49" s="24"/>
      <c r="O49" s="24"/>
      <c r="P49" s="24"/>
      <c r="Q49" s="24"/>
      <c r="R49" s="24"/>
      <c r="S49" s="24"/>
    </row>
    <row r="50" spans="1:19" x14ac:dyDescent="0.25">
      <c r="A50" s="24"/>
      <c r="B50" s="24"/>
      <c r="C50" s="124"/>
      <c r="D50" s="24"/>
      <c r="E50" s="24"/>
      <c r="F50" s="24"/>
      <c r="G50" s="24"/>
      <c r="H50" s="24"/>
      <c r="I50" s="24"/>
      <c r="J50" s="24"/>
      <c r="K50" s="24"/>
      <c r="L50" s="24"/>
      <c r="M50" s="24"/>
      <c r="N50" s="24"/>
      <c r="O50" s="24"/>
      <c r="P50" s="24"/>
      <c r="Q50" s="24"/>
      <c r="R50" s="24"/>
      <c r="S50" s="24"/>
    </row>
    <row r="51" spans="1:19" x14ac:dyDescent="0.25">
      <c r="A51" s="24"/>
      <c r="B51" s="24"/>
      <c r="C51" s="124"/>
      <c r="D51" s="24"/>
      <c r="E51" s="24"/>
      <c r="F51" s="24"/>
      <c r="G51" s="24"/>
      <c r="H51" s="24"/>
      <c r="I51" s="24"/>
      <c r="J51" s="24"/>
      <c r="K51" s="24"/>
      <c r="L51" s="24"/>
      <c r="M51" s="24"/>
      <c r="N51" s="24"/>
      <c r="O51" s="24"/>
      <c r="P51" s="24"/>
      <c r="Q51" s="24"/>
      <c r="R51" s="24"/>
      <c r="S51" s="24"/>
    </row>
    <row r="52" spans="1:19" x14ac:dyDescent="0.25">
      <c r="A52" s="24"/>
      <c r="B52" s="24"/>
      <c r="C52" s="124"/>
      <c r="D52" s="24"/>
      <c r="E52" s="24"/>
      <c r="F52" s="24"/>
      <c r="G52" s="24"/>
      <c r="H52" s="24"/>
      <c r="I52" s="24"/>
      <c r="J52" s="24"/>
      <c r="K52" s="24"/>
      <c r="L52" s="24"/>
      <c r="M52" s="24"/>
      <c r="N52" s="24"/>
      <c r="O52" s="24"/>
      <c r="P52" s="24"/>
      <c r="Q52" s="24"/>
      <c r="R52" s="24"/>
      <c r="S52" s="24"/>
    </row>
    <row r="53" spans="1:19" x14ac:dyDescent="0.25">
      <c r="A53" s="24"/>
      <c r="B53" s="24"/>
      <c r="C53" s="124"/>
      <c r="D53" s="24"/>
      <c r="E53" s="24"/>
      <c r="F53" s="24"/>
      <c r="G53" s="24"/>
      <c r="H53" s="24"/>
      <c r="I53" s="24"/>
      <c r="J53" s="24"/>
      <c r="K53" s="24"/>
      <c r="L53" s="24"/>
      <c r="M53" s="24"/>
      <c r="N53" s="24"/>
      <c r="O53" s="24"/>
      <c r="P53" s="24"/>
      <c r="Q53" s="24"/>
      <c r="R53" s="24"/>
      <c r="S53" s="24"/>
    </row>
  </sheetData>
  <sheetProtection password="9710" sheet="1" objects="1" scenarios="1" formatColumns="0" formatRows="0" selectLockedCells="1"/>
  <mergeCells count="2">
    <mergeCell ref="B10:E10"/>
    <mergeCell ref="B8:E8"/>
  </mergeCells>
  <dataValidations count="1">
    <dataValidation allowBlank="1" showErrorMessage="1" sqref="B4 F8" xr:uid="{00000000-0002-0000-0800-000000000000}"/>
  </dataValidation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141"/>
  <sheetViews>
    <sheetView showGridLines="0" workbookViewId="0">
      <selection activeCell="H24" sqref="H24"/>
    </sheetView>
  </sheetViews>
  <sheetFormatPr defaultColWidth="9" defaultRowHeight="12.75" x14ac:dyDescent="0.2"/>
  <cols>
    <col min="1" max="1" width="5.75" style="1" customWidth="1"/>
    <col min="2" max="2" width="39.125" style="1" customWidth="1"/>
    <col min="3" max="4" width="7.125" style="1" customWidth="1"/>
    <col min="5" max="5" width="7.875" style="1" customWidth="1"/>
    <col min="6" max="6" width="5.75" style="9" customWidth="1"/>
    <col min="7" max="7" width="4.125" style="9" customWidth="1"/>
    <col min="8" max="8" width="66.5" style="1" customWidth="1"/>
    <col min="9" max="9" width="17.5" style="1" customWidth="1"/>
    <col min="10" max="10" width="35.625" style="1" customWidth="1"/>
    <col min="11" max="11" width="8.75" style="1" customWidth="1"/>
    <col min="12" max="12" width="71.375" style="1" customWidth="1"/>
    <col min="13" max="13" width="8.125" style="1" customWidth="1"/>
    <col min="14" max="14" width="56" style="1" customWidth="1"/>
    <col min="15" max="15" width="3.125" style="1" customWidth="1"/>
    <col min="16" max="16" width="36" style="1" customWidth="1"/>
    <col min="17" max="17" width="10.5" style="1" customWidth="1"/>
    <col min="18" max="19" width="9" style="1"/>
    <col min="20" max="20" width="7.125" style="1" customWidth="1"/>
    <col min="21" max="16384" width="9" style="1"/>
  </cols>
  <sheetData>
    <row r="1" spans="2:15" ht="15" customHeight="1" x14ac:dyDescent="0.25">
      <c r="F1" s="1"/>
      <c r="G1" s="1"/>
    </row>
    <row r="2" spans="2:15" ht="15" customHeight="1" x14ac:dyDescent="0.25">
      <c r="B2"/>
      <c r="H2" s="97" t="s">
        <v>0</v>
      </c>
      <c r="I2" s="2"/>
    </row>
    <row r="3" spans="2:15" ht="15" customHeight="1" x14ac:dyDescent="0.2">
      <c r="B3" s="98"/>
      <c r="C3" s="951" t="s">
        <v>9</v>
      </c>
      <c r="D3" s="951" t="s">
        <v>10</v>
      </c>
      <c r="E3" s="951" t="s">
        <v>11</v>
      </c>
      <c r="F3" s="953" t="s">
        <v>12</v>
      </c>
      <c r="H3" s="3" t="s">
        <v>309</v>
      </c>
      <c r="I3" s="4">
        <v>0.06</v>
      </c>
    </row>
    <row r="4" spans="2:15" ht="15" customHeight="1" x14ac:dyDescent="0.2">
      <c r="B4" s="99" t="s">
        <v>143</v>
      </c>
      <c r="C4" s="952"/>
      <c r="D4" s="952"/>
      <c r="E4" s="952"/>
      <c r="F4" s="954"/>
      <c r="H4" s="5" t="s">
        <v>170</v>
      </c>
      <c r="I4" s="6">
        <v>94.1</v>
      </c>
    </row>
    <row r="5" spans="2:15" ht="15" customHeight="1" x14ac:dyDescent="0.2">
      <c r="B5" s="5" t="s">
        <v>14</v>
      </c>
      <c r="C5" s="13" t="s">
        <v>15</v>
      </c>
      <c r="D5" s="308">
        <v>35.9</v>
      </c>
      <c r="E5" s="14">
        <f>+$I$6</f>
        <v>95.1</v>
      </c>
      <c r="F5" s="282">
        <v>0</v>
      </c>
      <c r="H5" s="5" t="s">
        <v>3</v>
      </c>
      <c r="I5" s="6">
        <v>93.3</v>
      </c>
    </row>
    <row r="6" spans="2:15" ht="15" customHeight="1" x14ac:dyDescent="0.2">
      <c r="B6" s="5" t="s">
        <v>17</v>
      </c>
      <c r="C6" s="13" t="s">
        <v>15</v>
      </c>
      <c r="D6" s="308">
        <v>32.200000000000003</v>
      </c>
      <c r="E6" s="14">
        <f>+$I$5</f>
        <v>93.3</v>
      </c>
      <c r="F6" s="282">
        <v>0</v>
      </c>
      <c r="H6" s="7" t="s">
        <v>4</v>
      </c>
      <c r="I6" s="8">
        <v>95.1</v>
      </c>
    </row>
    <row r="7" spans="2:15" ht="15" customHeight="1" x14ac:dyDescent="0.2">
      <c r="B7" s="5" t="s">
        <v>19</v>
      </c>
      <c r="C7" s="13" t="s">
        <v>20</v>
      </c>
      <c r="D7" s="308">
        <v>46</v>
      </c>
      <c r="E7" s="15">
        <v>73.599999999999994</v>
      </c>
      <c r="F7" s="282">
        <v>0</v>
      </c>
    </row>
    <row r="8" spans="2:15" ht="15" customHeight="1" x14ac:dyDescent="0.2">
      <c r="B8" s="5" t="s">
        <v>22</v>
      </c>
      <c r="C8" s="13" t="s">
        <v>20</v>
      </c>
      <c r="D8" s="308">
        <v>45.1</v>
      </c>
      <c r="E8" s="15">
        <v>69.3</v>
      </c>
      <c r="F8" s="282">
        <v>0</v>
      </c>
      <c r="H8" s="585" t="s">
        <v>5</v>
      </c>
      <c r="J8" s="9"/>
      <c r="K8" s="9"/>
      <c r="L8" s="9"/>
      <c r="M8" s="9"/>
      <c r="N8" s="9"/>
    </row>
    <row r="9" spans="2:15" ht="15" customHeight="1" x14ac:dyDescent="0.2">
      <c r="B9" s="5" t="s">
        <v>8</v>
      </c>
      <c r="C9" s="13" t="s">
        <v>20</v>
      </c>
      <c r="D9" s="308">
        <v>49.1</v>
      </c>
      <c r="E9" s="15">
        <v>74.5</v>
      </c>
      <c r="F9" s="282">
        <v>0</v>
      </c>
      <c r="H9" s="586" t="s">
        <v>6</v>
      </c>
      <c r="I9" s="11"/>
      <c r="J9" s="9"/>
      <c r="K9" s="9"/>
      <c r="L9" s="9"/>
      <c r="M9" s="9"/>
      <c r="N9" s="9"/>
      <c r="O9" s="11"/>
    </row>
    <row r="10" spans="2:15" ht="15" customHeight="1" x14ac:dyDescent="0.2">
      <c r="B10" s="5" t="s">
        <v>27</v>
      </c>
      <c r="C10" s="13" t="s">
        <v>20</v>
      </c>
      <c r="D10" s="491">
        <f>+D5</f>
        <v>35.9</v>
      </c>
      <c r="E10" s="280">
        <f>+$I$6</f>
        <v>95.1</v>
      </c>
      <c r="F10" s="282">
        <v>0</v>
      </c>
      <c r="H10" s="586" t="s">
        <v>7</v>
      </c>
      <c r="J10" s="9"/>
      <c r="K10" s="9"/>
      <c r="L10" s="9"/>
      <c r="M10" s="9"/>
      <c r="N10" s="9"/>
      <c r="O10" s="12"/>
    </row>
    <row r="11" spans="2:15" ht="15" customHeight="1" x14ac:dyDescent="0.2">
      <c r="B11" s="5" t="s">
        <v>29</v>
      </c>
      <c r="C11" s="13" t="s">
        <v>20</v>
      </c>
      <c r="D11" s="308">
        <v>120.1</v>
      </c>
      <c r="E11" s="492"/>
      <c r="F11" s="282">
        <v>0</v>
      </c>
      <c r="H11" s="586" t="s">
        <v>8</v>
      </c>
      <c r="J11" s="9"/>
      <c r="K11" s="9"/>
      <c r="L11" s="9"/>
      <c r="M11" s="9"/>
      <c r="N11" s="9"/>
    </row>
    <row r="12" spans="2:15" ht="15" customHeight="1" x14ac:dyDescent="0.2">
      <c r="B12" s="5" t="s">
        <v>330</v>
      </c>
      <c r="C12" s="13" t="s">
        <v>15</v>
      </c>
      <c r="D12" s="308">
        <v>35.9</v>
      </c>
      <c r="E12" s="14">
        <v>86</v>
      </c>
      <c r="F12" s="282">
        <v>0</v>
      </c>
      <c r="H12" s="586" t="s">
        <v>13</v>
      </c>
      <c r="J12" s="9"/>
      <c r="K12" s="9"/>
      <c r="L12" s="9"/>
      <c r="M12" s="9"/>
      <c r="N12" s="9"/>
    </row>
    <row r="13" spans="2:15" ht="15" customHeight="1" x14ac:dyDescent="0.2">
      <c r="B13" s="5" t="s">
        <v>331</v>
      </c>
      <c r="C13" s="13" t="s">
        <v>15</v>
      </c>
      <c r="D13" s="308">
        <v>32.200000000000003</v>
      </c>
      <c r="E13" s="14">
        <v>86</v>
      </c>
      <c r="F13" s="282">
        <v>0</v>
      </c>
      <c r="H13" s="586" t="s">
        <v>16</v>
      </c>
      <c r="J13" s="9"/>
      <c r="K13" s="9"/>
      <c r="L13" s="9"/>
      <c r="M13" s="9"/>
      <c r="N13" s="9"/>
    </row>
    <row r="14" spans="2:15" ht="15" customHeight="1" x14ac:dyDescent="0.2">
      <c r="B14" s="100"/>
      <c r="C14" s="12"/>
      <c r="D14" s="309"/>
      <c r="E14" s="16" t="s">
        <v>31</v>
      </c>
      <c r="F14" s="283"/>
      <c r="H14" s="586" t="s">
        <v>18</v>
      </c>
      <c r="J14" s="9"/>
      <c r="K14" s="9"/>
      <c r="L14" s="9"/>
      <c r="M14" s="9"/>
      <c r="N14" s="9"/>
    </row>
    <row r="15" spans="2:15" ht="15" customHeight="1" x14ac:dyDescent="0.2">
      <c r="B15" s="276" t="s">
        <v>36</v>
      </c>
      <c r="C15" s="277" t="s">
        <v>15</v>
      </c>
      <c r="D15" s="484">
        <v>21</v>
      </c>
      <c r="E15" s="278">
        <f>+$I$5</f>
        <v>93.3</v>
      </c>
      <c r="F15" s="284">
        <v>1</v>
      </c>
      <c r="H15" s="586" t="s">
        <v>21</v>
      </c>
      <c r="J15" s="9"/>
      <c r="K15" s="9"/>
      <c r="L15" s="9"/>
      <c r="M15" s="9"/>
      <c r="N15" s="9"/>
    </row>
    <row r="16" spans="2:15" ht="15" customHeight="1" x14ac:dyDescent="0.2">
      <c r="B16" s="101" t="s">
        <v>41</v>
      </c>
      <c r="C16" s="17" t="s">
        <v>20</v>
      </c>
      <c r="D16" s="308">
        <v>46</v>
      </c>
      <c r="E16" s="279">
        <v>73.599999999999994</v>
      </c>
      <c r="F16" s="282">
        <v>1</v>
      </c>
      <c r="H16" s="586" t="s">
        <v>23</v>
      </c>
      <c r="J16" s="9"/>
      <c r="K16" s="9"/>
      <c r="L16" s="9"/>
      <c r="M16" s="9"/>
      <c r="N16" s="9"/>
    </row>
    <row r="17" spans="2:12" ht="15" customHeight="1" x14ac:dyDescent="0.2">
      <c r="B17" s="101" t="s">
        <v>44</v>
      </c>
      <c r="C17" s="17" t="s">
        <v>15</v>
      </c>
      <c r="D17" s="308">
        <v>16</v>
      </c>
      <c r="E17" s="280">
        <f>+$I$5</f>
        <v>93.3</v>
      </c>
      <c r="F17" s="282">
        <v>1</v>
      </c>
      <c r="H17" s="586" t="s">
        <v>24</v>
      </c>
    </row>
    <row r="18" spans="2:12" ht="15" customHeight="1" x14ac:dyDescent="0.2">
      <c r="B18" s="101" t="s">
        <v>49</v>
      </c>
      <c r="C18" s="17" t="s">
        <v>15</v>
      </c>
      <c r="D18" s="308">
        <v>33</v>
      </c>
      <c r="E18" s="280">
        <f>+$I$6</f>
        <v>95.1</v>
      </c>
      <c r="F18" s="282">
        <v>1</v>
      </c>
      <c r="H18" s="586" t="s">
        <v>26</v>
      </c>
    </row>
    <row r="19" spans="2:12" ht="15" customHeight="1" x14ac:dyDescent="0.2">
      <c r="B19" s="101" t="s">
        <v>360</v>
      </c>
      <c r="C19" s="17" t="s">
        <v>20</v>
      </c>
      <c r="D19" s="308">
        <v>50</v>
      </c>
      <c r="E19" s="279">
        <v>69.3</v>
      </c>
      <c r="F19" s="282">
        <v>1</v>
      </c>
      <c r="H19" s="586" t="s">
        <v>28</v>
      </c>
    </row>
    <row r="20" spans="2:12" ht="15" customHeight="1" x14ac:dyDescent="0.2">
      <c r="B20" s="101" t="s">
        <v>54</v>
      </c>
      <c r="C20" s="17" t="s">
        <v>15</v>
      </c>
      <c r="D20" s="308">
        <v>34</v>
      </c>
      <c r="E20" s="280">
        <f t="shared" ref="E20:E25" si="0">+$I$6</f>
        <v>95.1</v>
      </c>
      <c r="F20" s="282">
        <v>1</v>
      </c>
      <c r="H20" s="588" t="s">
        <v>26</v>
      </c>
    </row>
    <row r="21" spans="2:12" ht="15" customHeight="1" x14ac:dyDescent="0.2">
      <c r="B21" s="101" t="s">
        <v>58</v>
      </c>
      <c r="C21" s="17" t="s">
        <v>15</v>
      </c>
      <c r="D21" s="308">
        <v>34</v>
      </c>
      <c r="E21" s="280">
        <f t="shared" si="0"/>
        <v>95.1</v>
      </c>
      <c r="F21" s="282">
        <v>1</v>
      </c>
      <c r="H21" s="587" t="s">
        <v>28</v>
      </c>
    </row>
    <row r="22" spans="2:12" ht="15" customHeight="1" x14ac:dyDescent="0.2">
      <c r="B22" s="101" t="s">
        <v>352</v>
      </c>
      <c r="C22" s="17" t="s">
        <v>15</v>
      </c>
      <c r="D22" s="308">
        <v>34</v>
      </c>
      <c r="E22" s="280">
        <f t="shared" si="0"/>
        <v>95.1</v>
      </c>
      <c r="F22" s="282">
        <v>1</v>
      </c>
    </row>
    <row r="23" spans="2:12" ht="15" customHeight="1" x14ac:dyDescent="0.2">
      <c r="B23" s="101" t="s">
        <v>25</v>
      </c>
      <c r="C23" s="13" t="s">
        <v>20</v>
      </c>
      <c r="D23" s="308">
        <v>50</v>
      </c>
      <c r="E23" s="280">
        <v>95.1</v>
      </c>
      <c r="F23" s="282">
        <v>1</v>
      </c>
      <c r="H23" s="16"/>
    </row>
    <row r="24" spans="2:12" ht="15" customHeight="1" x14ac:dyDescent="0.2">
      <c r="B24" s="101" t="s">
        <v>256</v>
      </c>
      <c r="C24" s="17" t="s">
        <v>20</v>
      </c>
      <c r="D24" s="308">
        <v>120.1</v>
      </c>
      <c r="E24" s="280">
        <f t="shared" si="0"/>
        <v>95.1</v>
      </c>
      <c r="F24" s="282">
        <v>1</v>
      </c>
      <c r="H24" s="298" t="s">
        <v>255</v>
      </c>
      <c r="I24" s="299" t="s">
        <v>32</v>
      </c>
      <c r="J24" s="310" t="s">
        <v>33</v>
      </c>
      <c r="K24" s="299" t="s">
        <v>34</v>
      </c>
      <c r="L24" s="297" t="s">
        <v>35</v>
      </c>
    </row>
    <row r="25" spans="2:12" ht="15" customHeight="1" x14ac:dyDescent="0.2">
      <c r="B25" s="102" t="s">
        <v>39</v>
      </c>
      <c r="C25" s="103" t="s">
        <v>30</v>
      </c>
      <c r="D25" s="307" t="s">
        <v>30</v>
      </c>
      <c r="E25" s="281">
        <f t="shared" si="0"/>
        <v>95.1</v>
      </c>
      <c r="F25" s="285">
        <v>1</v>
      </c>
      <c r="H25" s="104" t="s">
        <v>37</v>
      </c>
      <c r="I25" s="105" t="s">
        <v>38</v>
      </c>
      <c r="J25" s="105" t="s">
        <v>39</v>
      </c>
      <c r="K25" s="106">
        <v>0</v>
      </c>
      <c r="L25" s="18" t="s">
        <v>40</v>
      </c>
    </row>
    <row r="26" spans="2:12" ht="15" customHeight="1" x14ac:dyDescent="0.2">
      <c r="H26" s="107" t="s">
        <v>42</v>
      </c>
      <c r="I26" s="10" t="s">
        <v>38</v>
      </c>
      <c r="J26" s="10" t="s">
        <v>39</v>
      </c>
      <c r="K26" s="108">
        <v>0</v>
      </c>
      <c r="L26" s="19" t="s">
        <v>43</v>
      </c>
    </row>
    <row r="27" spans="2:12" ht="15" customHeight="1" x14ac:dyDescent="0.2">
      <c r="D27" s="395" t="s">
        <v>1</v>
      </c>
      <c r="H27" s="107" t="s">
        <v>45</v>
      </c>
      <c r="I27" s="10" t="s">
        <v>46</v>
      </c>
      <c r="J27" s="10" t="s">
        <v>47</v>
      </c>
      <c r="K27" s="108">
        <v>13</v>
      </c>
      <c r="L27" s="19" t="s">
        <v>48</v>
      </c>
    </row>
    <row r="28" spans="2:12" ht="15" customHeight="1" x14ac:dyDescent="0.2">
      <c r="D28" s="396" t="s">
        <v>2</v>
      </c>
      <c r="H28" s="107" t="s">
        <v>50</v>
      </c>
      <c r="I28" s="10" t="s">
        <v>46</v>
      </c>
      <c r="J28" s="10" t="s">
        <v>47</v>
      </c>
      <c r="K28" s="108">
        <v>13</v>
      </c>
      <c r="L28" s="19" t="s">
        <v>51</v>
      </c>
    </row>
    <row r="29" spans="2:12" ht="15" customHeight="1" x14ac:dyDescent="0.2">
      <c r="H29" s="107" t="s">
        <v>52</v>
      </c>
      <c r="I29" s="10" t="s">
        <v>38</v>
      </c>
      <c r="J29" s="10" t="s">
        <v>39</v>
      </c>
      <c r="K29" s="108">
        <v>0</v>
      </c>
      <c r="L29" s="19" t="s">
        <v>385</v>
      </c>
    </row>
    <row r="30" spans="2:12" ht="15" customHeight="1" x14ac:dyDescent="0.2">
      <c r="H30" s="107" t="s">
        <v>55</v>
      </c>
      <c r="I30" s="10" t="s">
        <v>56</v>
      </c>
      <c r="J30" s="10" t="s">
        <v>39</v>
      </c>
      <c r="K30" s="108">
        <v>0</v>
      </c>
      <c r="L30" s="19" t="s">
        <v>53</v>
      </c>
    </row>
    <row r="31" spans="2:12" ht="15" customHeight="1" x14ac:dyDescent="0.2">
      <c r="H31" s="107" t="s">
        <v>59</v>
      </c>
      <c r="I31" s="10" t="s">
        <v>38</v>
      </c>
      <c r="J31" s="10" t="s">
        <v>39</v>
      </c>
      <c r="K31" s="108">
        <v>0</v>
      </c>
      <c r="L31" s="19" t="s">
        <v>57</v>
      </c>
    </row>
    <row r="32" spans="2:12" ht="15" customHeight="1" x14ac:dyDescent="0.2">
      <c r="H32" s="107" t="s">
        <v>63</v>
      </c>
      <c r="I32" s="10" t="s">
        <v>38</v>
      </c>
      <c r="J32" s="10" t="s">
        <v>39</v>
      </c>
      <c r="K32" s="108">
        <v>0</v>
      </c>
      <c r="L32" s="19" t="s">
        <v>60</v>
      </c>
    </row>
    <row r="33" spans="1:22" ht="15" customHeight="1" x14ac:dyDescent="0.2">
      <c r="H33" s="107" t="s">
        <v>65</v>
      </c>
      <c r="I33" s="10" t="s">
        <v>46</v>
      </c>
      <c r="J33" s="10" t="s">
        <v>66</v>
      </c>
      <c r="K33" s="108">
        <v>12</v>
      </c>
      <c r="L33" s="19" t="s">
        <v>62</v>
      </c>
    </row>
    <row r="34" spans="1:22" ht="15" customHeight="1" x14ac:dyDescent="0.2">
      <c r="H34" s="107" t="s">
        <v>68</v>
      </c>
      <c r="I34" s="10" t="s">
        <v>46</v>
      </c>
      <c r="J34" s="10" t="s">
        <v>66</v>
      </c>
      <c r="K34" s="108">
        <v>12</v>
      </c>
      <c r="L34" s="19" t="s">
        <v>64</v>
      </c>
    </row>
    <row r="35" spans="1:22" ht="15" customHeight="1" x14ac:dyDescent="0.2">
      <c r="H35" s="107" t="s">
        <v>70</v>
      </c>
      <c r="I35" s="10" t="s">
        <v>38</v>
      </c>
      <c r="J35" s="10" t="s">
        <v>39</v>
      </c>
      <c r="K35" s="108">
        <v>0</v>
      </c>
      <c r="L35" s="19" t="s">
        <v>67</v>
      </c>
    </row>
    <row r="36" spans="1:22" ht="15" customHeight="1" x14ac:dyDescent="0.2">
      <c r="H36" s="107" t="s">
        <v>72</v>
      </c>
      <c r="I36" s="10" t="s">
        <v>46</v>
      </c>
      <c r="J36" s="10" t="s">
        <v>39</v>
      </c>
      <c r="K36" s="108">
        <v>0</v>
      </c>
      <c r="L36" s="19" t="s">
        <v>69</v>
      </c>
    </row>
    <row r="37" spans="1:22" ht="15" customHeight="1" x14ac:dyDescent="0.2">
      <c r="D37" s="16"/>
      <c r="E37" s="16"/>
      <c r="H37" s="107" t="s">
        <v>74</v>
      </c>
      <c r="I37" s="10" t="s">
        <v>75</v>
      </c>
      <c r="J37" s="10" t="s">
        <v>39</v>
      </c>
      <c r="K37" s="108">
        <v>0</v>
      </c>
      <c r="L37" s="19" t="s">
        <v>71</v>
      </c>
      <c r="P37" s="16"/>
      <c r="Q37" s="16"/>
      <c r="R37" s="16"/>
      <c r="S37" s="16"/>
      <c r="T37" s="16"/>
      <c r="U37" s="16"/>
      <c r="V37" s="16"/>
    </row>
    <row r="38" spans="1:22" ht="15" customHeight="1" x14ac:dyDescent="0.2">
      <c r="H38" s="107" t="s">
        <v>77</v>
      </c>
      <c r="I38" s="10" t="s">
        <v>38</v>
      </c>
      <c r="J38" s="10" t="s">
        <v>39</v>
      </c>
      <c r="K38" s="108">
        <v>0</v>
      </c>
      <c r="L38" s="19" t="s">
        <v>73</v>
      </c>
      <c r="P38" s="16"/>
      <c r="Q38" s="16"/>
      <c r="R38" s="16"/>
      <c r="S38" s="16"/>
      <c r="T38" s="16"/>
      <c r="U38" s="16"/>
      <c r="V38" s="16"/>
    </row>
    <row r="39" spans="1:22" ht="15" customHeight="1" x14ac:dyDescent="0.2">
      <c r="A39" s="9"/>
      <c r="C39" s="9"/>
      <c r="D39" s="9"/>
      <c r="E39" s="9"/>
      <c r="H39" s="107" t="s">
        <v>79</v>
      </c>
      <c r="I39" s="10" t="s">
        <v>56</v>
      </c>
      <c r="J39" s="10" t="s">
        <v>39</v>
      </c>
      <c r="K39" s="108">
        <v>0</v>
      </c>
      <c r="L39" s="19" t="s">
        <v>76</v>
      </c>
      <c r="P39" s="16"/>
      <c r="Q39" s="16"/>
      <c r="R39" s="16"/>
      <c r="S39" s="16"/>
      <c r="T39" s="16"/>
      <c r="U39" s="16"/>
      <c r="V39" s="16"/>
    </row>
    <row r="40" spans="1:22" ht="15" customHeight="1" x14ac:dyDescent="0.2">
      <c r="A40" s="9"/>
      <c r="C40" s="9"/>
      <c r="D40" s="9"/>
      <c r="E40" s="9"/>
      <c r="H40" s="107" t="s">
        <v>81</v>
      </c>
      <c r="I40" s="10" t="s">
        <v>38</v>
      </c>
      <c r="J40" s="10" t="s">
        <v>39</v>
      </c>
      <c r="K40" s="108">
        <v>0</v>
      </c>
      <c r="L40" s="19" t="s">
        <v>78</v>
      </c>
      <c r="P40" s="16"/>
      <c r="Q40" s="16"/>
      <c r="R40" s="16"/>
      <c r="S40" s="16"/>
      <c r="T40" s="16"/>
      <c r="U40" s="16"/>
      <c r="V40" s="16"/>
    </row>
    <row r="41" spans="1:22" ht="15" customHeight="1" x14ac:dyDescent="0.2">
      <c r="A41" s="9"/>
      <c r="B41" s="9"/>
      <c r="C41" s="9"/>
      <c r="D41" s="9"/>
      <c r="E41" s="9"/>
      <c r="H41" s="107" t="s">
        <v>162</v>
      </c>
      <c r="I41" s="10" t="s">
        <v>254</v>
      </c>
      <c r="J41" s="10" t="s">
        <v>61</v>
      </c>
      <c r="K41" s="108">
        <v>0</v>
      </c>
      <c r="L41" s="19" t="s">
        <v>80</v>
      </c>
      <c r="P41" s="16"/>
      <c r="Q41" s="16"/>
      <c r="R41" s="16"/>
      <c r="S41" s="16"/>
      <c r="T41" s="16"/>
      <c r="U41" s="16"/>
      <c r="V41" s="16"/>
    </row>
    <row r="42" spans="1:22" ht="15" customHeight="1" x14ac:dyDescent="0.2">
      <c r="A42" s="9"/>
      <c r="B42" s="9"/>
      <c r="C42" s="9"/>
      <c r="D42" s="9"/>
      <c r="E42" s="9"/>
      <c r="H42" s="107" t="s">
        <v>84</v>
      </c>
      <c r="I42" s="10" t="s">
        <v>38</v>
      </c>
      <c r="J42" s="10" t="s">
        <v>39</v>
      </c>
      <c r="K42" s="108">
        <v>0</v>
      </c>
      <c r="L42" s="19" t="s">
        <v>82</v>
      </c>
      <c r="P42" s="16"/>
      <c r="Q42" s="16"/>
      <c r="R42" s="16"/>
      <c r="S42" s="16"/>
      <c r="T42" s="16"/>
      <c r="U42" s="16"/>
      <c r="V42" s="16"/>
    </row>
    <row r="43" spans="1:22" ht="15" customHeight="1" x14ac:dyDescent="0.2">
      <c r="A43" s="9"/>
      <c r="B43" s="9"/>
      <c r="C43" s="9"/>
      <c r="D43" s="9"/>
      <c r="E43" s="9"/>
      <c r="H43" s="107" t="s">
        <v>86</v>
      </c>
      <c r="I43" s="10" t="s">
        <v>38</v>
      </c>
      <c r="J43" s="10" t="s">
        <v>39</v>
      </c>
      <c r="K43" s="108">
        <v>0</v>
      </c>
      <c r="L43" s="19" t="s">
        <v>83</v>
      </c>
    </row>
    <row r="44" spans="1:22" ht="15" customHeight="1" x14ac:dyDescent="0.2">
      <c r="A44" s="9"/>
      <c r="B44" s="9"/>
      <c r="C44" s="9"/>
      <c r="D44" s="9"/>
      <c r="E44" s="9"/>
      <c r="H44" s="107" t="s">
        <v>87</v>
      </c>
      <c r="I44" s="10" t="s">
        <v>38</v>
      </c>
      <c r="J44" s="10" t="s">
        <v>39</v>
      </c>
      <c r="K44" s="108">
        <v>0</v>
      </c>
      <c r="L44" s="19" t="s">
        <v>85</v>
      </c>
    </row>
    <row r="45" spans="1:22" ht="15" customHeight="1" x14ac:dyDescent="0.2">
      <c r="A45" s="9"/>
      <c r="B45" s="9"/>
      <c r="C45" s="9"/>
      <c r="D45" s="9"/>
      <c r="E45" s="9"/>
      <c r="H45" s="107" t="s">
        <v>89</v>
      </c>
      <c r="I45" s="10" t="s">
        <v>38</v>
      </c>
      <c r="J45" s="10" t="s">
        <v>39</v>
      </c>
      <c r="K45" s="108">
        <v>0</v>
      </c>
      <c r="L45" s="19" t="s">
        <v>359</v>
      </c>
    </row>
    <row r="46" spans="1:22" ht="15" customHeight="1" x14ac:dyDescent="0.2">
      <c r="A46" s="9"/>
      <c r="B46" s="9"/>
      <c r="C46" s="9"/>
      <c r="D46" s="9"/>
      <c r="E46" s="9"/>
      <c r="H46" s="107" t="s">
        <v>91</v>
      </c>
      <c r="I46" s="10" t="s">
        <v>38</v>
      </c>
      <c r="J46" s="10" t="s">
        <v>39</v>
      </c>
      <c r="K46" s="108">
        <v>0</v>
      </c>
      <c r="L46" s="19" t="s">
        <v>290</v>
      </c>
    </row>
    <row r="47" spans="1:22" ht="15" customHeight="1" x14ac:dyDescent="0.2">
      <c r="A47" s="9"/>
      <c r="B47" s="9"/>
      <c r="C47" s="9"/>
      <c r="D47" s="9"/>
      <c r="E47" s="9"/>
      <c r="H47" s="107" t="s">
        <v>92</v>
      </c>
      <c r="I47" s="10" t="s">
        <v>38</v>
      </c>
      <c r="J47" s="10" t="s">
        <v>39</v>
      </c>
      <c r="K47" s="108">
        <v>0</v>
      </c>
      <c r="L47" s="19" t="s">
        <v>88</v>
      </c>
    </row>
    <row r="48" spans="1:22" ht="15" customHeight="1" x14ac:dyDescent="0.2">
      <c r="A48" s="9"/>
      <c r="B48" s="9"/>
      <c r="C48" s="9"/>
      <c r="D48" s="9"/>
      <c r="E48" s="9"/>
      <c r="H48" s="107" t="s">
        <v>94</v>
      </c>
      <c r="I48" s="10" t="s">
        <v>56</v>
      </c>
      <c r="J48" s="10" t="s">
        <v>39</v>
      </c>
      <c r="K48" s="108">
        <v>0</v>
      </c>
      <c r="L48" s="19" t="s">
        <v>90</v>
      </c>
    </row>
    <row r="49" spans="1:12" ht="15" customHeight="1" x14ac:dyDescent="0.2">
      <c r="A49" s="9"/>
      <c r="B49" s="9"/>
      <c r="C49" s="9"/>
      <c r="D49" s="9"/>
      <c r="E49" s="9"/>
      <c r="H49" s="107" t="s">
        <v>95</v>
      </c>
      <c r="I49" s="10" t="s">
        <v>46</v>
      </c>
      <c r="J49" s="10" t="s">
        <v>66</v>
      </c>
      <c r="K49" s="108">
        <v>12</v>
      </c>
      <c r="L49" s="19" t="s">
        <v>386</v>
      </c>
    </row>
    <row r="50" spans="1:12" ht="15" customHeight="1" x14ac:dyDescent="0.2">
      <c r="A50" s="9"/>
      <c r="B50" s="9"/>
      <c r="C50" s="9"/>
      <c r="D50" s="9"/>
      <c r="E50" s="9"/>
      <c r="H50" s="107" t="s">
        <v>97</v>
      </c>
      <c r="I50" s="10" t="s">
        <v>46</v>
      </c>
      <c r="J50" s="10" t="s">
        <v>47</v>
      </c>
      <c r="K50" s="108">
        <v>13</v>
      </c>
      <c r="L50" s="19" t="s">
        <v>312</v>
      </c>
    </row>
    <row r="51" spans="1:12" ht="15" customHeight="1" x14ac:dyDescent="0.2">
      <c r="A51" s="9"/>
      <c r="B51" s="9"/>
      <c r="C51" s="9"/>
      <c r="D51" s="9"/>
      <c r="E51" s="9"/>
      <c r="H51" s="107" t="s">
        <v>99</v>
      </c>
      <c r="I51" s="10" t="s">
        <v>46</v>
      </c>
      <c r="J51" s="10" t="s">
        <v>100</v>
      </c>
      <c r="K51" s="108">
        <v>55</v>
      </c>
      <c r="L51" s="19" t="s">
        <v>358</v>
      </c>
    </row>
    <row r="52" spans="1:12" ht="15" customHeight="1" x14ac:dyDescent="0.2">
      <c r="A52" s="9"/>
      <c r="B52" s="9"/>
      <c r="C52" s="9"/>
      <c r="D52" s="9"/>
      <c r="E52" s="9"/>
      <c r="H52" s="107" t="s">
        <v>101</v>
      </c>
      <c r="I52" s="10" t="s">
        <v>38</v>
      </c>
      <c r="J52" s="10" t="s">
        <v>39</v>
      </c>
      <c r="K52" s="108">
        <v>0</v>
      </c>
      <c r="L52" s="19" t="s">
        <v>387</v>
      </c>
    </row>
    <row r="53" spans="1:12" ht="15" customHeight="1" x14ac:dyDescent="0.2">
      <c r="A53" s="9"/>
      <c r="B53" s="9"/>
      <c r="C53" s="9"/>
      <c r="D53" s="9"/>
      <c r="E53" s="9"/>
      <c r="H53" s="107" t="s">
        <v>104</v>
      </c>
      <c r="I53" s="10" t="s">
        <v>38</v>
      </c>
      <c r="J53" s="10" t="s">
        <v>39</v>
      </c>
      <c r="K53" s="108">
        <v>0</v>
      </c>
      <c r="L53" s="19" t="s">
        <v>96</v>
      </c>
    </row>
    <row r="54" spans="1:12" ht="15" customHeight="1" x14ac:dyDescent="0.2">
      <c r="A54" s="9"/>
      <c r="B54" s="9"/>
      <c r="C54" s="9"/>
      <c r="D54" s="9"/>
      <c r="E54" s="9"/>
      <c r="H54" s="107" t="s">
        <v>106</v>
      </c>
      <c r="I54" s="10" t="s">
        <v>38</v>
      </c>
      <c r="J54" s="10" t="s">
        <v>39</v>
      </c>
      <c r="K54" s="108">
        <v>0</v>
      </c>
      <c r="L54" s="19" t="s">
        <v>102</v>
      </c>
    </row>
    <row r="55" spans="1:12" ht="15" customHeight="1" x14ac:dyDescent="0.2">
      <c r="A55" s="9"/>
      <c r="B55" s="9"/>
      <c r="C55" s="9"/>
      <c r="D55" s="9"/>
      <c r="E55" s="9"/>
      <c r="H55" s="107" t="s">
        <v>107</v>
      </c>
      <c r="I55" s="10" t="s">
        <v>38</v>
      </c>
      <c r="J55" s="10" t="s">
        <v>39</v>
      </c>
      <c r="K55" s="108">
        <v>0</v>
      </c>
      <c r="L55" s="19" t="s">
        <v>103</v>
      </c>
    </row>
    <row r="56" spans="1:12" ht="15" customHeight="1" x14ac:dyDescent="0.2">
      <c r="A56" s="9"/>
      <c r="B56" s="9"/>
      <c r="C56" s="9"/>
      <c r="D56" s="9"/>
      <c r="E56" s="9"/>
      <c r="H56" s="107" t="s">
        <v>108</v>
      </c>
      <c r="I56" s="10" t="s">
        <v>38</v>
      </c>
      <c r="J56" s="10" t="s">
        <v>39</v>
      </c>
      <c r="K56" s="108">
        <v>0</v>
      </c>
      <c r="L56" s="19" t="s">
        <v>105</v>
      </c>
    </row>
    <row r="57" spans="1:12" ht="15" customHeight="1" x14ac:dyDescent="0.2">
      <c r="A57" s="9"/>
      <c r="B57" s="9"/>
      <c r="C57" s="9"/>
      <c r="D57" s="9"/>
      <c r="E57" s="9"/>
      <c r="H57" s="107" t="s">
        <v>109</v>
      </c>
      <c r="I57" s="10" t="s">
        <v>38</v>
      </c>
      <c r="J57" s="10" t="s">
        <v>39</v>
      </c>
      <c r="K57" s="108">
        <v>0</v>
      </c>
      <c r="L57" s="19" t="s">
        <v>361</v>
      </c>
    </row>
    <row r="58" spans="1:12" ht="15" customHeight="1" x14ac:dyDescent="0.2">
      <c r="A58" s="9"/>
      <c r="B58" s="9"/>
      <c r="C58" s="9"/>
      <c r="D58" s="9"/>
      <c r="E58" s="9"/>
      <c r="H58" s="107" t="s">
        <v>111</v>
      </c>
      <c r="I58" s="10" t="s">
        <v>75</v>
      </c>
      <c r="J58" s="10" t="s">
        <v>39</v>
      </c>
      <c r="K58" s="108">
        <v>0</v>
      </c>
      <c r="L58" s="19" t="s">
        <v>388</v>
      </c>
    </row>
    <row r="59" spans="1:12" ht="15" customHeight="1" x14ac:dyDescent="0.2">
      <c r="A59" s="9"/>
      <c r="B59" s="9"/>
      <c r="C59" s="9"/>
      <c r="D59" s="9"/>
      <c r="E59" s="9"/>
      <c r="H59" s="107" t="s">
        <v>113</v>
      </c>
      <c r="I59" s="10" t="s">
        <v>46</v>
      </c>
      <c r="J59" s="10" t="s">
        <v>66</v>
      </c>
      <c r="K59" s="108">
        <v>12</v>
      </c>
      <c r="L59" s="19" t="s">
        <v>362</v>
      </c>
    </row>
    <row r="60" spans="1:12" ht="15" customHeight="1" x14ac:dyDescent="0.2">
      <c r="A60" s="9"/>
      <c r="B60" s="9"/>
      <c r="C60" s="9"/>
      <c r="D60" s="9"/>
      <c r="E60" s="9"/>
      <c r="H60" s="107" t="s">
        <v>114</v>
      </c>
      <c r="I60" s="10" t="s">
        <v>254</v>
      </c>
      <c r="J60" s="10" t="s">
        <v>61</v>
      </c>
      <c r="K60" s="108">
        <v>0</v>
      </c>
      <c r="L60" s="19" t="s">
        <v>363</v>
      </c>
    </row>
    <row r="61" spans="1:12" ht="15" customHeight="1" x14ac:dyDescent="0.2">
      <c r="A61" s="9"/>
      <c r="B61" s="9"/>
      <c r="C61" s="9"/>
      <c r="D61" s="9"/>
      <c r="E61" s="9"/>
      <c r="H61" s="107" t="s">
        <v>115</v>
      </c>
      <c r="I61" s="10" t="s">
        <v>38</v>
      </c>
      <c r="J61" s="10" t="s">
        <v>39</v>
      </c>
      <c r="K61" s="108">
        <v>0</v>
      </c>
      <c r="L61" s="19" t="s">
        <v>110</v>
      </c>
    </row>
    <row r="62" spans="1:12" ht="15" customHeight="1" x14ac:dyDescent="0.2">
      <c r="H62" s="107" t="s">
        <v>116</v>
      </c>
      <c r="I62" s="10" t="s">
        <v>46</v>
      </c>
      <c r="J62" s="10" t="s">
        <v>100</v>
      </c>
      <c r="K62" s="108">
        <v>55</v>
      </c>
      <c r="L62" s="19" t="s">
        <v>389</v>
      </c>
    </row>
    <row r="63" spans="1:12" ht="15" customHeight="1" x14ac:dyDescent="0.2">
      <c r="H63" s="107" t="s">
        <v>118</v>
      </c>
      <c r="I63" s="10" t="s">
        <v>38</v>
      </c>
      <c r="J63" s="10" t="s">
        <v>39</v>
      </c>
      <c r="K63" s="108">
        <v>0</v>
      </c>
      <c r="L63" s="19" t="s">
        <v>390</v>
      </c>
    </row>
    <row r="64" spans="1:12" ht="15" customHeight="1" x14ac:dyDescent="0.2">
      <c r="H64" s="107" t="s">
        <v>120</v>
      </c>
      <c r="I64" s="10" t="s">
        <v>46</v>
      </c>
      <c r="J64" s="10" t="s">
        <v>100</v>
      </c>
      <c r="K64" s="108">
        <v>55</v>
      </c>
      <c r="L64" s="19" t="s">
        <v>112</v>
      </c>
    </row>
    <row r="65" spans="6:12" ht="15" customHeight="1" x14ac:dyDescent="0.2">
      <c r="H65" s="107" t="s">
        <v>122</v>
      </c>
      <c r="I65" s="10" t="s">
        <v>38</v>
      </c>
      <c r="J65" s="10" t="s">
        <v>39</v>
      </c>
      <c r="K65" s="108">
        <v>0</v>
      </c>
      <c r="L65" s="19" t="s">
        <v>391</v>
      </c>
    </row>
    <row r="66" spans="6:12" ht="15" customHeight="1" x14ac:dyDescent="0.2">
      <c r="H66" s="107" t="s">
        <v>124</v>
      </c>
      <c r="I66" s="10" t="s">
        <v>46</v>
      </c>
      <c r="J66" s="10" t="s">
        <v>100</v>
      </c>
      <c r="K66" s="108">
        <v>55</v>
      </c>
      <c r="L66" s="586" t="s">
        <v>392</v>
      </c>
    </row>
    <row r="67" spans="6:12" ht="15" customHeight="1" x14ac:dyDescent="0.25">
      <c r="F67" s="1"/>
      <c r="G67" s="1"/>
      <c r="H67" s="107" t="s">
        <v>125</v>
      </c>
      <c r="I67" s="107" t="s">
        <v>38</v>
      </c>
      <c r="J67" s="107" t="s">
        <v>39</v>
      </c>
      <c r="K67" s="589">
        <v>0</v>
      </c>
      <c r="L67" s="674" t="s">
        <v>393</v>
      </c>
    </row>
    <row r="68" spans="6:12" ht="15" customHeight="1" x14ac:dyDescent="0.25">
      <c r="F68" s="1"/>
      <c r="G68" s="1"/>
      <c r="H68" s="107" t="s">
        <v>127</v>
      </c>
      <c r="I68" s="107" t="s">
        <v>38</v>
      </c>
      <c r="J68" s="107" t="s">
        <v>39</v>
      </c>
      <c r="K68" s="589">
        <v>0</v>
      </c>
      <c r="L68" s="31" t="s">
        <v>394</v>
      </c>
    </row>
    <row r="69" spans="6:12" ht="15" customHeight="1" x14ac:dyDescent="0.25">
      <c r="F69" s="1"/>
      <c r="G69" s="1"/>
      <c r="H69" s="107" t="s">
        <v>321</v>
      </c>
      <c r="I69" s="107" t="s">
        <v>38</v>
      </c>
      <c r="J69" s="107" t="s">
        <v>39</v>
      </c>
      <c r="K69" s="589">
        <v>1</v>
      </c>
      <c r="L69" s="31" t="s">
        <v>117</v>
      </c>
    </row>
    <row r="70" spans="6:12" ht="15" customHeight="1" x14ac:dyDescent="0.25">
      <c r="F70" s="1"/>
      <c r="G70" s="1"/>
      <c r="H70" s="107" t="s">
        <v>128</v>
      </c>
      <c r="I70" s="107" t="s">
        <v>38</v>
      </c>
      <c r="J70" s="107" t="s">
        <v>39</v>
      </c>
      <c r="K70" s="589">
        <v>0</v>
      </c>
      <c r="L70" s="31" t="s">
        <v>119</v>
      </c>
    </row>
    <row r="71" spans="6:12" ht="15" customHeight="1" x14ac:dyDescent="0.25">
      <c r="F71" s="1"/>
      <c r="G71" s="1"/>
      <c r="H71" s="107" t="s">
        <v>129</v>
      </c>
      <c r="I71" s="107" t="s">
        <v>38</v>
      </c>
      <c r="J71" s="107" t="s">
        <v>39</v>
      </c>
      <c r="K71" s="589">
        <v>0</v>
      </c>
      <c r="L71" s="31" t="s">
        <v>121</v>
      </c>
    </row>
    <row r="72" spans="6:12" ht="15" customHeight="1" x14ac:dyDescent="0.25">
      <c r="F72" s="1"/>
      <c r="G72" s="1"/>
      <c r="H72" s="107" t="s">
        <v>322</v>
      </c>
      <c r="I72" s="107" t="s">
        <v>38</v>
      </c>
      <c r="J72" s="107" t="s">
        <v>39</v>
      </c>
      <c r="K72" s="589">
        <v>0</v>
      </c>
      <c r="L72" s="31" t="s">
        <v>395</v>
      </c>
    </row>
    <row r="73" spans="6:12" ht="15" customHeight="1" x14ac:dyDescent="0.25">
      <c r="F73" s="1"/>
      <c r="G73" s="1"/>
      <c r="H73" s="107" t="s">
        <v>323</v>
      </c>
      <c r="I73" s="107" t="s">
        <v>38</v>
      </c>
      <c r="J73" s="107" t="s">
        <v>39</v>
      </c>
      <c r="K73" s="589">
        <v>0</v>
      </c>
      <c r="L73" s="31" t="s">
        <v>396</v>
      </c>
    </row>
    <row r="74" spans="6:12" ht="15" customHeight="1" x14ac:dyDescent="0.25">
      <c r="F74" s="1"/>
      <c r="G74" s="1"/>
      <c r="H74" s="107" t="s">
        <v>324</v>
      </c>
      <c r="I74" s="107" t="s">
        <v>38</v>
      </c>
      <c r="J74" s="107" t="s">
        <v>39</v>
      </c>
      <c r="K74" s="589">
        <v>0</v>
      </c>
      <c r="L74" s="31" t="s">
        <v>397</v>
      </c>
    </row>
    <row r="75" spans="6:12" ht="15" customHeight="1" x14ac:dyDescent="0.25">
      <c r="F75" s="1"/>
      <c r="G75" s="1"/>
      <c r="H75" s="107" t="s">
        <v>325</v>
      </c>
      <c r="I75" s="107" t="s">
        <v>38</v>
      </c>
      <c r="J75" s="107" t="s">
        <v>39</v>
      </c>
      <c r="K75" s="589">
        <v>0</v>
      </c>
      <c r="L75" s="31" t="s">
        <v>123</v>
      </c>
    </row>
    <row r="76" spans="6:12" ht="15" customHeight="1" x14ac:dyDescent="0.25">
      <c r="F76" s="1"/>
      <c r="G76" s="1"/>
      <c r="H76" s="107" t="s">
        <v>326</v>
      </c>
      <c r="I76" s="107" t="s">
        <v>38</v>
      </c>
      <c r="J76" s="107" t="s">
        <v>39</v>
      </c>
      <c r="K76" s="589">
        <v>0</v>
      </c>
      <c r="L76" s="31" t="s">
        <v>398</v>
      </c>
    </row>
    <row r="77" spans="6:12" ht="15" customHeight="1" x14ac:dyDescent="0.25">
      <c r="F77" s="1"/>
      <c r="G77" s="1"/>
      <c r="H77" s="107" t="s">
        <v>327</v>
      </c>
      <c r="I77" s="107" t="s">
        <v>38</v>
      </c>
      <c r="J77" s="107" t="s">
        <v>39</v>
      </c>
      <c r="K77" s="589">
        <v>0</v>
      </c>
      <c r="L77" s="31" t="s">
        <v>399</v>
      </c>
    </row>
    <row r="78" spans="6:12" ht="15" customHeight="1" x14ac:dyDescent="0.25">
      <c r="F78" s="1"/>
      <c r="G78" s="1"/>
      <c r="H78" s="107" t="s">
        <v>328</v>
      </c>
      <c r="I78" s="107" t="s">
        <v>38</v>
      </c>
      <c r="J78" s="107" t="s">
        <v>39</v>
      </c>
      <c r="K78" s="589">
        <v>0</v>
      </c>
      <c r="L78" s="31" t="s">
        <v>400</v>
      </c>
    </row>
    <row r="79" spans="6:12" ht="15" customHeight="1" x14ac:dyDescent="0.25">
      <c r="F79" s="1"/>
      <c r="G79" s="1"/>
      <c r="H79" s="107" t="s">
        <v>329</v>
      </c>
      <c r="I79" s="107" t="s">
        <v>38</v>
      </c>
      <c r="J79" s="107" t="s">
        <v>39</v>
      </c>
      <c r="K79" s="589">
        <v>0</v>
      </c>
      <c r="L79" s="31" t="s">
        <v>126</v>
      </c>
    </row>
    <row r="80" spans="6:12" ht="15" customHeight="1" x14ac:dyDescent="0.25">
      <c r="F80" s="1"/>
      <c r="G80" s="1"/>
      <c r="H80" s="107" t="s">
        <v>130</v>
      </c>
      <c r="I80" s="107" t="s">
        <v>46</v>
      </c>
      <c r="J80" s="10" t="s">
        <v>66</v>
      </c>
      <c r="K80" s="108">
        <v>12</v>
      </c>
      <c r="L80" s="31"/>
    </row>
    <row r="81" spans="6:11" ht="15" customHeight="1" x14ac:dyDescent="0.25">
      <c r="F81" s="1"/>
      <c r="G81" s="1"/>
      <c r="H81" s="107" t="s">
        <v>131</v>
      </c>
      <c r="I81" s="107" t="s">
        <v>46</v>
      </c>
      <c r="J81" s="10" t="s">
        <v>66</v>
      </c>
      <c r="K81" s="108">
        <v>12</v>
      </c>
    </row>
    <row r="82" spans="6:11" ht="15" customHeight="1" x14ac:dyDescent="0.25">
      <c r="F82" s="1"/>
      <c r="G82" s="1"/>
      <c r="H82" s="107" t="s">
        <v>132</v>
      </c>
      <c r="I82" s="107" t="s">
        <v>75</v>
      </c>
      <c r="J82" s="10" t="s">
        <v>39</v>
      </c>
      <c r="K82" s="108">
        <v>0</v>
      </c>
    </row>
    <row r="83" spans="6:11" ht="15" customHeight="1" x14ac:dyDescent="0.25">
      <c r="F83" s="1"/>
      <c r="G83" s="1"/>
      <c r="H83" s="107" t="s">
        <v>133</v>
      </c>
      <c r="I83" s="107" t="s">
        <v>46</v>
      </c>
      <c r="J83" s="10" t="s">
        <v>100</v>
      </c>
      <c r="K83" s="108">
        <v>55</v>
      </c>
    </row>
    <row r="84" spans="6:11" ht="15" customHeight="1" x14ac:dyDescent="0.25">
      <c r="F84" s="1"/>
      <c r="G84" s="1"/>
      <c r="H84" s="109" t="s">
        <v>134</v>
      </c>
      <c r="I84" s="109" t="s">
        <v>38</v>
      </c>
      <c r="J84" s="110" t="s">
        <v>39</v>
      </c>
      <c r="K84" s="111">
        <v>0</v>
      </c>
    </row>
    <row r="85" spans="6:11" ht="15" customHeight="1" x14ac:dyDescent="0.25">
      <c r="F85" s="1"/>
      <c r="G85" s="1"/>
    </row>
    <row r="86" spans="6:11" ht="15" customHeight="1" x14ac:dyDescent="0.25">
      <c r="F86" s="1"/>
      <c r="G86" s="1"/>
      <c r="I86" s="30" t="s">
        <v>38</v>
      </c>
    </row>
    <row r="87" spans="6:11" ht="15" customHeight="1" x14ac:dyDescent="0.2">
      <c r="F87" s="1"/>
      <c r="G87" s="1"/>
      <c r="I87" s="31" t="s">
        <v>75</v>
      </c>
      <c r="K87" s="16"/>
    </row>
    <row r="88" spans="6:11" ht="15" customHeight="1" x14ac:dyDescent="0.25">
      <c r="F88" s="1"/>
      <c r="G88" s="1"/>
      <c r="I88" s="31" t="s">
        <v>46</v>
      </c>
    </row>
    <row r="89" spans="6:11" ht="15" customHeight="1" x14ac:dyDescent="0.25">
      <c r="F89" s="1"/>
      <c r="G89" s="1"/>
      <c r="I89" s="31" t="s">
        <v>56</v>
      </c>
    </row>
    <row r="90" spans="6:11" ht="15" customHeight="1" x14ac:dyDescent="0.25">
      <c r="F90" s="1"/>
      <c r="G90" s="1"/>
      <c r="I90" s="296" t="s">
        <v>254</v>
      </c>
    </row>
    <row r="91" spans="6:11" ht="15" customHeight="1" x14ac:dyDescent="0.25">
      <c r="F91" s="1"/>
      <c r="G91" s="1"/>
    </row>
    <row r="92" spans="6:11" ht="15" customHeight="1" x14ac:dyDescent="0.25">
      <c r="F92" s="1"/>
      <c r="G92" s="1"/>
    </row>
    <row r="93" spans="6:11" ht="15" customHeight="1" x14ac:dyDescent="0.25">
      <c r="F93" s="1"/>
      <c r="G93" s="1"/>
    </row>
    <row r="94" spans="6:11" ht="15" customHeight="1" x14ac:dyDescent="0.25">
      <c r="F94" s="1"/>
      <c r="G94" s="1"/>
    </row>
    <row r="95" spans="6:11" ht="15" customHeight="1" x14ac:dyDescent="0.2">
      <c r="F95" s="1"/>
      <c r="G95" s="1"/>
      <c r="K95" s="16"/>
    </row>
    <row r="96" spans="6:11" ht="15" customHeight="1" x14ac:dyDescent="0.2">
      <c r="F96" s="1"/>
      <c r="G96" s="1"/>
      <c r="K96" s="16"/>
    </row>
    <row r="97" spans="6:11" ht="15" customHeight="1" x14ac:dyDescent="0.2">
      <c r="F97" s="1"/>
      <c r="G97" s="1"/>
      <c r="K97" s="16"/>
    </row>
    <row r="98" spans="6:11" ht="15" customHeight="1" x14ac:dyDescent="0.2">
      <c r="F98" s="1"/>
      <c r="G98" s="1"/>
      <c r="K98" s="16"/>
    </row>
    <row r="99" spans="6:11" ht="15" customHeight="1" x14ac:dyDescent="0.2">
      <c r="F99" s="1"/>
      <c r="G99" s="1"/>
      <c r="K99" s="16"/>
    </row>
    <row r="100" spans="6:11" ht="15" customHeight="1" x14ac:dyDescent="0.2">
      <c r="F100" s="1"/>
      <c r="G100" s="1"/>
      <c r="K100" s="16"/>
    </row>
    <row r="101" spans="6:11" ht="15" customHeight="1" x14ac:dyDescent="0.2">
      <c r="F101" s="1"/>
      <c r="G101" s="1"/>
      <c r="K101" s="16"/>
    </row>
    <row r="102" spans="6:11" ht="15" customHeight="1" x14ac:dyDescent="0.2">
      <c r="F102" s="1"/>
      <c r="G102" s="1"/>
      <c r="K102" s="16"/>
    </row>
    <row r="103" spans="6:11" ht="15" customHeight="1" x14ac:dyDescent="0.2">
      <c r="F103" s="1"/>
      <c r="G103" s="1"/>
      <c r="K103" s="16"/>
    </row>
    <row r="104" spans="6:11" ht="15" customHeight="1" x14ac:dyDescent="0.2">
      <c r="F104" s="1"/>
      <c r="G104" s="1"/>
      <c r="K104" s="16"/>
    </row>
    <row r="105" spans="6:11" ht="15" customHeight="1" x14ac:dyDescent="0.2">
      <c r="F105" s="1"/>
      <c r="G105" s="1"/>
      <c r="K105" s="16"/>
    </row>
    <row r="106" spans="6:11" ht="15" customHeight="1" x14ac:dyDescent="0.2">
      <c r="F106" s="1"/>
      <c r="G106" s="1"/>
      <c r="K106" s="16"/>
    </row>
    <row r="107" spans="6:11" ht="15" customHeight="1" x14ac:dyDescent="0.2">
      <c r="F107" s="1"/>
      <c r="G107" s="1"/>
      <c r="K107" s="16"/>
    </row>
    <row r="108" spans="6:11" ht="15" customHeight="1" x14ac:dyDescent="0.2">
      <c r="F108" s="1"/>
      <c r="G108" s="1"/>
      <c r="K108" s="16"/>
    </row>
    <row r="109" spans="6:11" x14ac:dyDescent="0.2">
      <c r="F109" s="1"/>
      <c r="G109" s="1"/>
      <c r="K109" s="16"/>
    </row>
    <row r="110" spans="6:11" x14ac:dyDescent="0.2">
      <c r="F110" s="1"/>
      <c r="G110" s="1"/>
      <c r="K110" s="16"/>
    </row>
    <row r="111" spans="6:11" x14ac:dyDescent="0.2">
      <c r="F111" s="1"/>
      <c r="G111" s="1"/>
      <c r="K111" s="16"/>
    </row>
    <row r="112" spans="6:11" x14ac:dyDescent="0.2">
      <c r="F112" s="1"/>
      <c r="G112" s="1"/>
      <c r="K112" s="16"/>
    </row>
    <row r="113" spans="6:11" x14ac:dyDescent="0.2">
      <c r="F113" s="1"/>
      <c r="G113" s="1"/>
      <c r="K113" s="16"/>
    </row>
    <row r="114" spans="6:11" x14ac:dyDescent="0.2">
      <c r="F114" s="1"/>
      <c r="G114" s="1"/>
      <c r="K114" s="16"/>
    </row>
    <row r="115" spans="6:11" x14ac:dyDescent="0.2">
      <c r="F115" s="1"/>
      <c r="G115" s="1"/>
      <c r="K115" s="16"/>
    </row>
    <row r="116" spans="6:11" x14ac:dyDescent="0.2">
      <c r="F116" s="1"/>
      <c r="G116" s="1"/>
      <c r="K116" s="16"/>
    </row>
    <row r="117" spans="6:11" x14ac:dyDescent="0.2">
      <c r="F117" s="1"/>
      <c r="G117" s="1"/>
      <c r="K117" s="16"/>
    </row>
    <row r="118" spans="6:11" x14ac:dyDescent="0.2">
      <c r="F118" s="1"/>
      <c r="G118" s="1"/>
      <c r="K118" s="16"/>
    </row>
    <row r="119" spans="6:11" x14ac:dyDescent="0.2">
      <c r="F119" s="1"/>
      <c r="G119" s="1"/>
      <c r="K119" s="16"/>
    </row>
    <row r="120" spans="6:11" x14ac:dyDescent="0.2">
      <c r="F120" s="1"/>
      <c r="G120" s="1"/>
      <c r="K120" s="16"/>
    </row>
    <row r="121" spans="6:11" x14ac:dyDescent="0.2">
      <c r="F121" s="1"/>
      <c r="G121" s="1"/>
      <c r="K121" s="16"/>
    </row>
    <row r="122" spans="6:11" x14ac:dyDescent="0.2">
      <c r="F122" s="1"/>
      <c r="G122" s="1"/>
      <c r="K122" s="16"/>
    </row>
    <row r="123" spans="6:11" x14ac:dyDescent="0.2">
      <c r="F123" s="1"/>
      <c r="G123" s="1"/>
      <c r="K123" s="16"/>
    </row>
    <row r="124" spans="6:11" x14ac:dyDescent="0.2">
      <c r="F124" s="1"/>
      <c r="G124" s="1"/>
      <c r="K124" s="16"/>
    </row>
    <row r="125" spans="6:11" x14ac:dyDescent="0.2">
      <c r="F125" s="1"/>
      <c r="G125" s="1"/>
      <c r="K125" s="16"/>
    </row>
    <row r="126" spans="6:11" x14ac:dyDescent="0.2">
      <c r="F126" s="1"/>
      <c r="G126" s="1"/>
      <c r="K126" s="16"/>
    </row>
    <row r="127" spans="6:11" x14ac:dyDescent="0.2">
      <c r="F127" s="1"/>
      <c r="G127" s="1"/>
      <c r="K127" s="16"/>
    </row>
    <row r="128" spans="6:11" x14ac:dyDescent="0.2">
      <c r="F128" s="1"/>
      <c r="G128" s="1"/>
      <c r="K128" s="16"/>
    </row>
    <row r="129" spans="6:11" x14ac:dyDescent="0.2">
      <c r="F129" s="1"/>
      <c r="G129" s="1"/>
      <c r="K129" s="16"/>
    </row>
    <row r="130" spans="6:11" x14ac:dyDescent="0.2">
      <c r="F130" s="1"/>
      <c r="G130" s="1"/>
      <c r="K130" s="16"/>
    </row>
    <row r="131" spans="6:11" x14ac:dyDescent="0.2">
      <c r="F131" s="1"/>
      <c r="G131" s="1"/>
      <c r="K131" s="16"/>
    </row>
    <row r="132" spans="6:11" x14ac:dyDescent="0.2">
      <c r="F132" s="1"/>
      <c r="G132" s="1"/>
      <c r="K132" s="16"/>
    </row>
    <row r="133" spans="6:11" x14ac:dyDescent="0.2">
      <c r="F133" s="1"/>
      <c r="G133" s="1"/>
      <c r="K133" s="16"/>
    </row>
    <row r="134" spans="6:11" x14ac:dyDescent="0.2">
      <c r="F134" s="1"/>
      <c r="G134" s="1"/>
      <c r="K134" s="16"/>
    </row>
    <row r="135" spans="6:11" x14ac:dyDescent="0.2">
      <c r="F135" s="1"/>
      <c r="G135" s="1"/>
      <c r="K135" s="16"/>
    </row>
    <row r="136" spans="6:11" x14ac:dyDescent="0.2">
      <c r="F136" s="1"/>
      <c r="G136" s="1"/>
      <c r="K136" s="16"/>
    </row>
    <row r="137" spans="6:11" x14ac:dyDescent="0.2">
      <c r="F137" s="1"/>
      <c r="G137" s="1"/>
      <c r="K137" s="16"/>
    </row>
    <row r="138" spans="6:11" x14ac:dyDescent="0.2">
      <c r="F138" s="1"/>
      <c r="G138" s="1"/>
      <c r="K138" s="16"/>
    </row>
    <row r="139" spans="6:11" x14ac:dyDescent="0.2">
      <c r="F139" s="1"/>
      <c r="G139" s="1"/>
      <c r="K139" s="16"/>
    </row>
    <row r="140" spans="6:11" x14ac:dyDescent="0.2">
      <c r="F140" s="1"/>
      <c r="G140" s="1"/>
      <c r="K140" s="16"/>
    </row>
    <row r="141" spans="6:11" x14ac:dyDescent="0.2">
      <c r="F141" s="1"/>
      <c r="G141" s="1"/>
      <c r="K141" s="16"/>
    </row>
  </sheetData>
  <sheetProtection password="9710" sheet="1" objects="1" scenarios="1"/>
  <mergeCells count="4">
    <mergeCell ref="C3:C4"/>
    <mergeCell ref="D3:D4"/>
    <mergeCell ref="E3:E4"/>
    <mergeCell ref="F3:F4"/>
  </mergeCell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B2:H24"/>
  <sheetViews>
    <sheetView showGridLines="0" tabSelected="1" topLeftCell="A2" workbookViewId="0">
      <selection activeCell="B12" sqref="B12:E12"/>
    </sheetView>
  </sheetViews>
  <sheetFormatPr defaultColWidth="9" defaultRowHeight="15.75" x14ac:dyDescent="0.25"/>
  <cols>
    <col min="1" max="1" width="4.75" style="192" customWidth="1"/>
    <col min="2" max="2" width="32.625" style="192" customWidth="1"/>
    <col min="3" max="3" width="43.75" style="192" customWidth="1"/>
    <col min="4" max="4" width="3" style="192" customWidth="1"/>
    <col min="5" max="5" width="3.375" style="192" customWidth="1"/>
    <col min="6" max="6" width="1.625" style="192" customWidth="1"/>
    <col min="7" max="7" width="2" style="192" customWidth="1"/>
    <col min="8" max="8" width="59" style="192" customWidth="1"/>
    <col min="9" max="16384" width="9" style="192"/>
  </cols>
  <sheetData>
    <row r="2" spans="2:8" x14ac:dyDescent="0.25">
      <c r="B2" s="191" t="s">
        <v>298</v>
      </c>
    </row>
    <row r="4" spans="2:8" x14ac:dyDescent="0.25">
      <c r="B4" s="193" t="s">
        <v>211</v>
      </c>
    </row>
    <row r="5" spans="2:8" x14ac:dyDescent="0.25">
      <c r="B5" s="194" t="s">
        <v>212</v>
      </c>
      <c r="C5" s="195" t="s">
        <v>213</v>
      </c>
    </row>
    <row r="6" spans="2:8" x14ac:dyDescent="0.25">
      <c r="B6" s="196" t="s">
        <v>214</v>
      </c>
      <c r="C6" s="197" t="s">
        <v>215</v>
      </c>
    </row>
    <row r="7" spans="2:8" x14ac:dyDescent="0.25">
      <c r="B7" s="198" t="s">
        <v>214</v>
      </c>
      <c r="C7" s="197" t="s">
        <v>216</v>
      </c>
    </row>
    <row r="8" spans="2:8" x14ac:dyDescent="0.25">
      <c r="B8" s="199" t="s">
        <v>217</v>
      </c>
      <c r="C8" s="197" t="s">
        <v>353</v>
      </c>
    </row>
    <row r="9" spans="2:8" x14ac:dyDescent="0.25">
      <c r="B9" s="200" t="s">
        <v>212</v>
      </c>
      <c r="C9" s="201" t="s">
        <v>218</v>
      </c>
    </row>
    <row r="11" spans="2:8" ht="16.5" thickBot="1" x14ac:dyDescent="0.3">
      <c r="B11" s="202" t="s">
        <v>219</v>
      </c>
    </row>
    <row r="12" spans="2:8" ht="102" customHeight="1" x14ac:dyDescent="0.25">
      <c r="B12" s="963" t="s">
        <v>355</v>
      </c>
      <c r="C12" s="964"/>
      <c r="D12" s="964"/>
      <c r="E12" s="965"/>
      <c r="F12" s="203"/>
      <c r="G12" s="203"/>
      <c r="H12" s="671" t="s">
        <v>377</v>
      </c>
    </row>
    <row r="13" spans="2:8" ht="260.25" customHeight="1" x14ac:dyDescent="0.25">
      <c r="B13" s="967" t="s">
        <v>401</v>
      </c>
      <c r="C13" s="968"/>
      <c r="D13" s="968"/>
      <c r="E13" s="969"/>
      <c r="F13" s="203"/>
      <c r="G13" s="203"/>
      <c r="H13" s="672" t="s">
        <v>296</v>
      </c>
    </row>
    <row r="14" spans="2:8" ht="96.75" customHeight="1" x14ac:dyDescent="0.25">
      <c r="B14" s="960" t="s">
        <v>375</v>
      </c>
      <c r="C14" s="961"/>
      <c r="D14" s="961"/>
      <c r="E14" s="962"/>
      <c r="F14" s="204"/>
      <c r="G14" s="204"/>
      <c r="H14" s="672" t="s">
        <v>220</v>
      </c>
    </row>
    <row r="15" spans="2:8" ht="100.5" customHeight="1" x14ac:dyDescent="0.25">
      <c r="B15" s="966" t="s">
        <v>376</v>
      </c>
      <c r="C15" s="961"/>
      <c r="D15" s="961"/>
      <c r="E15" s="962"/>
      <c r="F15" s="204"/>
      <c r="G15" s="204"/>
      <c r="H15" s="970"/>
    </row>
    <row r="16" spans="2:8" ht="180" customHeight="1" thickBot="1" x14ac:dyDescent="0.3">
      <c r="B16" s="960" t="s">
        <v>356</v>
      </c>
      <c r="C16" s="961"/>
      <c r="D16" s="961"/>
      <c r="E16" s="962"/>
      <c r="F16" s="204"/>
      <c r="G16" s="204"/>
      <c r="H16" s="971"/>
    </row>
    <row r="17" spans="2:8" ht="150.75" customHeight="1" x14ac:dyDescent="0.25">
      <c r="B17" s="960" t="s">
        <v>357</v>
      </c>
      <c r="C17" s="961"/>
      <c r="D17" s="961"/>
      <c r="E17" s="962"/>
      <c r="F17" s="204"/>
      <c r="G17" s="204"/>
      <c r="H17" s="483"/>
    </row>
    <row r="18" spans="2:8" ht="100.5" customHeight="1" x14ac:dyDescent="0.25">
      <c r="B18" s="960" t="s">
        <v>297</v>
      </c>
      <c r="C18" s="961"/>
      <c r="D18" s="961"/>
      <c r="E18" s="962"/>
      <c r="F18" s="204"/>
      <c r="G18" s="204"/>
      <c r="H18" s="483"/>
    </row>
    <row r="19" spans="2:8" ht="22.5" customHeight="1" x14ac:dyDescent="0.25">
      <c r="B19" s="960" t="s">
        <v>221</v>
      </c>
      <c r="C19" s="961"/>
      <c r="D19" s="961"/>
      <c r="E19" s="962"/>
      <c r="F19" s="204"/>
      <c r="G19" s="204"/>
      <c r="H19" s="490"/>
    </row>
    <row r="20" spans="2:8" ht="51" customHeight="1" x14ac:dyDescent="0.25">
      <c r="B20" s="960" t="s">
        <v>295</v>
      </c>
      <c r="C20" s="961"/>
      <c r="D20" s="961"/>
      <c r="E20" s="962"/>
      <c r="F20" s="204"/>
      <c r="G20" s="204"/>
      <c r="H20" s="205"/>
    </row>
    <row r="21" spans="2:8" ht="41.25" customHeight="1" thickBot="1" x14ac:dyDescent="0.3">
      <c r="B21" s="957" t="s">
        <v>222</v>
      </c>
      <c r="C21" s="958"/>
      <c r="D21" s="958"/>
      <c r="E21" s="959"/>
      <c r="F21" s="204"/>
      <c r="G21" s="204"/>
      <c r="H21" s="955"/>
    </row>
    <row r="22" spans="2:8" ht="15.75" customHeight="1" x14ac:dyDescent="0.25">
      <c r="F22" s="204"/>
      <c r="G22" s="204"/>
      <c r="H22" s="956"/>
    </row>
    <row r="23" spans="2:8" ht="15.75" customHeight="1" x14ac:dyDescent="0.25">
      <c r="F23" s="204"/>
      <c r="G23" s="204"/>
      <c r="H23" s="204"/>
    </row>
    <row r="24" spans="2:8" ht="16.5" customHeight="1" x14ac:dyDescent="0.25">
      <c r="F24" s="204"/>
      <c r="G24" s="204"/>
      <c r="H24" s="204"/>
    </row>
  </sheetData>
  <sheetProtection password="9710" sheet="1" objects="1" scenarios="1"/>
  <mergeCells count="12">
    <mergeCell ref="H21:H22"/>
    <mergeCell ref="B21:E21"/>
    <mergeCell ref="B20:E20"/>
    <mergeCell ref="B12:E12"/>
    <mergeCell ref="B14:E14"/>
    <mergeCell ref="B15:E15"/>
    <mergeCell ref="B19:E19"/>
    <mergeCell ref="B13:E13"/>
    <mergeCell ref="B16:E16"/>
    <mergeCell ref="B17:E17"/>
    <mergeCell ref="B18:E18"/>
    <mergeCell ref="H15:H16"/>
  </mergeCells>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1</vt:i4>
      </vt:variant>
    </vt:vector>
  </HeadingPairs>
  <TitlesOfParts>
    <vt:vector size="12" baseType="lpstr">
      <vt:lpstr>Souhrn</vt:lpstr>
      <vt:lpstr>Bilance</vt:lpstr>
      <vt:lpstr>Fosilní PHM</vt:lpstr>
      <vt:lpstr>Obnovitelné PHM</vt:lpstr>
      <vt:lpstr>Elektřina</vt:lpstr>
      <vt:lpstr>Sdružení - ostatní dodavatelé</vt:lpstr>
      <vt:lpstr>Sdružení - dodavatelé BA a NM</vt:lpstr>
      <vt:lpstr>Emise z těžby</vt:lpstr>
      <vt:lpstr>ILUC emise</vt:lpstr>
      <vt:lpstr>Seznamy a konstanty</vt:lpstr>
      <vt:lpstr>Poznámky</vt:lpstr>
      <vt:lpstr>Souhrn!Oblast_tisku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Mikulec</dc:creator>
  <cp:lastModifiedBy>Jiří Hromádko</cp:lastModifiedBy>
  <cp:lastPrinted>2022-09-15T07:23:36Z</cp:lastPrinted>
  <dcterms:created xsi:type="dcterms:W3CDTF">2022-05-11T11:58:21Z</dcterms:created>
  <dcterms:modified xsi:type="dcterms:W3CDTF">2025-07-03T07:28:52Z</dcterms:modified>
</cp:coreProperties>
</file>