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K:\300\320\322\NNO dotace\2025 Program\Vyúčtování\"/>
    </mc:Choice>
  </mc:AlternateContent>
  <xr:revisionPtr revIDLastSave="0" documentId="13_ncr:1_{03CDC3BD-568C-47A4-829F-D27420530046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Pokyny" sheetId="1" r:id="rId1"/>
    <sheet name="Úvodní list" sheetId="2" r:id="rId2"/>
    <sheet name="Rekapitulace rozpočtu" sheetId="3" r:id="rId3"/>
    <sheet name="Závazné indikátory projektu" sheetId="5" r:id="rId4"/>
    <sheet name="DB_DT" sheetId="6" state="hidden" r:id="rId5"/>
    <sheet name="Seznam dokladů" sheetId="7" r:id="rId6"/>
  </sheets>
  <definedNames>
    <definedName name="_xlnm._FilterDatabase" localSheetId="5" hidden="1">'Seznam dokladů'!$A$3:$F$243</definedName>
    <definedName name="Excel_BuiltIn__FilterDatabase_3">'Rekapitulace rozpočtu'!$A$2:$E$60</definedName>
    <definedName name="Excel_BuiltIn__FilterDatabase_8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5" l="1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D41" i="3" l="1"/>
  <c r="D34" i="3"/>
  <c r="D35" i="3"/>
  <c r="D36" i="3"/>
  <c r="D37" i="3"/>
  <c r="D38" i="3"/>
  <c r="D39" i="3"/>
  <c r="D33" i="3"/>
  <c r="D32" i="3"/>
  <c r="D31" i="3"/>
  <c r="D30" i="3"/>
  <c r="D28" i="3"/>
  <c r="D27" i="3"/>
  <c r="D26" i="3"/>
  <c r="D25" i="3"/>
  <c r="D24" i="3"/>
  <c r="D23" i="3"/>
  <c r="D22" i="3"/>
  <c r="D21" i="3"/>
  <c r="C25" i="2"/>
  <c r="D19" i="3"/>
  <c r="D18" i="3"/>
  <c r="D17" i="3"/>
  <c r="D16" i="3"/>
  <c r="D14" i="3"/>
  <c r="D13" i="3"/>
  <c r="D11" i="3"/>
  <c r="D10" i="3"/>
  <c r="D7" i="3"/>
  <c r="D6" i="3"/>
  <c r="C9" i="3"/>
  <c r="C1" i="7"/>
  <c r="B1" i="5"/>
  <c r="C29" i="3"/>
  <c r="C20" i="3" s="1"/>
  <c r="C15" i="3"/>
  <c r="C12" i="3" s="1"/>
  <c r="C5" i="3"/>
  <c r="A1" i="3"/>
  <c r="A44" i="2"/>
  <c r="A43" i="2"/>
  <c r="A42" i="2"/>
  <c r="A41" i="2"/>
  <c r="A40" i="2"/>
  <c r="A39" i="2"/>
  <c r="A38" i="2"/>
  <c r="A37" i="2"/>
  <c r="A36" i="2"/>
  <c r="A35" i="2"/>
  <c r="B34" i="2"/>
  <c r="C40" i="3" l="1"/>
  <c r="C42" i="3" s="1"/>
  <c r="C16" i="2" s="1"/>
  <c r="C29" i="2" s="1"/>
  <c r="C26" i="2" s="1"/>
  <c r="D9" i="3"/>
  <c r="D29" i="3"/>
  <c r="D20" i="3" s="1"/>
  <c r="D15" i="3"/>
  <c r="D12" i="3" s="1"/>
  <c r="D5" i="3"/>
  <c r="A45" i="2"/>
  <c r="C15" i="2" s="1"/>
  <c r="D40" i="3" l="1"/>
  <c r="D42" i="3" s="1"/>
  <c r="C11" i="2" s="1"/>
  <c r="D29" i="2" s="1"/>
  <c r="C12" i="2" l="1"/>
  <c r="C28" i="2" s="1"/>
  <c r="C27" i="2" l="1"/>
  <c r="C17" i="2"/>
  <c r="D12" i="2"/>
  <c r="C18" i="2"/>
  <c r="C34" i="2"/>
  <c r="C45" i="2" s="1"/>
  <c r="D45" i="2" s="1"/>
  <c r="C1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3" authorId="0" shapeId="0" xr:uid="{980AD68C-A4D4-49A7-A632-93E0526043CC}">
      <text>
        <r>
          <rPr>
            <sz val="9"/>
            <color indexed="81"/>
            <rFont val="Tahoma"/>
            <family val="2"/>
            <charset val="238"/>
          </rPr>
          <t xml:space="preserve">Hodnota se načte automaticky po výběru
 přiřazení indikátoru k indikátoru Programu </t>
        </r>
        <r>
          <rPr>
            <b/>
            <sz val="9"/>
            <color indexed="81"/>
            <rFont val="Tahoma"/>
            <charset val="1"/>
          </rPr>
          <t>(sloupec G)</t>
        </r>
      </text>
    </comment>
  </commentList>
</comments>
</file>

<file path=xl/sharedStrings.xml><?xml version="1.0" encoding="utf-8"?>
<sst xmlns="http://schemas.openxmlformats.org/spreadsheetml/2006/main" count="689" uniqueCount="567">
  <si>
    <t>Formulář obsahuje následující listy:</t>
  </si>
  <si>
    <t>Tyto pokyny</t>
  </si>
  <si>
    <t>Úvodní list</t>
  </si>
  <si>
    <t>Rekapitulace rozpočtu</t>
  </si>
  <si>
    <t>Závazné indikátory projektu</t>
  </si>
  <si>
    <t>Seznam dokladů</t>
  </si>
  <si>
    <t xml:space="preserve">Důležité upozornění: </t>
  </si>
  <si>
    <t>Musí být dodržen procentuelní podíl dotace, který je uveden v Rozhodnutí.</t>
  </si>
  <si>
    <r>
      <rPr>
        <b/>
        <sz val="10"/>
        <color rgb="FFFF0000"/>
        <rFont val="Arial"/>
        <family val="2"/>
        <charset val="238"/>
      </rPr>
      <t>V případě, že podíl nedodržíte, bude Vám dotace pokrácena a vy budete muset její část vrátit.</t>
    </r>
    <r>
      <rPr>
        <sz val="10"/>
        <color rgb="FFFF0000"/>
        <rFont val="Arial"/>
        <family val="2"/>
        <charset val="238"/>
      </rPr>
      <t xml:space="preserve"> </t>
    </r>
  </si>
  <si>
    <t>Pokyny pro vyplnění formuláře:</t>
  </si>
  <si>
    <t>- do tabulky Přehled financování projektu uveďte údaje o všech zdrojích financování projektu (státních i nestátních)</t>
  </si>
  <si>
    <t>U každého zdroje financování je třeba uvést jeho druh z nabízeného seznamu (sloupec D)</t>
  </si>
  <si>
    <r>
      <rPr>
        <b/>
        <sz val="10"/>
        <color theme="1"/>
        <rFont val="Arial"/>
        <family val="2"/>
        <charset val="238"/>
      </rPr>
      <t xml:space="preserve">- </t>
    </r>
    <r>
      <rPr>
        <sz val="10"/>
        <color theme="1"/>
        <rFont val="Arial CE"/>
      </rPr>
      <t>do sloupce C doplňte schválený rozpočet (z vydaného rozhodnutí resp. změnového rozhodnutí)</t>
    </r>
  </si>
  <si>
    <t>- hodnoty  skutečného plnění se do formuláře načítají ze seznamu dokladů</t>
  </si>
  <si>
    <t>- v případě, že je u konkrétní položky překročen nad rámec nepostatné změny, je zobrazeno varování</t>
  </si>
  <si>
    <t xml:space="preserve">- do tohoto listu se zapisují jednotlivé doklady pro vyúčtování dotace </t>
  </si>
  <si>
    <t>- každému výdaji je třeba přiřadit příslušnou rozpočtovou položku ze seznamu</t>
  </si>
  <si>
    <t>- do tohoto listu sepište závazné indikátory projektu z rozhodnutí resp. změnového rozhodnutí a doplňte skutečnost</t>
  </si>
  <si>
    <t>-v posledním sloupci vyberte přiřazení vykazovaného indikátoru k indikátoru Programu (viz projektová žádost)</t>
  </si>
  <si>
    <t>Zámek</t>
  </si>
  <si>
    <r>
      <rPr>
        <sz val="10"/>
        <color theme="1"/>
        <rFont val="Arial"/>
        <family val="2"/>
        <charset val="238"/>
      </rPr>
      <t xml:space="preserve">- pro snažší odlišení polí, která se dopočítávají automaticky je </t>
    </r>
    <r>
      <rPr>
        <b/>
        <sz val="10"/>
        <color theme="1"/>
        <rFont val="Arial CE"/>
      </rPr>
      <t>formulář částečně uzamčen</t>
    </r>
  </si>
  <si>
    <t xml:space="preserve">S případnými technickými dotazy se prosím obraťte na pracovníky MŽP. </t>
  </si>
  <si>
    <t xml:space="preserve">Vyúčtování rozhodnutí č.    </t>
  </si>
  <si>
    <t>Název projektu:</t>
  </si>
  <si>
    <t>Adresa:</t>
  </si>
  <si>
    <t>Statutární zástupce:</t>
  </si>
  <si>
    <t>Hospodář (zodpovědný účetní):</t>
  </si>
  <si>
    <t>Skutečné náklady na projekt celkem:</t>
  </si>
  <si>
    <t>Z toho hrazeno z dotace MŽP:</t>
  </si>
  <si>
    <r>
      <rPr>
        <b/>
        <sz val="10"/>
        <color theme="1"/>
        <rFont val="Arial"/>
        <family val="2"/>
        <charset val="238"/>
      </rPr>
      <t xml:space="preserve">Hrazeno z jiných </t>
    </r>
    <r>
      <rPr>
        <b/>
        <sz val="10"/>
        <color rgb="FFFF0000"/>
        <rFont val="Arial CE"/>
      </rPr>
      <t>státních</t>
    </r>
    <r>
      <rPr>
        <b/>
        <sz val="10"/>
        <color theme="1"/>
        <rFont val="Arial CE"/>
      </rPr>
      <t xml:space="preserve"> zdrojů:</t>
    </r>
  </si>
  <si>
    <t>z jakých</t>
  </si>
  <si>
    <t xml:space="preserve">hrazeno z nestátních zdrojů:    </t>
  </si>
  <si>
    <t>Poskytnutá dotace (MŽP):</t>
  </si>
  <si>
    <t xml:space="preserve">Maximální možná výše dotace: </t>
  </si>
  <si>
    <t xml:space="preserve">Vyčerpaná dotace (MŽP): </t>
  </si>
  <si>
    <t xml:space="preserve">K vrácení MŽP zbylo: </t>
  </si>
  <si>
    <t>Vráceno dne:</t>
  </si>
  <si>
    <t>Z účtu č.:</t>
  </si>
  <si>
    <t>Bylo žádáno o změnu rozpočtu:</t>
  </si>
  <si>
    <t>Změna schválena dne:</t>
  </si>
  <si>
    <t>Vlastní náklady uvedené v Rozhodnutí</t>
  </si>
  <si>
    <t>Celkové vlastní náklady - skutečnost</t>
  </si>
  <si>
    <t>% vlastních nákladů v Rozhodnutí</t>
  </si>
  <si>
    <t>% vlastních nákladů - skutečnost</t>
  </si>
  <si>
    <t>Dosažený podíl dotace na celk. nákladech</t>
  </si>
  <si>
    <t>Schválený podíl dotace na celk.nákladech</t>
  </si>
  <si>
    <t xml:space="preserve">Naše organizace je plátcem DPH </t>
  </si>
  <si>
    <t>Přehled financování projektu</t>
  </si>
  <si>
    <t xml:space="preserve">Zdroj financování </t>
  </si>
  <si>
    <t>Částka</t>
  </si>
  <si>
    <t>Typ zdroje</t>
  </si>
  <si>
    <t>Celkem</t>
  </si>
  <si>
    <t>Kód</t>
  </si>
  <si>
    <t>Název položky</t>
  </si>
  <si>
    <t>Schválená dotace</t>
  </si>
  <si>
    <t>Skutečnost</t>
  </si>
  <si>
    <t>1.</t>
  </si>
  <si>
    <t>Osobní náklady celkem :</t>
  </si>
  <si>
    <t>1.1.</t>
  </si>
  <si>
    <t xml:space="preserve">Zaměstnanci - mzdové náklady zaměstnavatele včetně zákonných  odvodů </t>
  </si>
  <si>
    <t>1.2.</t>
  </si>
  <si>
    <t>2.</t>
  </si>
  <si>
    <t>Cestovné celkem :</t>
  </si>
  <si>
    <t>2.1.</t>
  </si>
  <si>
    <t>Cestovné</t>
  </si>
  <si>
    <t>2.2</t>
  </si>
  <si>
    <t>Provoz služebního vozidla</t>
  </si>
  <si>
    <t>3.</t>
  </si>
  <si>
    <t>Nákup materiálu celkem:</t>
  </si>
  <si>
    <t>3.1.</t>
  </si>
  <si>
    <t>Materiálové náklady (spotřební materiál atp.)</t>
  </si>
  <si>
    <t>Služby (subdodávky) celkem:</t>
  </si>
  <si>
    <t>Účetní služby</t>
  </si>
  <si>
    <t>Konzultační, poradenské a právní služby</t>
  </si>
  <si>
    <t>Údržba a aktualizace  webových stránek, zpracování dat</t>
  </si>
  <si>
    <t>Grafické práce, předtisková úprava</t>
  </si>
  <si>
    <t>Tisk</t>
  </si>
  <si>
    <t>Školitelé, tlumočníci, autoři textů, korektoři, překladatelé</t>
  </si>
  <si>
    <t>Distribuce</t>
  </si>
  <si>
    <t>Pronájem prostor a techniky</t>
  </si>
  <si>
    <t>Režie</t>
  </si>
  <si>
    <t xml:space="preserve">Rozhodnutí č. </t>
  </si>
  <si>
    <t>Název indiktárou (z Rozhodnutí)</t>
  </si>
  <si>
    <t>Měrná jednotka (z Rozhodnutí)</t>
  </si>
  <si>
    <t>Hodnota závazného indikátoru ( z Rozhodnutí)</t>
  </si>
  <si>
    <t>Skutečná hodnota (dle skutečného stavu)</t>
  </si>
  <si>
    <t>Charakteristika výstupu (dle skutečného stavu)</t>
  </si>
  <si>
    <t>Počet publikačních výstupů</t>
  </si>
  <si>
    <t>Počet příspěvků publikovaných na sociálních sítích</t>
  </si>
  <si>
    <t>Počet ekologických výukových programů</t>
  </si>
  <si>
    <t>Počet poradenských případů, konzultací</t>
  </si>
  <si>
    <t>Počet zapojených dobrovolníků</t>
  </si>
  <si>
    <t>cpr</t>
  </si>
  <si>
    <t>cjx</t>
  </si>
  <si>
    <t>téma</t>
  </si>
  <si>
    <t>DT</t>
  </si>
  <si>
    <t>CZK</t>
  </si>
  <si>
    <t>1/32/20</t>
  </si>
  <si>
    <t>1/32/20 (MZP/2019/320/1155)</t>
  </si>
  <si>
    <t>11. Rozvoj dobrovolnictví v ochraně přírody a krajiny</t>
  </si>
  <si>
    <t>Environmenální vzdělávání, výchova a osvěta</t>
  </si>
  <si>
    <t>10/32/20</t>
  </si>
  <si>
    <t>10/32/20 (MZP/2019/320/1166)</t>
  </si>
  <si>
    <t>06. Odpady</t>
  </si>
  <si>
    <t>Životní prostředí a vlivy na lidské zdraví</t>
  </si>
  <si>
    <t>100/32/20</t>
  </si>
  <si>
    <t>100/32/20 (MZP/2019/320/1270)</t>
  </si>
  <si>
    <t>07. Adaptační opatření na změnu klimatu a mitigační opatření na místní i národní úrovni</t>
  </si>
  <si>
    <t>Adapace na klimatickou změnu</t>
  </si>
  <si>
    <t>101/32/20</t>
  </si>
  <si>
    <t>101/32/20 (MZP/2019/320/1273)</t>
  </si>
  <si>
    <t>102/32/20</t>
  </si>
  <si>
    <t>102/32/20 (MZP/2019/320/1274)</t>
  </si>
  <si>
    <t>08. Environmentálně odpovědá spotřeba, udržitelné využívání zdrojů</t>
  </si>
  <si>
    <t>103/32/20</t>
  </si>
  <si>
    <t>103/32/20 (MZP/2019/320/1275)</t>
  </si>
  <si>
    <t>10. Podpora propojování EVVO se sociální oblastí</t>
  </si>
  <si>
    <t>104/32/20</t>
  </si>
  <si>
    <t>104/32/20 (MZP/2019/320/1276)</t>
  </si>
  <si>
    <t>04. Kvalita a ochrana vod</t>
  </si>
  <si>
    <t>105/32/20</t>
  </si>
  <si>
    <t>105/32/20 (MZP/2019/320/1277)</t>
  </si>
  <si>
    <t>09. Inovativní programy EVVO</t>
  </si>
  <si>
    <t>106/32/20</t>
  </si>
  <si>
    <t>106/32/20 (MZP/2019/320/1278)</t>
  </si>
  <si>
    <t>107/32/20</t>
  </si>
  <si>
    <t>107/32/20 (MZP/2019/320/1280)</t>
  </si>
  <si>
    <t>108/32/20</t>
  </si>
  <si>
    <t>108/32/20 (MZP/2019/320/1281)</t>
  </si>
  <si>
    <t>109/32/20</t>
  </si>
  <si>
    <t>109/32/20 (MZP/2019/320/1282)</t>
  </si>
  <si>
    <t>11/32/20</t>
  </si>
  <si>
    <t>11/32/20 (MZP/2019/320/1169)</t>
  </si>
  <si>
    <t>03. Udržitelný rozvoj krajiny (obnova krajiny, zachování krajinného rázu)</t>
  </si>
  <si>
    <t>Ochrana přírody a biologické rozmanitosti</t>
  </si>
  <si>
    <t>110/32/20</t>
  </si>
  <si>
    <t>110/32/20 (MZP/2019/320/1283)</t>
  </si>
  <si>
    <t>111/32/20</t>
  </si>
  <si>
    <t>111/32/20 (MZP/2019/320/1284)</t>
  </si>
  <si>
    <t>01. Zvláště chráněné a vzácné druhy rostlin a živočichů</t>
  </si>
  <si>
    <t>112/32/20</t>
  </si>
  <si>
    <t>112/32/20 (MZP/2019/320/1285)</t>
  </si>
  <si>
    <t>02. Biotopy botanicky a zoologicky cenné lokality a přírodě blízká společenstva mimo zvláště chráněná území</t>
  </si>
  <si>
    <t>113/32/20</t>
  </si>
  <si>
    <t>113/32/20 (MZP/2019/320/1286)</t>
  </si>
  <si>
    <t>114/32/20</t>
  </si>
  <si>
    <t>114/32/20 (MZP/2019/320/1287)</t>
  </si>
  <si>
    <t>115/32/20</t>
  </si>
  <si>
    <t>115/32/20 (MZP/2019/320/1288)</t>
  </si>
  <si>
    <t>116/32/20</t>
  </si>
  <si>
    <t>116/32/20 (MZP/2019/320/1289)</t>
  </si>
  <si>
    <t>117/32/20</t>
  </si>
  <si>
    <t>117/32/20 (MZP/2019/320/1290)</t>
  </si>
  <si>
    <t>118/32/20</t>
  </si>
  <si>
    <t>118/32/20 (MZP/2019/320/1292)</t>
  </si>
  <si>
    <t>119/32/20</t>
  </si>
  <si>
    <t>119/32/20 (MZP/2019/320/1293)</t>
  </si>
  <si>
    <t>12/32/20</t>
  </si>
  <si>
    <t>12/32/20 (MZP/2019/320/1170)</t>
  </si>
  <si>
    <t>120/32/20</t>
  </si>
  <si>
    <t>120/32/20 (MZP/2019/320/1294)</t>
  </si>
  <si>
    <t>121/32/20</t>
  </si>
  <si>
    <t>121/32/20 (MZP/2019/320/1295)</t>
  </si>
  <si>
    <t>122/32/20</t>
  </si>
  <si>
    <t>122/32/20 (MZP/2019/320/1297)</t>
  </si>
  <si>
    <t>123/32/20</t>
  </si>
  <si>
    <t>123/32/20 (MZP/2019/320/1298)</t>
  </si>
  <si>
    <t>124/32/20</t>
  </si>
  <si>
    <t>124/32/20 (MZP/2019/320/1300)</t>
  </si>
  <si>
    <t>125/32/20</t>
  </si>
  <si>
    <t>125/32/20 (MZP/2019/320/1302)</t>
  </si>
  <si>
    <t>126/32/20</t>
  </si>
  <si>
    <t>126/32/20 (MZP/2019/320/1304)</t>
  </si>
  <si>
    <t>127/32/20</t>
  </si>
  <si>
    <t>127/32/20 (MZP/2019/320/1305)</t>
  </si>
  <si>
    <t>128/32/20</t>
  </si>
  <si>
    <t>128/32/20 (MZP/2019/320/1306)</t>
  </si>
  <si>
    <t>129/32/20</t>
  </si>
  <si>
    <t>129/32/20 (MZP/2019/320/1307)</t>
  </si>
  <si>
    <t>05. Kvalita a ochrana ovzduší</t>
  </si>
  <si>
    <t>13/32/20</t>
  </si>
  <si>
    <t>13/32/20 (MZP/2019/320/1171)</t>
  </si>
  <si>
    <t>130/32/20</t>
  </si>
  <si>
    <t>130/32/20 (MZP/2019/320/1308)</t>
  </si>
  <si>
    <t>131/32/20</t>
  </si>
  <si>
    <t>131/32/20 (MZP/2019/320/1309)</t>
  </si>
  <si>
    <t>132/32/20</t>
  </si>
  <si>
    <t>132/32/20 (MZP/2019/320/1310)</t>
  </si>
  <si>
    <t>133/32/20</t>
  </si>
  <si>
    <t>133/32/20 (MZP/2019/320/1311)</t>
  </si>
  <si>
    <t>134/32/20</t>
  </si>
  <si>
    <t>134/32/20 (MZP/2019/320/1312)</t>
  </si>
  <si>
    <t>135/32/20</t>
  </si>
  <si>
    <t>135/32/20 (MZP/2019/320/1313)</t>
  </si>
  <si>
    <t>14/32/20</t>
  </si>
  <si>
    <t>14/32/20 (MZP/2019/320/1172)</t>
  </si>
  <si>
    <t>15/32/20</t>
  </si>
  <si>
    <t>15/32/20 (MZP/2019/320/1173)</t>
  </si>
  <si>
    <t>16/32/20</t>
  </si>
  <si>
    <t>16/32/20 (MZP/2019/320/1174)</t>
  </si>
  <si>
    <t>17/32/20</t>
  </si>
  <si>
    <t>17/32/20 (MZP/2019/320/1175)</t>
  </si>
  <si>
    <t>18/32/20</t>
  </si>
  <si>
    <t>18/32/20 (MZP/2019/320/1176)</t>
  </si>
  <si>
    <t>19/32/20</t>
  </si>
  <si>
    <t>19/32/20 (MZP/2019/320/1177)</t>
  </si>
  <si>
    <t>2/32/20</t>
  </si>
  <si>
    <t>2/32/20 (MZP/2019/320/1167)</t>
  </si>
  <si>
    <t>20/32/20</t>
  </si>
  <si>
    <t>20/32/20 (MZP/2019/320/1179)</t>
  </si>
  <si>
    <t>21/32/20</t>
  </si>
  <si>
    <t>21/32/20 (MZP/2019/320/1180)</t>
  </si>
  <si>
    <t>22/32/20</t>
  </si>
  <si>
    <t>22/32/20 (MZP/2019/320/1181)</t>
  </si>
  <si>
    <t>23/32/20</t>
  </si>
  <si>
    <t>23/32/20 (MZP/2019/320/1182)</t>
  </si>
  <si>
    <t>24/32/20</t>
  </si>
  <si>
    <t>24/32/20 (MZP/2019/320/1183)</t>
  </si>
  <si>
    <t>25/32/20</t>
  </si>
  <si>
    <t>25/32/20 (MZP/2019/320/1186)</t>
  </si>
  <si>
    <t>26/32/20</t>
  </si>
  <si>
    <t>26/32/20 (MZP/2019/320/1187)</t>
  </si>
  <si>
    <t>27/32/20</t>
  </si>
  <si>
    <t>27/32/20 (MZP/2019/320/1188)</t>
  </si>
  <si>
    <t>28/32/20</t>
  </si>
  <si>
    <t>28/32/20 (MZP/2019/320/1189)</t>
  </si>
  <si>
    <t>29/32/20</t>
  </si>
  <si>
    <t>29/32/20 (MZP/2019/320/1190)</t>
  </si>
  <si>
    <t>3/32/20</t>
  </si>
  <si>
    <t>3/32/20 (MZP/2019/320/1157)</t>
  </si>
  <si>
    <t>30/32/20</t>
  </si>
  <si>
    <t>30/32/20 (MZP/2019/320/1191)</t>
  </si>
  <si>
    <t>#VALUE!</t>
  </si>
  <si>
    <t>301/32/20</t>
  </si>
  <si>
    <t>Podpora environmentálního vzdělávání, výchovy a osvěty, environmentálního poradenství a jejich aktérů v České republice.</t>
  </si>
  <si>
    <t>31/32/20</t>
  </si>
  <si>
    <t>31/32/20 (MZP/2019/320/1192)</t>
  </si>
  <si>
    <t>Dobrovolníkem pro přírodu</t>
  </si>
  <si>
    <t>32/32/20</t>
  </si>
  <si>
    <t>32/32/20 (MZP/2019/320/1193)</t>
  </si>
  <si>
    <t>Krajina sadů</t>
  </si>
  <si>
    <t>33/32/20</t>
  </si>
  <si>
    <t>33/32/20 (MZP/2019/320/1194)</t>
  </si>
  <si>
    <t>Po nás potopa?</t>
  </si>
  <si>
    <t>34/32/20</t>
  </si>
  <si>
    <t>34/32/20 (MZP/2019/320/1195)</t>
  </si>
  <si>
    <t>Zažít město jinak 2020</t>
  </si>
  <si>
    <t>35/32/20</t>
  </si>
  <si>
    <t>35/32/20 (MZP/2019/320/1196)</t>
  </si>
  <si>
    <t>Zelené kilometry  2020</t>
  </si>
  <si>
    <t>36/32/20</t>
  </si>
  <si>
    <t>36/32/20 (MZP/2019/320/1197)</t>
  </si>
  <si>
    <t>Vizuální průvodce udržitelným rozvojem a mobilitou</t>
  </si>
  <si>
    <t>37/32/20</t>
  </si>
  <si>
    <t>37/32/20 (MZP/2019/320/1198)</t>
  </si>
  <si>
    <t>Klimatické zpravodajství na serveru Ekolist.cz – informační servis (nejen) pro města a obce</t>
  </si>
  <si>
    <t>38/32/20</t>
  </si>
  <si>
    <t>38/32/20 (MZP/2019/320/1199)</t>
  </si>
  <si>
    <t>Osvětové akce s živými zvířaty nejen o netopýrech pro seniory</t>
  </si>
  <si>
    <t>39/32/20</t>
  </si>
  <si>
    <t>39/32/20 (MZP/2019/320/1200)</t>
  </si>
  <si>
    <t>Příběhy, které mění svět - společně s učiteli a žáky pro šetrnější spotřebu a klima</t>
  </si>
  <si>
    <t>4/32/20</t>
  </si>
  <si>
    <t>4/32/20 (MZP/2019/320/1158 )</t>
  </si>
  <si>
    <t>Prevence vzniku odpadů –  Trash Hero</t>
  </si>
  <si>
    <t>40/32/20</t>
  </si>
  <si>
    <t>40/32/20 (MZP/2019/320/1201)</t>
  </si>
  <si>
    <t>Učíme se reagovat na změnu klimatu III ve své obci</t>
  </si>
  <si>
    <t>41/32/20</t>
  </si>
  <si>
    <t>41/32/20 (MZP/2019/320/1202)</t>
  </si>
  <si>
    <t>Dům DOTEK jako učební pomůcka o "ekoznačení"</t>
  </si>
  <si>
    <t>42/32/20</t>
  </si>
  <si>
    <t>42/32/20 (MZP/2019/320/1203)</t>
  </si>
  <si>
    <t>Podpora environmentálně odpovědné spotřeby a ekologického zemědělství  na Tišnovsku v roce 2020</t>
  </si>
  <si>
    <t>43/32/20</t>
  </si>
  <si>
    <t>43/32/20 (MZP/2019/320/1204)</t>
  </si>
  <si>
    <t>Příroda všemi smysly</t>
  </si>
  <si>
    <t>44/32/20</t>
  </si>
  <si>
    <t>44/32/20 (MZP/2019/320/1205)</t>
  </si>
  <si>
    <t>Do přírody v každém věku</t>
  </si>
  <si>
    <t>45/32/20</t>
  </si>
  <si>
    <t>45/32/20 (MZP/2019/320/1206)</t>
  </si>
  <si>
    <t>Uzavřený cyklus jídla v provozu</t>
  </si>
  <si>
    <t>46/32/20</t>
  </si>
  <si>
    <t>46/32/20 (MZP/2019/320/1208)</t>
  </si>
  <si>
    <t>Trávníky a biodiverzita: Příklady dobré praxe v Českých Budějovicích</t>
  </si>
  <si>
    <t>47/32/20</t>
  </si>
  <si>
    <t>47/32/20 (MZP/2019/320/1209)</t>
  </si>
  <si>
    <t>Ochranářský management a monitoring zásahů na podporu biodiverzity v jihočeských pískovnách</t>
  </si>
  <si>
    <t>48/32/20</t>
  </si>
  <si>
    <t>48/32/20 (MZP/2019/320/1210)</t>
  </si>
  <si>
    <t>Komplexní vzdělávání o agroekologii pro střední školy</t>
  </si>
  <si>
    <t>49/32/20</t>
  </si>
  <si>
    <t>49/32/20 (MZP/2019/320/1211)</t>
  </si>
  <si>
    <t>Jak (se) učit na ekofarmě</t>
  </si>
  <si>
    <t>5/32/20</t>
  </si>
  <si>
    <t>5/32/20 (MZP/2019/320/1178)</t>
  </si>
  <si>
    <t>Trpasličí stráň</t>
  </si>
  <si>
    <t>50/32/20</t>
  </si>
  <si>
    <t>50/32/20 (MZP/2019/320/1212)</t>
  </si>
  <si>
    <t>Malý biozahradník</t>
  </si>
  <si>
    <t>51/32/20</t>
  </si>
  <si>
    <t>51/32/20 (MZP/2019/320/1213)</t>
  </si>
  <si>
    <t>Managementová podpora a monitoring hnízdní populace sovy pálené v urbanizovaných biotopech Moravskoslezského kraje.</t>
  </si>
  <si>
    <t>52/32/20</t>
  </si>
  <si>
    <t>52/32/20 (MZP/2019/320/1214)</t>
  </si>
  <si>
    <t>Managementová podpora a monitoring hnízdní populace sovy pálené v urbanizovaných biotopech Olomouckého kraje.</t>
  </si>
  <si>
    <t>53/32/20</t>
  </si>
  <si>
    <t>53/32/20 (MZP/2019/320/1215)</t>
  </si>
  <si>
    <t>Managementová podpora a monitoring hnízdní populace sýčka obecného v urbanizovaných biotopech Jihomoravského kraje.</t>
  </si>
  <si>
    <t>54/32/20</t>
  </si>
  <si>
    <t>54/32/20 (MZP/2019/320/1219)</t>
  </si>
  <si>
    <t>3P (Poznávání  a prožítky v přírodě)</t>
  </si>
  <si>
    <t>55/32/20</t>
  </si>
  <si>
    <t>55/32/20 (MZP/2019/320/1221)</t>
  </si>
  <si>
    <t>Podpora dobrovolnictví pro péči o bílé stráně</t>
  </si>
  <si>
    <t>56/32/20</t>
  </si>
  <si>
    <t>56/32/20 (MZP/2019/320/1222)</t>
  </si>
  <si>
    <t>Kořeny - environmentální podcast</t>
  </si>
  <si>
    <t>57/32/20</t>
  </si>
  <si>
    <t>57/32/20 (MZP/2019/320/1223)</t>
  </si>
  <si>
    <t>Podpora třídění v rekreačních oblastech Beskyd</t>
  </si>
  <si>
    <t>58/32/20</t>
  </si>
  <si>
    <t>58/32/20 (MZP/2019/320/1224)</t>
  </si>
  <si>
    <t>VODA - život v každé kapce</t>
  </si>
  <si>
    <t>59/32/20</t>
  </si>
  <si>
    <t>59/32/20 (MZP/2019/320/1225)</t>
  </si>
  <si>
    <t>Snižujeme množství vyhozeného jídla</t>
  </si>
  <si>
    <t>6/32/20</t>
  </si>
  <si>
    <t>6/32/20 (MZP/2019/320/1159)</t>
  </si>
  <si>
    <t>Čistá řeka Jizera 2020</t>
  </si>
  <si>
    <t>60/32/20</t>
  </si>
  <si>
    <t>60/32/20 (MZP/2019/320/1226)</t>
  </si>
  <si>
    <t>Jak na sucho v zahradě</t>
  </si>
  <si>
    <t>61/32/20</t>
  </si>
  <si>
    <t>61/32/20 (MZP/2019/320/1227)</t>
  </si>
  <si>
    <t>Monitoring vybraných druhů ptáků</t>
  </si>
  <si>
    <t>62/32/20</t>
  </si>
  <si>
    <t>62/32/20 (MZP/2019/320/1228)</t>
  </si>
  <si>
    <t>Začátek zlepšování funkce řek a potoků ve městech</t>
  </si>
  <si>
    <t>63/32/20</t>
  </si>
  <si>
    <t>63/32/20 (MZP/2019/320/1229)</t>
  </si>
  <si>
    <t>Zapojujeme veřejnost do lokální adaptace na klimatickou změnu</t>
  </si>
  <si>
    <t>64/32/20</t>
  </si>
  <si>
    <t>64/32/20 (MZP/2019/320/1230)</t>
  </si>
  <si>
    <t>Ochrana hnízd čejky chocholaté a motáka lužního na Podblanicku</t>
  </si>
  <si>
    <t>65/32/20</t>
  </si>
  <si>
    <t>65/32/20 (MZP/2019/320/1231)</t>
  </si>
  <si>
    <t>Propojování realizace opatření k ochraně zvláště chráněných a ohrožených druhů vázaných na mrtvé dřevo s EVVO</t>
  </si>
  <si>
    <t>66/32/20</t>
  </si>
  <si>
    <t>66/32/20 (MZP/2019/320/1232)</t>
  </si>
  <si>
    <t>Posílení praktické ochrany přírody na Podblanicku prostřednictvím dobrovolnických aktivit</t>
  </si>
  <si>
    <t>67/32/20</t>
  </si>
  <si>
    <t>67/32/20 (MZP/2019/320/1233)</t>
  </si>
  <si>
    <t>Dílna Zauhlovačky</t>
  </si>
  <si>
    <t>68/32/20</t>
  </si>
  <si>
    <t>68/32/20 (MZP/2019/320/1234)</t>
  </si>
  <si>
    <t>Environmentálně odpovědná spotřeba potravin</t>
  </si>
  <si>
    <t>69/32/20</t>
  </si>
  <si>
    <t>69/32/20 (MZP/2019/320/1235)</t>
  </si>
  <si>
    <t>Projekty komunitní energetiky jako motivátor rozvoje obnovitelných zdrojů energie</t>
  </si>
  <si>
    <t>7/32/20</t>
  </si>
  <si>
    <t>7/32/20 (MZP/2019/320/1160)</t>
  </si>
  <si>
    <t>Zeleň ve městě participativně</t>
  </si>
  <si>
    <t>70/32/20</t>
  </si>
  <si>
    <t>70/32/20 (MZP/2019/320/1236)</t>
  </si>
  <si>
    <t>Zapoj se do ochrany přírody i ty!</t>
  </si>
  <si>
    <t>71/32/20</t>
  </si>
  <si>
    <t>71/32/20 (MZP/2019/320/1237)</t>
  </si>
  <si>
    <t>Bezodpadový život</t>
  </si>
  <si>
    <t>72/32/20</t>
  </si>
  <si>
    <t>72/32/20 (MZP/2019/320/1238)</t>
  </si>
  <si>
    <t>S kapkou vody za poznáním  (EVVO pro handicapované děti a mládež)</t>
  </si>
  <si>
    <t>73/32/20</t>
  </si>
  <si>
    <t>73/32/20 (MZP/2019/320/1239)</t>
  </si>
  <si>
    <t>Když je vody nedostatek</t>
  </si>
  <si>
    <t>74/32/20</t>
  </si>
  <si>
    <t>74/32/20 (MZP/2019/320/1240)</t>
  </si>
  <si>
    <t>Živé vnitrobloky - samospráva je klíčový hráč 2</t>
  </si>
  <si>
    <t>75/32/20</t>
  </si>
  <si>
    <t>75/32/20 (MZP/2019/320/1241)</t>
  </si>
  <si>
    <t>Festival Živé vnitrobloky 2</t>
  </si>
  <si>
    <t>76/32/20</t>
  </si>
  <si>
    <t>76/32/20 (MZP/2019/320/1242)</t>
  </si>
  <si>
    <t>Živé vnitrobloky - participace v sídelní krajině</t>
  </si>
  <si>
    <t>77/32/20</t>
  </si>
  <si>
    <t>77/32/20 (MZP/2019/320/1243)</t>
  </si>
  <si>
    <t>Čistý vzduch do škol</t>
  </si>
  <si>
    <t>78/32/20</t>
  </si>
  <si>
    <t>78/32/20 (MZP/2019/320/1244)</t>
  </si>
  <si>
    <t>Zavedení kompostování v ZŠ</t>
  </si>
  <si>
    <t>79/32/20</t>
  </si>
  <si>
    <t>79/32/20 (MZP/2019/320/1245)</t>
  </si>
  <si>
    <t>Rys v hledáčku veřejnosti</t>
  </si>
  <si>
    <t>8/32/20</t>
  </si>
  <si>
    <t>8/32/20 (MZP/2019/320/1161)</t>
  </si>
  <si>
    <t>Objevujeme přírodu v přírodě</t>
  </si>
  <si>
    <t>80/32/20</t>
  </si>
  <si>
    <t>80/32/20 (MZP/2019/320/1246)</t>
  </si>
  <si>
    <t>Monitoring a podpora sysla obecného na jižní Moravě 2020</t>
  </si>
  <si>
    <t>81/32/20</t>
  </si>
  <si>
    <t>81/32/20 (MZP/2019/320/1247)</t>
  </si>
  <si>
    <t>Monitoring sokola stěhovavého v urbanizovaném a industrializovaném prostředí</t>
  </si>
  <si>
    <t>82/32/20</t>
  </si>
  <si>
    <t>82/32/20 (MZP/2019/320/1249)</t>
  </si>
  <si>
    <t>Výukový program pro 1. Stupeň základních škol – ŽIVOT V MOKŘADU</t>
  </si>
  <si>
    <t>83/32/20</t>
  </si>
  <si>
    <t>83/32/20 (MZP/2019/320/1250)</t>
  </si>
  <si>
    <t>Poznáváme CHKO Babiččino údolí</t>
  </si>
  <si>
    <t>84/32/20</t>
  </si>
  <si>
    <t>84/32/20 (MZP/2019/320/1251)</t>
  </si>
  <si>
    <t>BIO ZASE O KOUSEK BLÍŽ</t>
  </si>
  <si>
    <t>85/32/20</t>
  </si>
  <si>
    <t>85/32/20 (MZP/2019/320/1252)</t>
  </si>
  <si>
    <t>Domov pro lidi i pro ptáky</t>
  </si>
  <si>
    <t>86/32/20</t>
  </si>
  <si>
    <t>86/32/20 (MZP/2019/320/1253)</t>
  </si>
  <si>
    <t>Podpora ptačích druhů hnízdících v zemědělské krajině</t>
  </si>
  <si>
    <t>87/32/20</t>
  </si>
  <si>
    <t>87/32/20 (MZP/2019/320/1254)</t>
  </si>
  <si>
    <t>Dobrovolníci v monitoringu i managementu ptačího parku</t>
  </si>
  <si>
    <t>88/32/20</t>
  </si>
  <si>
    <t>88/32/20 (MZP/2019/320/1255)</t>
  </si>
  <si>
    <t>Odpadové hospodářství obcí – příklady dobré praxe</t>
  </si>
  <si>
    <t>89/32/20</t>
  </si>
  <si>
    <t>89/32/20 (MZP/2019/320/1256)</t>
  </si>
  <si>
    <t>Oheň a voda – ochrana před kritickým znečištěním vod</t>
  </si>
  <si>
    <t>9/32/20</t>
  </si>
  <si>
    <t>9/32/20 (MZP/2019/320/1164)</t>
  </si>
  <si>
    <t>Mezigenerační setkávání v přírodě</t>
  </si>
  <si>
    <t>90/32/20</t>
  </si>
  <si>
    <t>90/32/20 (MZP/2019/320/1257)</t>
  </si>
  <si>
    <t>Kupujte méně, hlavně bez plastů a toxických látek</t>
  </si>
  <si>
    <t>91/32/20</t>
  </si>
  <si>
    <t>91/32/20 (MZP/2019/320/1258)</t>
  </si>
  <si>
    <t>EVVO programy pro seniory</t>
  </si>
  <si>
    <t>92/32/20</t>
  </si>
  <si>
    <t>92/32/20 (MZP/2019/320/1259)</t>
  </si>
  <si>
    <t>Učíme se hrou - zoopedagogika 2020</t>
  </si>
  <si>
    <t>93/32/20</t>
  </si>
  <si>
    <t>93/32/20 (MZP/2019/320/1260)</t>
  </si>
  <si>
    <t>Sherlockem na ekostatku</t>
  </si>
  <si>
    <t>94/32/20</t>
  </si>
  <si>
    <t>94/32/20 (MZP/2019/320/1261)</t>
  </si>
  <si>
    <t>Školní les</t>
  </si>
  <si>
    <t>95/32/20</t>
  </si>
  <si>
    <t>95/32/20 (MZP/2019/320/1262)</t>
  </si>
  <si>
    <t>Příroda pro péči - péče pro přírodu</t>
  </si>
  <si>
    <t>96/32/20</t>
  </si>
  <si>
    <t>96/32/20 (MZP/2019/320/1263)</t>
  </si>
  <si>
    <t>Cesty k prevenci a třídění – zkušenosti úspěšných obcí</t>
  </si>
  <si>
    <t>97/32/20</t>
  </si>
  <si>
    <t>97/32/20 (MZP/2019/320/1264)</t>
  </si>
  <si>
    <t>Divoši v divočině</t>
  </si>
  <si>
    <t>98/32/20</t>
  </si>
  <si>
    <t>98/32/20 (MZP/2019/320/1265)</t>
  </si>
  <si>
    <t>Méně je někdy více</t>
  </si>
  <si>
    <t>99/32/20</t>
  </si>
  <si>
    <t>99/32/20 (MZP/2019/320/1266)</t>
  </si>
  <si>
    <t>5P - Pilotní Programy s Praktickou Prací pro Přírodu</t>
  </si>
  <si>
    <t>Datum</t>
  </si>
  <si>
    <t>Číslo položky v peněžním deníku</t>
  </si>
  <si>
    <t>Platba za co - účel</t>
  </si>
  <si>
    <t>Částka hrazená z dotace</t>
  </si>
  <si>
    <t>Položka rozpočtu</t>
  </si>
  <si>
    <t>2.1.-Cestovné</t>
  </si>
  <si>
    <t>2.2-Provoz služebního vozidla</t>
  </si>
  <si>
    <t>3.1.-Materiálové náklady (spotřební materiál atp.)</t>
  </si>
  <si>
    <t>5.</t>
  </si>
  <si>
    <t>6.</t>
  </si>
  <si>
    <t>5.1.</t>
  </si>
  <si>
    <t>5.2.</t>
  </si>
  <si>
    <t>5.3.</t>
  </si>
  <si>
    <t>5.5.</t>
  </si>
  <si>
    <t>5.6.</t>
  </si>
  <si>
    <t>5.7.</t>
  </si>
  <si>
    <t>5.8.</t>
  </si>
  <si>
    <t>5.4.</t>
  </si>
  <si>
    <t>5.1.-Účetní služby</t>
  </si>
  <si>
    <t>5.2.-Konzultační, poradenské a právní služby</t>
  </si>
  <si>
    <t>5.3.-Údržba a aktualizace  webových stránek, zpracování dat</t>
  </si>
  <si>
    <t>5.4.-Grafické práce, předtisková úprava</t>
  </si>
  <si>
    <t>5.5.-Tisk</t>
  </si>
  <si>
    <t>5.6.-Školitelé, tlumočníci, autoři textů, korektoři, překladatelé</t>
  </si>
  <si>
    <t>5.7.-Distribuce</t>
  </si>
  <si>
    <t>5.8.-Pronájem prostor a techniky</t>
  </si>
  <si>
    <t>3.2.</t>
  </si>
  <si>
    <t>3.2.-Materiál</t>
  </si>
  <si>
    <t>1.1.-Zaměstnanci - mzdové náklady zaměstnavatele včetně zákonných  odvodů</t>
  </si>
  <si>
    <t>1.2.-Ostatní osobní náklady  (DPP)</t>
  </si>
  <si>
    <t>Ostatní osobní náklady  (DPP)</t>
  </si>
  <si>
    <t>Částka hrazená z jiných zdrojů</t>
  </si>
  <si>
    <t>Státní dotace</t>
  </si>
  <si>
    <t>- pro uživatelské vstupy jsou zpřístupněny pouze části, které se nedopočítávají automaticky (jsou vyznačeny žlutým rastrem)</t>
  </si>
  <si>
    <t>Ostatní služby jinde nezařazené</t>
  </si>
  <si>
    <t>5.9.</t>
  </si>
  <si>
    <t>6.-Režie</t>
  </si>
  <si>
    <t>Sumarizace rozpočtu dotace</t>
  </si>
  <si>
    <t>Mezisoučet kapitoly 1-5</t>
  </si>
  <si>
    <t>Plocha území přímých provedených péčí o území / prací v terénu - plošná opatření</t>
  </si>
  <si>
    <t>Počet přímých provedených péčí o území / prací v terénu - bodová opatření</t>
  </si>
  <si>
    <t>Monitoring biodiverzity - plošný monitoring</t>
  </si>
  <si>
    <t>Monitoring biodiverzity - bodové objekty</t>
  </si>
  <si>
    <t>Počet vysazených / ošetřených stromů nebo keřů</t>
  </si>
  <si>
    <t>Počet odborných / zpravodajských článků</t>
  </si>
  <si>
    <t>Počet akcí pro odbornou / širokou veřejnost / specifické cílové skupiny/participativní akce</t>
  </si>
  <si>
    <t>Dosah akcí pro odbornou / širokou veřejnost / specifické cílové skupiny/participativní akce</t>
  </si>
  <si>
    <t>Dosah ekologických výukových programů</t>
  </si>
  <si>
    <t>Dosah publikačních výstupů</t>
  </si>
  <si>
    <t>Počet nově akreditovaných pozemkových spolků/ reakreditované pozemkové spolky</t>
  </si>
  <si>
    <t>Rozšíření plochy pozemkových spolků</t>
  </si>
  <si>
    <t>Množství zlikvidovaného / recyklovaného / znovuvyužitého odpadu</t>
  </si>
  <si>
    <t>Drobný dlouhodobý majetek</t>
  </si>
  <si>
    <t>4.</t>
  </si>
  <si>
    <t>4.1.</t>
  </si>
  <si>
    <t>4.2.</t>
  </si>
  <si>
    <t>4.3.</t>
  </si>
  <si>
    <t>4.4.</t>
  </si>
  <si>
    <t>5.10.</t>
  </si>
  <si>
    <t>5.11.</t>
  </si>
  <si>
    <t>5.12.</t>
  </si>
  <si>
    <t>5.13.</t>
  </si>
  <si>
    <t>5.14.</t>
  </si>
  <si>
    <t>5.15.</t>
  </si>
  <si>
    <t>5.16.</t>
  </si>
  <si>
    <t>5.17.</t>
  </si>
  <si>
    <t>5.18.</t>
  </si>
  <si>
    <t>4.1.-Drobný dlouhodobý majetek</t>
  </si>
  <si>
    <t>4.2.-Drobný dlouhodobý majetek</t>
  </si>
  <si>
    <t>4.3.-Drobný dlouhodobý majetek</t>
  </si>
  <si>
    <t>4.4.-Drobný dlouhodobý majetek</t>
  </si>
  <si>
    <t>5.9.-Ostatní služby</t>
  </si>
  <si>
    <t>5.10.-Ostatní služby</t>
  </si>
  <si>
    <t>5.11.-Ostatní služby</t>
  </si>
  <si>
    <t>5.12.-Ostatní služby</t>
  </si>
  <si>
    <t>5.13.-Ostatní služby</t>
  </si>
  <si>
    <t>5.14.-Ostatní služby</t>
  </si>
  <si>
    <t>5.15.-Ostatní služby</t>
  </si>
  <si>
    <t>5.16.-Ostatní služby</t>
  </si>
  <si>
    <t>5.17.-Ostatní služby</t>
  </si>
  <si>
    <t>5.18.-Ostatní služby</t>
  </si>
  <si>
    <t>Název příjemce:</t>
  </si>
  <si>
    <t>ks</t>
  </si>
  <si>
    <t>náklad/zhlédnutí</t>
  </si>
  <si>
    <t>osob</t>
  </si>
  <si>
    <t>NE</t>
  </si>
  <si>
    <t>Formulář pro vyúčtování dotace MŽP 2025</t>
  </si>
  <si>
    <r>
      <t>- vyplňte pouze žlutá pole (</t>
    </r>
    <r>
      <rPr>
        <b/>
        <sz val="11"/>
        <color rgb="FF000000"/>
        <rFont val="Calibri"/>
        <family val="2"/>
        <charset val="238"/>
      </rPr>
      <t>číslo Rozhodnutí uvádějte ve tvaru xxx/32/25</t>
    </r>
    <r>
      <rPr>
        <sz val="11"/>
        <color rgb="FF000000"/>
        <rFont val="Calibri"/>
        <family val="2"/>
        <charset val="238"/>
      </rPr>
      <t>)</t>
    </r>
  </si>
  <si>
    <t>Finanční vypořádání dle vyhlášky 433/2024 Sb., o finančním vypořádání</t>
  </si>
  <si>
    <t>Kde konkrétně je možné dosažený indikátor ověřit? (odkazy na veřejně dostupné dokumenty případně na přílohy závěrečné zprávy)</t>
  </si>
  <si>
    <t>ha</t>
  </si>
  <si>
    <t>případů</t>
  </si>
  <si>
    <t>t</t>
  </si>
  <si>
    <t>Objem dobrovolnické práce</t>
  </si>
  <si>
    <t>hodin</t>
  </si>
  <si>
    <t>účastníků</t>
  </si>
  <si>
    <t>zhlédnutí</t>
  </si>
  <si>
    <t>Dopad příspěvků na sociálních sítích</t>
  </si>
  <si>
    <t>programů</t>
  </si>
  <si>
    <t>Přiřazení  k indikátoru Programu (z Rozhodnutí) - vyberte ze seznamu</t>
  </si>
  <si>
    <t>- měrná jednotka indikátoru je definovaná přiřazením konkrétního indikátoru k indikátoru Programu a načte se po výběru ve sloupci G automaticky</t>
  </si>
  <si>
    <t>-do  sloupce F tabulky uveďte informace, kde je možné dosažení indikátorů ověřit (odkazy na publikované dokumenty nebo přílohy závěrečné zprávy)</t>
  </si>
  <si>
    <t xml:space="preserve">Žádosti o změnu podílu dotace je možné podávat do 1. prosince 2025. </t>
  </si>
  <si>
    <t xml:space="preserve">- MŽP nepožaduje po příjemci zpracování finančního vypořádání do tabulky dle vyhlášky 433/2024 Sb. </t>
  </si>
  <si>
    <t>- údaje pro finanční vypořádání má MŽP k dispozici v agendovém informačním systému (§6, odst. 4 vyhlášky 433/2024 Sb.)</t>
  </si>
  <si>
    <t xml:space="preserve">IČ: </t>
  </si>
  <si>
    <t>telefonické spojení, e-mail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</si>
</sst>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#,##0.00\ &quot;Kč&quot;;\-#,##0.00\ &quot;Kč&quot;"/>
    <numFmt numFmtId="164" formatCode="#,##0&quot; Kč&quot;"/>
    <numFmt numFmtId="165" formatCode="#,##0\ &quot;Kč&quot;"/>
    <numFmt numFmtId="166" formatCode="#,##0.00&quot; Kč&quot;"/>
    <numFmt numFmtId="167" formatCode="#,##0.00\ &quot;Kč&quot;"/>
    <numFmt numFmtId="168" formatCode="[$-F800]dddd\,\ mmmm\ dd\,\ yyyy"/>
  </numFmts>
  <fonts count="51">
    <font>
      <sz val="11"/>
      <color rgb="FF000000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i/>
      <sz val="10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name val="Calibri"/>
      <family val="2"/>
      <charset val="238"/>
    </font>
    <font>
      <i/>
      <u/>
      <sz val="8"/>
      <color rgb="FF0000FF"/>
      <name val="Arial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sz val="11"/>
      <color rgb="FF000000"/>
      <name val="&quot;Times New Roman&quot;"/>
    </font>
    <font>
      <sz val="11"/>
      <color theme="1"/>
      <name val="&quot;Times New Roman&quot;"/>
    </font>
    <font>
      <sz val="11"/>
      <color rgb="FF222222"/>
      <name val="&quot;Times New Roman&quot;"/>
    </font>
    <font>
      <u/>
      <sz val="11"/>
      <color rgb="FF000000"/>
      <name val="&quot;Times New Roman&quot;"/>
    </font>
    <font>
      <u/>
      <sz val="11"/>
      <color rgb="FF1155CC"/>
      <name val="&quot;Times New Roman&quot;"/>
    </font>
    <font>
      <sz val="10"/>
      <color rgb="FF000000"/>
      <name val="Calibri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 CE"/>
    </font>
    <font>
      <b/>
      <sz val="10"/>
      <color theme="1"/>
      <name val="Arial CE"/>
    </font>
    <font>
      <b/>
      <sz val="10"/>
      <color rgb="FFFF0000"/>
      <name val="Arial CE"/>
    </font>
    <font>
      <sz val="11"/>
      <color rgb="FF000000"/>
      <name val="Calibri"/>
      <family val="2"/>
      <charset val="238"/>
    </font>
    <font>
      <b/>
      <sz val="9"/>
      <color theme="1"/>
      <name val="Arial"/>
      <family val="2"/>
      <charset val="238"/>
    </font>
    <font>
      <b/>
      <sz val="16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rgb="FF000000"/>
      <name val="Verdana"/>
      <family val="2"/>
      <charset val="238"/>
    </font>
    <font>
      <sz val="11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i/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FFCC99"/>
        <bgColor rgb="FFFFCC99"/>
      </patternFill>
    </fill>
    <fill>
      <patternFill patternType="solid">
        <fgColor rgb="FFCCFFCC"/>
        <bgColor rgb="FFCCFFCC"/>
      </patternFill>
    </fill>
    <fill>
      <patternFill patternType="solid">
        <fgColor rgb="FFCCFFFF"/>
        <bgColor rgb="FFCC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1A1A1A"/>
      </left>
      <right/>
      <top style="thin">
        <color rgb="FF1A1A1A"/>
      </top>
      <bottom style="thin">
        <color rgb="FF1A1A1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  <border>
      <left style="thin">
        <color rgb="FF1A1A1A"/>
      </left>
      <right style="thin">
        <color rgb="FF1A1A1A"/>
      </right>
      <top/>
      <bottom style="thin">
        <color rgb="FF1A1A1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1A1A1A"/>
      </left>
      <right style="thin">
        <color rgb="FF1A1A1A"/>
      </right>
      <top/>
      <bottom/>
      <diagonal/>
    </border>
    <border>
      <left style="thin">
        <color rgb="FF1A1A1A"/>
      </left>
      <right style="thin">
        <color rgb="FF1A1A1A"/>
      </right>
      <top/>
      <bottom/>
      <diagonal/>
    </border>
    <border>
      <left style="thin">
        <color rgb="FF1A1A1A"/>
      </left>
      <right style="medium">
        <color rgb="FF1A1A1A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139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9" fillId="0" borderId="0" xfId="0" quotePrefix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9" fillId="0" borderId="0" xfId="0" applyFont="1" applyAlignment="1">
      <alignment vertical="top"/>
    </xf>
    <xf numFmtId="0" fontId="15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7" fillId="0" borderId="2" xfId="0" applyFont="1" applyBorder="1" applyAlignment="1">
      <alignment vertical="top"/>
    </xf>
    <xf numFmtId="0" fontId="7" fillId="0" borderId="5" xfId="0" applyFont="1" applyBorder="1" applyAlignment="1">
      <alignment vertical="top"/>
    </xf>
    <xf numFmtId="0" fontId="7" fillId="0" borderId="0" xfId="0" applyFont="1" applyAlignment="1">
      <alignment vertical="top"/>
    </xf>
    <xf numFmtId="0" fontId="6" fillId="0" borderId="0" xfId="0" applyFont="1" applyAlignment="1">
      <alignment vertical="top"/>
    </xf>
    <xf numFmtId="10" fontId="9" fillId="3" borderId="5" xfId="0" applyNumberFormat="1" applyFont="1" applyFill="1" applyBorder="1" applyAlignment="1">
      <alignment vertical="top" wrapText="1"/>
    </xf>
    <xf numFmtId="10" fontId="9" fillId="0" borderId="0" xfId="0" applyNumberFormat="1" applyFont="1" applyAlignment="1">
      <alignment vertical="top"/>
    </xf>
    <xf numFmtId="0" fontId="7" fillId="0" borderId="7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164" fontId="9" fillId="0" borderId="7" xfId="0" applyNumberFormat="1" applyFont="1" applyBorder="1" applyAlignment="1">
      <alignment vertical="top"/>
    </xf>
    <xf numFmtId="165" fontId="9" fillId="0" borderId="0" xfId="0" applyNumberFormat="1" applyFont="1" applyAlignment="1">
      <alignment vertical="top"/>
    </xf>
    <xf numFmtId="164" fontId="13" fillId="0" borderId="0" xfId="0" applyNumberFormat="1" applyFont="1" applyAlignment="1">
      <alignment vertical="top"/>
    </xf>
    <xf numFmtId="0" fontId="18" fillId="0" borderId="0" xfId="0" applyFont="1" applyAlignment="1">
      <alignment vertical="top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wrapText="1"/>
    </xf>
    <xf numFmtId="0" fontId="20" fillId="0" borderId="0" xfId="0" applyFont="1"/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49" fontId="20" fillId="0" borderId="0" xfId="0" applyNumberFormat="1" applyFont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49" fontId="19" fillId="4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vertical="top" wrapText="1"/>
    </xf>
    <xf numFmtId="166" fontId="19" fillId="4" borderId="7" xfId="0" applyNumberFormat="1" applyFont="1" applyFill="1" applyBorder="1" applyAlignment="1">
      <alignment vertical="top"/>
    </xf>
    <xf numFmtId="49" fontId="20" fillId="0" borderId="7" xfId="0" applyNumberFormat="1" applyFont="1" applyBorder="1" applyAlignment="1">
      <alignment horizontal="center" vertical="center"/>
    </xf>
    <xf numFmtId="164" fontId="20" fillId="0" borderId="7" xfId="0" applyNumberFormat="1" applyFont="1" applyBorder="1" applyAlignment="1">
      <alignment vertical="top" wrapText="1"/>
    </xf>
    <xf numFmtId="166" fontId="20" fillId="0" borderId="7" xfId="0" applyNumberFormat="1" applyFont="1" applyBorder="1"/>
    <xf numFmtId="166" fontId="20" fillId="2" borderId="7" xfId="0" applyNumberFormat="1" applyFont="1" applyFill="1" applyBorder="1"/>
    <xf numFmtId="0" fontId="20" fillId="0" borderId="7" xfId="0" applyFont="1" applyBorder="1" applyAlignment="1">
      <alignment wrapText="1"/>
    </xf>
    <xf numFmtId="164" fontId="19" fillId="4" borderId="7" xfId="0" applyNumberFormat="1" applyFont="1" applyFill="1" applyBorder="1" applyAlignment="1">
      <alignment vertical="top" wrapText="1"/>
    </xf>
    <xf numFmtId="49" fontId="19" fillId="5" borderId="7" xfId="0" applyNumberFormat="1" applyFont="1" applyFill="1" applyBorder="1" applyAlignment="1">
      <alignment horizontal="center" vertical="center"/>
    </xf>
    <xf numFmtId="164" fontId="19" fillId="5" borderId="7" xfId="0" applyNumberFormat="1" applyFont="1" applyFill="1" applyBorder="1" applyAlignment="1">
      <alignment vertical="top" wrapText="1"/>
    </xf>
    <xf numFmtId="166" fontId="20" fillId="5" borderId="7" xfId="0" applyNumberFormat="1" applyFont="1" applyFill="1" applyBorder="1"/>
    <xf numFmtId="0" fontId="23" fillId="4" borderId="7" xfId="0" applyFont="1" applyFill="1" applyBorder="1" applyAlignment="1">
      <alignment wrapText="1"/>
    </xf>
    <xf numFmtId="49" fontId="19" fillId="5" borderId="7" xfId="0" applyNumberFormat="1" applyFont="1" applyFill="1" applyBorder="1" applyAlignment="1">
      <alignment horizontal="center" vertical="center" wrapText="1"/>
    </xf>
    <xf numFmtId="166" fontId="20" fillId="5" borderId="7" xfId="0" applyNumberFormat="1" applyFont="1" applyFill="1" applyBorder="1" applyAlignment="1">
      <alignment wrapText="1"/>
    </xf>
    <xf numFmtId="14" fontId="20" fillId="0" borderId="7" xfId="0" quotePrefix="1" applyNumberFormat="1" applyFont="1" applyBorder="1" applyAlignment="1">
      <alignment horizontal="center" vertical="center"/>
    </xf>
    <xf numFmtId="49" fontId="20" fillId="6" borderId="8" xfId="0" applyNumberFormat="1" applyFont="1" applyFill="1" applyBorder="1" applyAlignment="1">
      <alignment horizontal="center" vertical="center"/>
    </xf>
    <xf numFmtId="164" fontId="24" fillId="6" borderId="1" xfId="0" applyNumberFormat="1" applyFont="1" applyFill="1" applyBorder="1" applyAlignment="1">
      <alignment vertical="top" wrapText="1"/>
    </xf>
    <xf numFmtId="166" fontId="19" fillId="6" borderId="9" xfId="0" applyNumberFormat="1" applyFont="1" applyFill="1" applyBorder="1" applyAlignment="1">
      <alignment vertical="top"/>
    </xf>
    <xf numFmtId="166" fontId="19" fillId="6" borderId="10" xfId="0" applyNumberFormat="1" applyFont="1" applyFill="1" applyBorder="1" applyAlignment="1">
      <alignment vertical="top"/>
    </xf>
    <xf numFmtId="49" fontId="20" fillId="7" borderId="7" xfId="0" applyNumberFormat="1" applyFont="1" applyFill="1" applyBorder="1" applyAlignment="1">
      <alignment horizontal="center" vertical="center"/>
    </xf>
    <xf numFmtId="164" fontId="25" fillId="7" borderId="7" xfId="0" applyNumberFormat="1" applyFont="1" applyFill="1" applyBorder="1" applyAlignment="1">
      <alignment vertical="top" wrapText="1"/>
    </xf>
    <xf numFmtId="166" fontId="24" fillId="7" borderId="7" xfId="0" applyNumberFormat="1" applyFont="1" applyFill="1" applyBorder="1" applyAlignment="1">
      <alignment vertical="top"/>
    </xf>
    <xf numFmtId="168" fontId="7" fillId="0" borderId="0" xfId="0" applyNumberFormat="1" applyFont="1"/>
    <xf numFmtId="0" fontId="13" fillId="0" borderId="7" xfId="0" applyFont="1" applyBorder="1" applyAlignment="1">
      <alignment vertical="top" wrapText="1"/>
    </xf>
    <xf numFmtId="0" fontId="13" fillId="4" borderId="1" xfId="0" applyFont="1" applyFill="1" applyBorder="1"/>
    <xf numFmtId="0" fontId="32" fillId="0" borderId="0" xfId="0" applyFont="1" applyAlignment="1">
      <alignment horizontal="left" vertical="top"/>
    </xf>
    <xf numFmtId="0" fontId="32" fillId="0" borderId="0" xfId="0" applyFont="1" applyAlignment="1">
      <alignment horizontal="right" vertical="top"/>
    </xf>
    <xf numFmtId="49" fontId="9" fillId="0" borderId="0" xfId="0" applyNumberFormat="1" applyFont="1"/>
    <xf numFmtId="0" fontId="32" fillId="0" borderId="0" xfId="0" applyFont="1"/>
    <xf numFmtId="168" fontId="33" fillId="0" borderId="5" xfId="0" applyNumberFormat="1" applyFont="1" applyBorder="1" applyAlignment="1">
      <alignment horizontal="center" vertical="top" wrapText="1"/>
    </xf>
    <xf numFmtId="2" fontId="33" fillId="0" borderId="5" xfId="0" applyNumberFormat="1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168" fontId="9" fillId="0" borderId="0" xfId="0" applyNumberFormat="1" applyFont="1" applyAlignment="1">
      <alignment vertical="top"/>
    </xf>
    <xf numFmtId="49" fontId="9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0" fontId="32" fillId="0" borderId="0" xfId="0" applyFont="1" applyAlignment="1">
      <alignment vertical="top"/>
    </xf>
    <xf numFmtId="14" fontId="9" fillId="2" borderId="7" xfId="0" applyNumberFormat="1" applyFont="1" applyFill="1" applyBorder="1" applyAlignment="1" applyProtection="1">
      <alignment vertical="top"/>
      <protection locked="0"/>
    </xf>
    <xf numFmtId="0" fontId="9" fillId="2" borderId="7" xfId="0" applyFont="1" applyFill="1" applyBorder="1" applyAlignment="1" applyProtection="1">
      <alignment vertical="top"/>
      <protection locked="0"/>
    </xf>
    <xf numFmtId="0" fontId="9" fillId="2" borderId="7" xfId="0" applyFont="1" applyFill="1" applyBorder="1" applyAlignment="1" applyProtection="1">
      <alignment vertical="top" wrapText="1"/>
      <protection locked="0"/>
    </xf>
    <xf numFmtId="167" fontId="14" fillId="2" borderId="5" xfId="0" applyNumberFormat="1" applyFont="1" applyFill="1" applyBorder="1" applyAlignment="1" applyProtection="1">
      <alignment vertical="top" wrapText="1"/>
      <protection locked="0"/>
    </xf>
    <xf numFmtId="0" fontId="34" fillId="2" borderId="5" xfId="0" applyFont="1" applyFill="1" applyBorder="1" applyAlignment="1" applyProtection="1">
      <alignment vertical="top" wrapText="1"/>
      <protection locked="0"/>
    </xf>
    <xf numFmtId="7" fontId="9" fillId="2" borderId="7" xfId="0" applyNumberFormat="1" applyFont="1" applyFill="1" applyBorder="1" applyAlignment="1" applyProtection="1">
      <alignment vertical="top"/>
      <protection locked="0"/>
    </xf>
    <xf numFmtId="0" fontId="38" fillId="2" borderId="7" xfId="0" applyFont="1" applyFill="1" applyBorder="1" applyAlignment="1" applyProtection="1">
      <alignment vertical="top"/>
      <protection locked="0"/>
    </xf>
    <xf numFmtId="2" fontId="39" fillId="0" borderId="5" xfId="0" applyNumberFormat="1" applyFont="1" applyBorder="1" applyAlignment="1">
      <alignment horizontal="center" vertical="top" wrapText="1"/>
    </xf>
    <xf numFmtId="0" fontId="0" fillId="0" borderId="0" xfId="0" applyProtection="1">
      <protection locked="0"/>
    </xf>
    <xf numFmtId="0" fontId="38" fillId="0" borderId="7" xfId="0" applyFont="1" applyBorder="1" applyAlignment="1">
      <alignment vertical="top"/>
    </xf>
    <xf numFmtId="0" fontId="38" fillId="0" borderId="0" xfId="0" applyFont="1" applyAlignment="1">
      <alignment vertical="top"/>
    </xf>
    <xf numFmtId="166" fontId="9" fillId="3" borderId="12" xfId="0" applyNumberFormat="1" applyFont="1" applyFill="1" applyBorder="1" applyAlignment="1">
      <alignment vertical="top" wrapText="1"/>
    </xf>
    <xf numFmtId="166" fontId="9" fillId="3" borderId="5" xfId="0" applyNumberFormat="1" applyFont="1" applyFill="1" applyBorder="1" applyAlignment="1">
      <alignment vertical="top" wrapText="1"/>
    </xf>
    <xf numFmtId="0" fontId="41" fillId="0" borderId="0" xfId="0" applyFont="1" applyAlignment="1">
      <alignment vertical="top"/>
    </xf>
    <xf numFmtId="0" fontId="40" fillId="2" borderId="1" xfId="0" applyFont="1" applyFill="1" applyBorder="1" applyAlignment="1" applyProtection="1">
      <alignment vertical="top" wrapText="1"/>
      <protection locked="0"/>
    </xf>
    <xf numFmtId="14" fontId="9" fillId="2" borderId="12" xfId="0" applyNumberFormat="1" applyFont="1" applyFill="1" applyBorder="1" applyAlignment="1" applyProtection="1">
      <alignment horizontal="right" vertical="top" wrapText="1"/>
      <protection locked="0"/>
    </xf>
    <xf numFmtId="14" fontId="9" fillId="2" borderId="6" xfId="0" applyNumberFormat="1" applyFont="1" applyFill="1" applyBorder="1" applyAlignment="1" applyProtection="1">
      <alignment vertical="top" wrapText="1"/>
      <protection locked="0"/>
    </xf>
    <xf numFmtId="166" fontId="9" fillId="2" borderId="5" xfId="0" applyNumberFormat="1" applyFont="1" applyFill="1" applyBorder="1" applyAlignment="1" applyProtection="1">
      <alignment vertical="top" wrapText="1"/>
      <protection locked="0"/>
    </xf>
    <xf numFmtId="0" fontId="9" fillId="2" borderId="5" xfId="0" applyFont="1" applyFill="1" applyBorder="1" applyAlignment="1" applyProtection="1">
      <alignment vertical="top" wrapText="1"/>
      <protection locked="0"/>
    </xf>
    <xf numFmtId="165" fontId="9" fillId="2" borderId="7" xfId="0" applyNumberFormat="1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165" fontId="9" fillId="2" borderId="6" xfId="0" applyNumberFormat="1" applyFont="1" applyFill="1" applyBorder="1" applyAlignment="1" applyProtection="1">
      <alignment vertical="top" wrapText="1"/>
      <protection locked="0"/>
    </xf>
    <xf numFmtId="165" fontId="9" fillId="2" borderId="5" xfId="0" applyNumberFormat="1" applyFont="1" applyFill="1" applyBorder="1" applyAlignment="1" applyProtection="1">
      <alignment vertical="top" wrapText="1"/>
      <protection locked="0"/>
    </xf>
    <xf numFmtId="0" fontId="38" fillId="2" borderId="12" xfId="0" applyFont="1" applyFill="1" applyBorder="1" applyAlignment="1" applyProtection="1">
      <alignment horizontal="left" vertical="top" wrapText="1"/>
      <protection locked="0"/>
    </xf>
    <xf numFmtId="0" fontId="38" fillId="2" borderId="12" xfId="0" applyFont="1" applyFill="1" applyBorder="1" applyAlignment="1" applyProtection="1">
      <alignment vertical="top" wrapText="1"/>
      <protection locked="0"/>
    </xf>
    <xf numFmtId="0" fontId="38" fillId="2" borderId="5" xfId="0" applyFont="1" applyFill="1" applyBorder="1" applyAlignment="1" applyProtection="1">
      <alignment vertical="top" wrapText="1"/>
      <protection locked="0"/>
    </xf>
    <xf numFmtId="167" fontId="20" fillId="2" borderId="7" xfId="0" applyNumberFormat="1" applyFont="1" applyFill="1" applyBorder="1" applyProtection="1">
      <protection locked="0"/>
    </xf>
    <xf numFmtId="166" fontId="20" fillId="2" borderId="7" xfId="0" applyNumberFormat="1" applyFont="1" applyFill="1" applyBorder="1" applyProtection="1">
      <protection locked="0"/>
    </xf>
    <xf numFmtId="164" fontId="20" fillId="2" borderId="7" xfId="0" applyNumberFormat="1" applyFont="1" applyFill="1" applyBorder="1" applyAlignment="1" applyProtection="1">
      <alignment vertical="top" wrapText="1"/>
      <protection locked="0"/>
    </xf>
    <xf numFmtId="164" fontId="27" fillId="2" borderId="7" xfId="0" applyNumberFormat="1" applyFont="1" applyFill="1" applyBorder="1" applyAlignment="1" applyProtection="1">
      <alignment horizontal="left" wrapText="1"/>
      <protection locked="0"/>
    </xf>
    <xf numFmtId="164" fontId="29" fillId="2" borderId="7" xfId="0" applyNumberFormat="1" applyFont="1" applyFill="1" applyBorder="1" applyAlignment="1" applyProtection="1">
      <alignment horizontal="left" wrapText="1"/>
      <protection locked="0"/>
    </xf>
    <xf numFmtId="164" fontId="26" fillId="2" borderId="7" xfId="0" applyNumberFormat="1" applyFont="1" applyFill="1" applyBorder="1" applyAlignment="1" applyProtection="1">
      <alignment vertical="top" wrapText="1"/>
      <protection locked="0"/>
    </xf>
    <xf numFmtId="164" fontId="30" fillId="2" borderId="7" xfId="0" applyNumberFormat="1" applyFont="1" applyFill="1" applyBorder="1" applyAlignment="1" applyProtection="1">
      <alignment horizontal="left" wrapText="1"/>
      <protection locked="0"/>
    </xf>
    <xf numFmtId="164" fontId="31" fillId="2" borderId="7" xfId="0" applyNumberFormat="1" applyFont="1" applyFill="1" applyBorder="1" applyAlignment="1" applyProtection="1">
      <alignment horizontal="left" wrapText="1"/>
      <protection locked="0"/>
    </xf>
    <xf numFmtId="2" fontId="26" fillId="2" borderId="7" xfId="0" applyNumberFormat="1" applyFont="1" applyFill="1" applyBorder="1" applyAlignment="1" applyProtection="1">
      <alignment vertical="top" wrapText="1"/>
      <protection locked="0"/>
    </xf>
    <xf numFmtId="0" fontId="42" fillId="0" borderId="0" xfId="0" applyFont="1" applyProtection="1">
      <protection locked="0"/>
    </xf>
    <xf numFmtId="0" fontId="3" fillId="0" borderId="0" xfId="0" quotePrefix="1" applyFont="1"/>
    <xf numFmtId="166" fontId="38" fillId="3" borderId="12" xfId="0" applyNumberFormat="1" applyFont="1" applyFill="1" applyBorder="1" applyAlignment="1">
      <alignment vertical="top" wrapText="1"/>
    </xf>
    <xf numFmtId="166" fontId="38" fillId="0" borderId="12" xfId="0" applyNumberFormat="1" applyFont="1" applyBorder="1"/>
    <xf numFmtId="166" fontId="38" fillId="2" borderId="12" xfId="0" applyNumberFormat="1" applyFont="1" applyFill="1" applyBorder="1" applyAlignment="1">
      <alignment vertical="top" wrapText="1"/>
    </xf>
    <xf numFmtId="166" fontId="43" fillId="0" borderId="12" xfId="0" applyNumberFormat="1" applyFont="1" applyBorder="1"/>
    <xf numFmtId="0" fontId="44" fillId="0" borderId="13" xfId="0" applyFont="1" applyBorder="1" applyAlignment="1">
      <alignment horizontal="left" vertical="center"/>
    </xf>
    <xf numFmtId="0" fontId="44" fillId="0" borderId="14" xfId="0" applyFont="1" applyBorder="1" applyAlignment="1">
      <alignment horizontal="left" vertical="center"/>
    </xf>
    <xf numFmtId="0" fontId="34" fillId="2" borderId="5" xfId="0" applyFont="1" applyFill="1" applyBorder="1" applyAlignment="1" applyProtection="1">
      <alignment vertical="top"/>
      <protection locked="0"/>
    </xf>
    <xf numFmtId="0" fontId="45" fillId="2" borderId="7" xfId="0" applyFont="1" applyFill="1" applyBorder="1" applyAlignment="1" applyProtection="1">
      <alignment wrapText="1"/>
      <protection locked="0"/>
    </xf>
    <xf numFmtId="4" fontId="20" fillId="0" borderId="0" xfId="0" applyNumberFormat="1" applyFont="1"/>
    <xf numFmtId="7" fontId="9" fillId="2" borderId="5" xfId="0" applyNumberFormat="1" applyFont="1" applyFill="1" applyBorder="1" applyAlignment="1" applyProtection="1">
      <alignment vertical="top"/>
      <protection locked="0"/>
    </xf>
    <xf numFmtId="167" fontId="14" fillId="2" borderId="7" xfId="0" applyNumberFormat="1" applyFont="1" applyFill="1" applyBorder="1" applyAlignment="1" applyProtection="1">
      <alignment vertical="top" wrapText="1"/>
      <protection locked="0"/>
    </xf>
    <xf numFmtId="1" fontId="28" fillId="2" borderId="11" xfId="0" applyNumberFormat="1" applyFont="1" applyFill="1" applyBorder="1" applyAlignment="1" applyProtection="1">
      <alignment vertical="top" wrapText="1"/>
      <protection locked="0"/>
    </xf>
    <xf numFmtId="1" fontId="26" fillId="2" borderId="7" xfId="0" applyNumberFormat="1" applyFont="1" applyFill="1" applyBorder="1" applyAlignment="1" applyProtection="1">
      <alignment vertical="top" wrapText="1"/>
      <protection locked="0"/>
    </xf>
    <xf numFmtId="1" fontId="28" fillId="2" borderId="11" xfId="0" applyNumberFormat="1" applyFont="1" applyFill="1" applyBorder="1" applyAlignment="1" applyProtection="1">
      <alignment horizontal="right" vertical="top" wrapText="1"/>
      <protection locked="0"/>
    </xf>
    <xf numFmtId="164" fontId="43" fillId="2" borderId="7" xfId="0" applyNumberFormat="1" applyFont="1" applyFill="1" applyBorder="1" applyAlignment="1" applyProtection="1">
      <alignment vertical="top" wrapText="1"/>
      <protection locked="0"/>
    </xf>
    <xf numFmtId="164" fontId="46" fillId="2" borderId="7" xfId="1" applyNumberFormat="1" applyFill="1" applyBorder="1" applyAlignment="1" applyProtection="1">
      <alignment vertical="top" wrapText="1"/>
      <protection locked="0"/>
    </xf>
    <xf numFmtId="0" fontId="38" fillId="2" borderId="7" xfId="0" applyFont="1" applyFill="1" applyBorder="1" applyAlignment="1" applyProtection="1">
      <alignment vertical="top" wrapText="1"/>
      <protection locked="0"/>
    </xf>
    <xf numFmtId="0" fontId="2" fillId="0" borderId="0" xfId="0" applyFont="1"/>
    <xf numFmtId="0" fontId="44" fillId="0" borderId="15" xfId="0" applyFont="1" applyBorder="1" applyAlignment="1">
      <alignment horizontal="left" vertical="center"/>
    </xf>
    <xf numFmtId="164" fontId="28" fillId="0" borderId="11" xfId="0" applyNumberFormat="1" applyFont="1" applyBorder="1" applyAlignment="1" applyProtection="1">
      <alignment vertical="top" wrapText="1"/>
      <protection hidden="1"/>
    </xf>
    <xf numFmtId="49" fontId="33" fillId="0" borderId="5" xfId="0" applyNumberFormat="1" applyFont="1" applyBorder="1" applyAlignment="1" applyProtection="1">
      <alignment horizontal="center" vertical="top" wrapText="1"/>
      <protection locked="0"/>
    </xf>
    <xf numFmtId="0" fontId="42" fillId="0" borderId="0" xfId="0" quotePrefix="1" applyFont="1"/>
    <xf numFmtId="0" fontId="1" fillId="0" borderId="0" xfId="0" quotePrefix="1" applyFont="1"/>
    <xf numFmtId="0" fontId="38" fillId="2" borderId="3" xfId="0" applyFont="1" applyFill="1" applyBorder="1" applyAlignment="1" applyProtection="1">
      <alignment horizontal="left" vertical="top" wrapText="1"/>
      <protection locked="0"/>
    </xf>
    <xf numFmtId="0" fontId="17" fillId="0" borderId="4" xfId="0" applyFont="1" applyBorder="1" applyProtection="1">
      <protection locked="0"/>
    </xf>
    <xf numFmtId="0" fontId="47" fillId="0" borderId="4" xfId="0" applyFont="1" applyBorder="1" applyProtection="1">
      <protection locked="0"/>
    </xf>
    <xf numFmtId="0" fontId="50" fillId="0" borderId="2" xfId="0" applyFont="1" applyBorder="1" applyAlignment="1">
      <alignment vertical="top"/>
    </xf>
  </cellXfs>
  <cellStyles count="2">
    <cellStyle name="Hypertextový odkaz" xfId="1" builtinId="8"/>
    <cellStyle name="Normální" xfId="0" builtinId="0"/>
  </cellStyles>
  <dxfs count="26">
    <dxf>
      <font>
        <b/>
        <i/>
        <sz val="11"/>
        <color rgb="FF000000"/>
      </font>
      <fill>
        <patternFill patternType="none"/>
      </fill>
    </dxf>
    <dxf>
      <font>
        <b/>
        <i/>
        <sz val="11"/>
        <color rgb="FF000000"/>
      </font>
      <fill>
        <patternFill patternType="none"/>
      </fill>
    </dxf>
    <dxf>
      <font>
        <b/>
        <i/>
        <sz val="11"/>
        <color rgb="FF000000"/>
      </font>
      <fill>
        <patternFill patternType="none"/>
      </fill>
    </dxf>
    <dxf>
      <font>
        <b/>
        <i/>
        <sz val="11"/>
        <color rgb="FF000000"/>
      </font>
      <fill>
        <patternFill patternType="none"/>
      </fill>
    </dxf>
    <dxf>
      <font>
        <b/>
        <i/>
        <sz val="11"/>
        <color rgb="FF000000"/>
      </font>
      <fill>
        <patternFill patternType="none"/>
      </fill>
    </dxf>
    <dxf>
      <font>
        <b/>
        <i/>
        <sz val="11"/>
        <color rgb="FF000000"/>
      </font>
      <fill>
        <patternFill patternType="none"/>
      </fill>
    </dxf>
    <dxf>
      <font>
        <b/>
        <i/>
        <sz val="11"/>
        <color rgb="FF000000"/>
      </font>
      <fill>
        <patternFill patternType="none"/>
      </fill>
    </dxf>
    <dxf>
      <font>
        <b/>
        <i/>
        <sz val="11"/>
        <color rgb="FF000000"/>
      </font>
      <fill>
        <patternFill patternType="none"/>
      </fill>
    </dxf>
    <dxf>
      <font>
        <b/>
        <i/>
        <sz val="11"/>
        <color rgb="FF000000"/>
      </font>
      <fill>
        <patternFill patternType="none"/>
      </fill>
    </dxf>
    <dxf>
      <font>
        <b/>
        <i/>
        <sz val="11"/>
        <color rgb="FF000000"/>
      </font>
      <fill>
        <patternFill patternType="none"/>
      </fill>
    </dxf>
    <dxf>
      <font>
        <b/>
        <i/>
        <sz val="11"/>
        <color rgb="FF000000"/>
      </font>
      <fill>
        <patternFill patternType="none"/>
      </fill>
    </dxf>
    <dxf>
      <font>
        <b/>
        <i/>
        <sz val="11"/>
        <color rgb="FF000000"/>
      </font>
      <fill>
        <patternFill patternType="none"/>
      </fill>
    </dxf>
    <dxf>
      <font>
        <b/>
        <i/>
        <sz val="11"/>
        <color rgb="FF000000"/>
      </font>
      <fill>
        <patternFill patternType="none"/>
      </fill>
    </dxf>
    <dxf>
      <font>
        <b/>
        <i/>
        <sz val="11"/>
        <color rgb="FF000000"/>
      </font>
      <fill>
        <patternFill patternType="none"/>
      </fill>
    </dxf>
    <dxf>
      <font>
        <b/>
        <i/>
        <sz val="11"/>
        <color rgb="FF000000"/>
      </font>
      <fill>
        <patternFill patternType="none"/>
      </fill>
    </dxf>
    <dxf>
      <font>
        <b/>
        <i/>
        <sz val="11"/>
        <color rgb="FF000000"/>
      </font>
      <fill>
        <patternFill patternType="none"/>
      </fill>
    </dxf>
    <dxf>
      <font>
        <b/>
        <i/>
        <sz val="11"/>
        <color rgb="FF000000"/>
      </font>
      <fill>
        <patternFill patternType="none"/>
      </fill>
    </dxf>
    <dxf>
      <font>
        <b/>
        <i/>
        <sz val="11"/>
        <color rgb="FF000000"/>
      </font>
      <fill>
        <patternFill patternType="none"/>
      </fill>
    </dxf>
    <dxf>
      <font>
        <b/>
        <i/>
        <sz val="11"/>
        <color rgb="FF000000"/>
      </font>
      <fill>
        <patternFill patternType="none"/>
      </fill>
    </dxf>
    <dxf>
      <font>
        <b/>
        <i/>
        <sz val="11"/>
        <color rgb="FF000000"/>
      </font>
      <fill>
        <patternFill patternType="none"/>
      </fill>
    </dxf>
    <dxf>
      <font>
        <b/>
        <i/>
        <sz val="11"/>
        <color rgb="FF000000"/>
      </font>
      <fill>
        <patternFill patternType="none"/>
      </fill>
    </dxf>
    <dxf>
      <font>
        <b/>
        <i/>
        <sz val="11"/>
        <color rgb="FF000000"/>
      </font>
      <fill>
        <patternFill patternType="none"/>
      </fill>
    </dxf>
    <dxf>
      <font>
        <b/>
        <i/>
        <sz val="11"/>
        <color rgb="FF000000"/>
      </font>
      <fill>
        <patternFill patternType="none"/>
      </fill>
    </dxf>
    <dxf>
      <font>
        <b/>
        <i/>
        <sz val="11"/>
        <color rgb="FF000000"/>
      </font>
      <fill>
        <patternFill patternType="none"/>
      </fill>
    </dxf>
    <dxf>
      <font>
        <b/>
        <i/>
        <sz val="11"/>
        <color rgb="FF000000"/>
      </font>
      <fill>
        <patternFill patternType="none"/>
      </fill>
    </dxf>
    <dxf>
      <font>
        <b/>
        <i/>
        <sz val="11"/>
        <color rgb="FF00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1"/>
  <sheetViews>
    <sheetView workbookViewId="0">
      <selection activeCell="B17" sqref="B17"/>
    </sheetView>
  </sheetViews>
  <sheetFormatPr defaultColWidth="14.42578125" defaultRowHeight="15" customHeight="1"/>
  <cols>
    <col min="1" max="1" width="30.140625" customWidth="1"/>
    <col min="2" max="26" width="8.7109375" customWidth="1"/>
  </cols>
  <sheetData>
    <row r="1" spans="1:12" ht="15.75">
      <c r="A1" s="1" t="s">
        <v>546</v>
      </c>
    </row>
    <row r="2" spans="1:12">
      <c r="A2" s="2"/>
    </row>
    <row r="3" spans="1:12">
      <c r="A3" s="3"/>
    </row>
    <row r="4" spans="1:12">
      <c r="A4" s="4" t="s">
        <v>0</v>
      </c>
    </row>
    <row r="5" spans="1:12">
      <c r="A5" s="5" t="s">
        <v>1</v>
      </c>
    </row>
    <row r="6" spans="1:12">
      <c r="A6" s="5" t="s">
        <v>2</v>
      </c>
    </row>
    <row r="7" spans="1:12">
      <c r="A7" s="5" t="s">
        <v>3</v>
      </c>
    </row>
    <row r="8" spans="1:12">
      <c r="A8" s="5" t="s">
        <v>4</v>
      </c>
    </row>
    <row r="9" spans="1:12">
      <c r="A9" s="5" t="s">
        <v>5</v>
      </c>
    </row>
    <row r="10" spans="1:12"/>
    <row r="11" spans="1:12">
      <c r="A11" s="129"/>
      <c r="L11" s="6"/>
    </row>
    <row r="12" spans="1:12">
      <c r="A12" s="3" t="s">
        <v>6</v>
      </c>
      <c r="C12" s="6"/>
      <c r="D12" s="6"/>
      <c r="E12" s="6"/>
      <c r="F12" s="6"/>
      <c r="G12" s="6"/>
      <c r="H12" s="6"/>
      <c r="K12" s="6"/>
      <c r="L12" s="6"/>
    </row>
    <row r="13" spans="1:12">
      <c r="A13" s="3" t="s">
        <v>7</v>
      </c>
      <c r="K13" s="6"/>
      <c r="L13" s="6"/>
    </row>
    <row r="14" spans="1:12">
      <c r="A14" s="3" t="s">
        <v>8</v>
      </c>
      <c r="K14" s="6"/>
      <c r="L14" s="6"/>
    </row>
    <row r="15" spans="1:12">
      <c r="A15" s="7" t="s">
        <v>562</v>
      </c>
      <c r="K15" s="6"/>
      <c r="L15" s="6"/>
    </row>
    <row r="16" spans="1:12">
      <c r="K16" s="6"/>
      <c r="L16" s="6"/>
    </row>
    <row r="17" spans="1:12">
      <c r="K17" s="6"/>
      <c r="L17" s="6"/>
    </row>
    <row r="18" spans="1:12" ht="15.75">
      <c r="A18" s="8" t="s">
        <v>9</v>
      </c>
      <c r="K18" s="6"/>
      <c r="L18" s="6"/>
    </row>
    <row r="19" spans="1:12">
      <c r="K19" s="6"/>
      <c r="L19" s="6"/>
    </row>
    <row r="20" spans="1:12" ht="15.75" customHeight="1">
      <c r="A20" s="4" t="s">
        <v>2</v>
      </c>
      <c r="K20" s="6"/>
      <c r="L20" s="6"/>
    </row>
    <row r="21" spans="1:12" ht="15.75" customHeight="1">
      <c r="A21" s="9" t="s">
        <v>547</v>
      </c>
      <c r="K21" s="6"/>
      <c r="L21" s="6"/>
    </row>
    <row r="22" spans="1:12" ht="15.75" customHeight="1">
      <c r="A22" s="9" t="s">
        <v>10</v>
      </c>
      <c r="K22" s="6"/>
      <c r="L22" s="6"/>
    </row>
    <row r="23" spans="1:12" ht="15.75" customHeight="1">
      <c r="A23" s="9"/>
      <c r="K23" s="6"/>
      <c r="L23" s="6"/>
    </row>
    <row r="24" spans="1:12" ht="15.75" customHeight="1">
      <c r="A24" s="10" t="s">
        <v>11</v>
      </c>
      <c r="K24" s="6"/>
      <c r="L24" s="6"/>
    </row>
    <row r="25" spans="1:12" ht="15.75" customHeight="1">
      <c r="A25" s="4" t="s">
        <v>3</v>
      </c>
      <c r="K25" s="6"/>
      <c r="L25" s="6"/>
    </row>
    <row r="26" spans="1:12" ht="15.75" customHeight="1">
      <c r="A26" s="4" t="s">
        <v>12</v>
      </c>
      <c r="K26" s="6"/>
      <c r="L26" s="6"/>
    </row>
    <row r="27" spans="1:12" ht="15.75" customHeight="1">
      <c r="A27" s="9" t="s">
        <v>13</v>
      </c>
      <c r="K27" s="6"/>
      <c r="L27" s="6"/>
    </row>
    <row r="28" spans="1:12" ht="15.75" customHeight="1">
      <c r="A28" s="5" t="s">
        <v>14</v>
      </c>
    </row>
    <row r="29" spans="1:12" ht="15.75" customHeight="1"/>
    <row r="30" spans="1:12" ht="15.75" customHeight="1">
      <c r="A30" s="4" t="s">
        <v>5</v>
      </c>
    </row>
    <row r="31" spans="1:12" ht="15.75" customHeight="1">
      <c r="A31" s="5" t="s">
        <v>15</v>
      </c>
    </row>
    <row r="32" spans="1:12" ht="15.75" customHeight="1">
      <c r="A32" s="5" t="s">
        <v>16</v>
      </c>
    </row>
    <row r="33" spans="1:5" ht="15.75" customHeight="1"/>
    <row r="34" spans="1:5" ht="15.75" customHeight="1">
      <c r="A34" s="4" t="s">
        <v>4</v>
      </c>
    </row>
    <row r="35" spans="1:5" ht="15.75" customHeight="1">
      <c r="A35" s="9" t="s">
        <v>17</v>
      </c>
    </row>
    <row r="36" spans="1:5" ht="15.75" customHeight="1">
      <c r="A36" s="133" t="s">
        <v>560</v>
      </c>
    </row>
    <row r="37" spans="1:5" ht="15.75" customHeight="1">
      <c r="A37" s="9" t="s">
        <v>561</v>
      </c>
    </row>
    <row r="38" spans="1:5" ht="15.75" customHeight="1">
      <c r="A38" s="9" t="s">
        <v>18</v>
      </c>
    </row>
    <row r="39" spans="1:5" ht="15.75" customHeight="1"/>
    <row r="40" spans="1:5" ht="15.75" customHeight="1">
      <c r="A40" s="11" t="s">
        <v>548</v>
      </c>
    </row>
    <row r="41" spans="1:5" ht="15.75" customHeight="1">
      <c r="A41" s="134" t="s">
        <v>563</v>
      </c>
    </row>
    <row r="42" spans="1:5" ht="15.75" customHeight="1">
      <c r="A42" s="134" t="s">
        <v>564</v>
      </c>
    </row>
    <row r="43" spans="1:5" ht="15.75" customHeight="1"/>
    <row r="44" spans="1:5" ht="15.75" customHeight="1">
      <c r="A44" s="4" t="s">
        <v>19</v>
      </c>
    </row>
    <row r="45" spans="1:5" ht="15.75" customHeight="1">
      <c r="A45" s="12" t="s">
        <v>20</v>
      </c>
    </row>
    <row r="46" spans="1:5" ht="15.75" customHeight="1">
      <c r="A46" s="111" t="s">
        <v>493</v>
      </c>
    </row>
    <row r="47" spans="1:5" ht="15.75" customHeight="1">
      <c r="B47" s="6"/>
      <c r="C47" s="6"/>
      <c r="D47" s="6"/>
      <c r="E47" s="6"/>
    </row>
    <row r="48" spans="1:5" ht="15.75" customHeight="1">
      <c r="A48" s="4" t="s">
        <v>21</v>
      </c>
    </row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sheetProtection algorithmName="SHA-512" hashValue="7yLOWGh0YCS7ju85PrIFAU7rZjFCoczpX0I8F3NizQ6ZKTWzo4yGY6KB+y/esHqKTWM+GR6NLODTLktREYEV4A==" saltValue="4dRzDc9sG4gSGhBd6ueTew==" spinCount="100000" sheet="1" objects="1" scenarios="1"/>
  <pageMargins left="0.7" right="0.7" top="0.78749999999999998" bottom="0.78749999999999998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9"/>
  <sheetViews>
    <sheetView tabSelected="1" topLeftCell="B1" workbookViewId="0">
      <selection activeCell="D35" sqref="D35"/>
    </sheetView>
  </sheetViews>
  <sheetFormatPr defaultColWidth="14.42578125" defaultRowHeight="15" customHeight="1"/>
  <cols>
    <col min="1" max="1" width="9.140625" hidden="1" customWidth="1"/>
    <col min="2" max="2" width="39.28515625" customWidth="1"/>
    <col min="3" max="3" width="24.42578125" customWidth="1"/>
    <col min="4" max="4" width="22.7109375" customWidth="1"/>
    <col min="5" max="5" width="9.140625" customWidth="1"/>
    <col min="6" max="6" width="13" customWidth="1"/>
    <col min="7" max="26" width="9.140625" customWidth="1"/>
  </cols>
  <sheetData>
    <row r="1" spans="1:26" ht="23.25">
      <c r="A1" s="13"/>
      <c r="B1" s="14" t="s">
        <v>22</v>
      </c>
      <c r="C1" s="89"/>
      <c r="D1" s="15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6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55.5" customHeight="1">
      <c r="A3" s="13"/>
      <c r="B3" s="16" t="s">
        <v>23</v>
      </c>
      <c r="C3" s="135"/>
      <c r="D3" s="136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34.5" customHeight="1">
      <c r="A4" s="13"/>
      <c r="B4" s="16" t="s">
        <v>541</v>
      </c>
      <c r="C4" s="135"/>
      <c r="D4" s="137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>
      <c r="A5" s="13"/>
      <c r="B5" s="16" t="s">
        <v>24</v>
      </c>
      <c r="C5" s="135"/>
      <c r="D5" s="137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>
      <c r="A6" s="13"/>
      <c r="B6" s="16" t="s">
        <v>565</v>
      </c>
      <c r="C6" s="135"/>
      <c r="D6" s="137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>
      <c r="A7" s="13"/>
      <c r="B7" s="16" t="s">
        <v>25</v>
      </c>
      <c r="C7" s="135"/>
      <c r="D7" s="137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>
      <c r="A8" s="13"/>
      <c r="B8" s="138" t="s">
        <v>566</v>
      </c>
      <c r="C8" s="135"/>
      <c r="D8" s="137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>
      <c r="A9" s="13"/>
      <c r="B9" s="16" t="s">
        <v>26</v>
      </c>
      <c r="C9" s="135"/>
      <c r="D9" s="137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>
      <c r="A10" s="13"/>
      <c r="B10" s="138" t="s">
        <v>566</v>
      </c>
      <c r="C10" s="135"/>
      <c r="D10" s="137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>
      <c r="A11" s="13"/>
      <c r="B11" s="16" t="s">
        <v>27</v>
      </c>
      <c r="C11" s="112">
        <f>SUM('Seznam dokladů'!E4:E500)+'Rekapitulace rozpočtu'!D42</f>
        <v>0</v>
      </c>
      <c r="D11" s="18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>
      <c r="A12" s="13"/>
      <c r="B12" s="16" t="s">
        <v>28</v>
      </c>
      <c r="C12" s="112">
        <f>+'Rekapitulace rozpočtu'!D42</f>
        <v>0</v>
      </c>
      <c r="D12" s="19" t="str">
        <f>IF(C12&gt;C16,"Překročena částka dotace!","")</f>
        <v/>
      </c>
      <c r="E12" s="13"/>
      <c r="F12" s="13"/>
      <c r="G12" s="13"/>
      <c r="H12" s="85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idden="1">
      <c r="A13" s="13"/>
      <c r="B13" s="16" t="s">
        <v>29</v>
      </c>
      <c r="C13" s="113"/>
      <c r="D13" s="18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idden="1">
      <c r="A14" s="13"/>
      <c r="B14" s="16" t="s">
        <v>30</v>
      </c>
      <c r="C14" s="114"/>
      <c r="D14" s="18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>
      <c r="A15" s="13"/>
      <c r="B15" s="16" t="s">
        <v>31</v>
      </c>
      <c r="C15" s="115">
        <f>+A45</f>
        <v>0</v>
      </c>
      <c r="D15" s="1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>
      <c r="A16" s="13"/>
      <c r="B16" s="16" t="s">
        <v>32</v>
      </c>
      <c r="C16" s="112">
        <f>+'Rekapitulace rozpočtu'!C42</f>
        <v>0</v>
      </c>
      <c r="D16" s="1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>
      <c r="A17" s="13"/>
      <c r="B17" s="16" t="s">
        <v>33</v>
      </c>
      <c r="C17" s="86">
        <f>IF(ISERR(IF(C29&gt;=C28,C16,C11*C29)),"",IF(C29&gt;=C28,C16,C11*C29))</f>
        <v>0</v>
      </c>
      <c r="D17" s="1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>
      <c r="A18" s="13"/>
      <c r="B18" s="16" t="s">
        <v>34</v>
      </c>
      <c r="C18" s="86">
        <f>IF(C12&gt;=C16,C16,C12)</f>
        <v>0</v>
      </c>
      <c r="D18" s="1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>
      <c r="A19" s="13"/>
      <c r="B19" s="16" t="s">
        <v>35</v>
      </c>
      <c r="C19" s="86">
        <f>IF(C18&gt;C17,C16-C17,C16-C18)</f>
        <v>0</v>
      </c>
      <c r="D19" s="1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>
      <c r="A20" s="13"/>
      <c r="B20" s="16" t="s">
        <v>36</v>
      </c>
      <c r="C20" s="90"/>
      <c r="D20" s="18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5.75" customHeight="1">
      <c r="A21" s="13"/>
      <c r="B21" s="16" t="s">
        <v>37</v>
      </c>
      <c r="C21" s="98"/>
      <c r="D21" s="18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5.75" customHeight="1">
      <c r="A22" s="13"/>
      <c r="B22" s="16" t="s">
        <v>38</v>
      </c>
      <c r="C22" s="99"/>
      <c r="D22" s="18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5.75" customHeight="1">
      <c r="A23" s="13"/>
      <c r="B23" s="17" t="s">
        <v>39</v>
      </c>
      <c r="C23" s="91"/>
      <c r="D23" s="18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5.75" customHeight="1">
      <c r="A24" s="13"/>
      <c r="B24" s="17" t="s">
        <v>40</v>
      </c>
      <c r="C24" s="92"/>
      <c r="D24" s="18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5.75" customHeight="1">
      <c r="A25" s="13"/>
      <c r="B25" s="17" t="s">
        <v>41</v>
      </c>
      <c r="C25" s="87">
        <f>SUM('Seznam dokladů'!E4:E500)</f>
        <v>0</v>
      </c>
      <c r="D25" s="18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5.75" customHeight="1">
      <c r="A26" s="13"/>
      <c r="B26" s="17" t="s">
        <v>42</v>
      </c>
      <c r="C26" s="20" t="str">
        <f>IF(ISERR(1-C29),"",1-C29)</f>
        <v/>
      </c>
      <c r="D26" s="18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5.75" customHeight="1">
      <c r="A27" s="13"/>
      <c r="B27" s="17" t="s">
        <v>43</v>
      </c>
      <c r="C27" s="20" t="str">
        <f>IF(ISERR(1-C28),"",1-C28)</f>
        <v/>
      </c>
      <c r="D27" s="18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5.75" customHeight="1">
      <c r="A28" s="13"/>
      <c r="B28" s="17" t="s">
        <v>44</v>
      </c>
      <c r="C28" s="20" t="str">
        <f>IF(ISERR(C12/C11),"",(C12/C11))</f>
        <v/>
      </c>
      <c r="D28" s="18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5.75" customHeight="1">
      <c r="A29" s="13"/>
      <c r="B29" s="17" t="s">
        <v>45</v>
      </c>
      <c r="C29" s="20" t="str">
        <f>IF(ISERR(+C16/(C16+C24)),"",+C16/(C16+C24))</f>
        <v/>
      </c>
      <c r="D29" s="19" t="str">
        <f>IF(AND(C24=0,C11&lt;&gt;0),"Není vyplněna hodnota vlastních nákladů uvedených v Rozhodnutí!","")</f>
        <v/>
      </c>
      <c r="E29" s="21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5.75" customHeight="1">
      <c r="A30" s="13"/>
      <c r="B30" s="17" t="s">
        <v>46</v>
      </c>
      <c r="C30" s="100" t="s">
        <v>545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5.75" customHeight="1">
      <c r="A31" s="13"/>
      <c r="B31" s="18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5.75" customHeight="1">
      <c r="A32" s="13"/>
      <c r="B32" s="18" t="s">
        <v>47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5.75" customHeight="1">
      <c r="A33" s="13"/>
      <c r="B33" s="22" t="s">
        <v>48</v>
      </c>
      <c r="C33" s="23" t="s">
        <v>49</v>
      </c>
      <c r="D33" s="23" t="s">
        <v>50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5.75" customHeight="1">
      <c r="A34" s="13"/>
      <c r="B34" s="24" t="str">
        <f>CONCATENATE("Dotace MŽP Rozhodnutí č. ",C1)</f>
        <v xml:space="preserve">Dotace MŽP Rozhodnutí č. </v>
      </c>
      <c r="C34" s="25">
        <f>+C12</f>
        <v>0</v>
      </c>
      <c r="D34" s="84" t="s">
        <v>492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5.75" customHeight="1">
      <c r="A35" s="26">
        <f t="shared" ref="A35:A44" si="0">IF(OR(D35="",D35="Státní dotace"),0,1)*C35</f>
        <v>0</v>
      </c>
      <c r="B35" s="128"/>
      <c r="C35" s="94"/>
      <c r="D35" s="95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5.75" customHeight="1">
      <c r="A36" s="26">
        <f t="shared" si="0"/>
        <v>0</v>
      </c>
      <c r="B36" s="95"/>
      <c r="C36" s="96"/>
      <c r="D36" s="95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5.75" customHeight="1">
      <c r="A37" s="26">
        <f t="shared" si="0"/>
        <v>0</v>
      </c>
      <c r="B37" s="93"/>
      <c r="C37" s="97"/>
      <c r="D37" s="95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5.75" customHeight="1">
      <c r="A38" s="26">
        <f t="shared" si="0"/>
        <v>0</v>
      </c>
      <c r="B38" s="93"/>
      <c r="C38" s="97"/>
      <c r="D38" s="95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5.75" customHeight="1">
      <c r="A39" s="26">
        <f t="shared" si="0"/>
        <v>0</v>
      </c>
      <c r="B39" s="93"/>
      <c r="C39" s="97"/>
      <c r="D39" s="95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5.75" customHeight="1">
      <c r="A40" s="26">
        <f t="shared" si="0"/>
        <v>0</v>
      </c>
      <c r="B40" s="93"/>
      <c r="C40" s="97"/>
      <c r="D40" s="95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5.75" customHeight="1">
      <c r="A41" s="26">
        <f t="shared" si="0"/>
        <v>0</v>
      </c>
      <c r="B41" s="93"/>
      <c r="C41" s="97"/>
      <c r="D41" s="95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5.75" customHeight="1">
      <c r="A42" s="26">
        <f t="shared" si="0"/>
        <v>0</v>
      </c>
      <c r="B42" s="93"/>
      <c r="C42" s="97"/>
      <c r="D42" s="95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5.75" customHeight="1">
      <c r="A43" s="26">
        <f t="shared" si="0"/>
        <v>0</v>
      </c>
      <c r="B43" s="93"/>
      <c r="C43" s="97"/>
      <c r="D43" s="95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5.75" customHeight="1">
      <c r="A44" s="26">
        <f t="shared" si="0"/>
        <v>0</v>
      </c>
      <c r="B44" s="93"/>
      <c r="C44" s="97"/>
      <c r="D44" s="95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5.75" customHeight="1">
      <c r="A45" s="26">
        <f>SUM(A35:A44)</f>
        <v>0</v>
      </c>
      <c r="B45" s="18" t="s">
        <v>51</v>
      </c>
      <c r="C45" s="27">
        <f>SUM(C34:C44)</f>
        <v>0</v>
      </c>
      <c r="D45" s="88" t="str">
        <f>IF(C45&lt;&gt;C11,"Nesoulad zdrojů a nákladů!","")</f>
        <v/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5.75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5.75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5.75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5.75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5.75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5.75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5.75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5.75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5.75" customHeight="1">
      <c r="A54" s="13"/>
      <c r="B54" s="28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5.75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5.7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5.75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5.75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5.75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5.7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5.7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5.7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5.7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5.7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5.7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5.7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5.7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5.7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5.7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5.7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5.7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5.7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5.7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5.7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5.7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5.7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5.7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5.7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5.7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5.7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5.7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5.75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5.75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5.75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5.75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5.75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5.75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5.75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5.75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5.75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5.75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5.75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5.75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5.75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5.75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5.75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5.75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5.75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5.75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5.7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5.75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5.7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5.7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5.7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5.75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5.75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5.75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5.75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5.75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5.75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5.75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5.75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5.75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5.75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5.75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5.75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5.75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5.7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5.75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5.75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5.75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5.75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5.75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5.75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5.75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5.75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5.75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5.75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5.75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5.75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5.75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5.75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5.7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5.7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5.7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5.7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5.7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5.7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5.7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5.7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5.7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5.7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5.7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5.7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5.7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5.7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5.7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5.7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5.7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5.7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5.7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5.7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5.7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5.7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5.7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5.7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5.7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5.7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5.7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5.7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5.7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5.7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5.7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5.7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5.7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5.7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5.7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5.7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5.7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5.7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5.7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5.7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5.7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5.7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5.7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5.7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5.7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5.7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5.7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5.7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5.7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5.7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5.7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5.7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5.7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5.7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5.7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5.7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5.7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5.7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5.7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5.7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5.7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5.7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5.7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5.7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5.7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5.7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5.7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5.7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5.7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5.7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5.7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5.7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5.7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5.7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5.7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5.7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5.7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5.7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5.7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5.7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5.7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5.7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5.7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5.7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5.7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5.7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5.7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5.7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5.7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5.7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5.7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5.7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5.7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5.7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5.7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5.7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5.7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5.7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5.7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5.7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5.7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5.7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5.7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5.7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5.7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5.7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5.7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5.7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5.7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5.7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5.7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5.7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5.7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5.7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5.7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5.7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5.7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5.7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5.7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5.7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5.7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5.7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5.7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5.7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5.7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5.7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5.7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5.7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5.7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5.7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5.7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5.7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5.7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5.7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5.7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5.7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5.7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5.7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5.7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5.75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5.75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5.75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5.75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5.75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5.75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5.75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5.75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5.75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5.75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5.75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5.75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5.75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5.75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5.75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5.75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5.75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5.75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5.75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5.75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5.75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5.75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5.75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5.75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5.75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5.75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5.75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5.75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5.75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5.75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5.75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5.75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5.75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5.75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5.75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5.75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5.75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5.75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5.75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5.75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5.75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5.75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5.75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5.75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5.75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5.75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5.75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5.75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5.75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5.75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5.75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5.75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5.75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5.75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5.75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5.75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5.75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5.75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5.75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5.75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5.75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5.75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5.75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5.75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5.75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5.75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5.75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5.75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5.75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5.75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5.75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5.75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5.75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5.75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5.75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5.75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5.75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5.75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5.75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5.75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5.75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5.75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5.75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5.75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5.75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5.75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5.75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5.75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5.75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5.75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5.75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5.75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5.75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5.75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5.75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5.75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5.75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5.75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5.75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5.75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5.75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5.75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5.75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5.75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5.75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5.75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5.75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5.75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5.75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5.75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5.75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5.75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5.75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5.75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5.75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5.75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5.75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5.75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5.75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5.75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5.75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5.75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5.75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5.75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5.75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5.75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5.75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5.75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5.75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5.75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5.75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5.75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5.75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5.75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5.75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5.75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5.75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5.75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5.75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5.75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5.75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5.75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5.75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5.75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5.75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5.75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5.75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5.75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5.75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5.75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5.75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5.75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5.75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5.75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5.75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5.75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5.75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5.75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5.75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5.75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5.75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5.75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5.75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5.75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5.75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5.75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5.75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5.75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5.75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5.75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5.75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5.75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5.75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5.75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5.75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5.75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5.75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5.75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5.75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5.75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5.75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5.75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5.75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5.75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5.75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5.75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5.75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5.75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5.75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5.75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5.75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5.75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5.75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5.75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5.75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5.75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5.75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5.75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5.75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5.75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5.75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5.75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5.75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5.75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5.75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5.75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5.75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5.75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5.75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5.75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5.75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5.75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5.75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5.75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5.75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5.75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5.75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5.75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5.75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5.75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5.75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5.75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5.75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5.75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5.75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5.75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5.75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5.75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5.75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5.75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5.75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5.75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5.75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5.75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5.75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5.75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5.75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5.75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5.75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5.75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5.75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5.75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5.75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5.75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5.75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5.75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5.75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5.75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5.75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5.75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5.75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5.75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5.75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5.75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5.75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5.75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5.75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5.75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5.75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5.75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5.75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5.75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5.75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5.75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5.75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5.75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5.75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5.75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5.75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5.75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5.75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5.75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5.75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5.75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5.75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5.75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5.75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5.75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5.75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5.75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5.75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5.75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5.75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5.75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5.75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5.75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5.75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5.75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5.75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5.75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5.75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5.75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5.75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5.75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5.75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5.75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5.75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5.75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5.75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5.75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5.75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5.75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5.75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5.75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5.75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5.75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5.75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5.75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5.75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5.75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5.75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5.75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5.75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5.75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5.75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5.75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5.75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5.75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5.75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5.75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5.75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5.75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5.75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5.75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5.75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5.75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5.75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5.75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5.75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5.75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5.75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5.75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5.75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5.75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5.75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5.75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5.75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5.75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5.75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5.75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5.75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5.75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5.75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5.75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5.75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5.75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5.75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5.75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5.75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5.75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5.75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5.75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5.75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5.75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5.75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5.75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5.75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5.75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5.75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5.75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5.75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5.75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5.75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5.75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5.75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5.75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5.75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5.75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5.75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5.75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5.75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5.75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5.75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5.75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5.75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5.75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5.75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5.75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5.75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5.75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5.75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5.75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5.75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5.75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5.75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5.75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5.75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5.75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5.75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5.75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5.75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5.75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5.75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5.75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5.75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5.75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5.75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5.75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5.75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5.75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5.75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5.75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5.75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5.75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5.75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5.75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5.75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5.75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5.75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5.75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5.75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5.75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5.75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5.75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5.75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5.75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5.75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5.75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5.75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5.75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5.75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5.75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5.75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5.75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5.75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5.75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5.75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5.75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5.75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5.75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5.75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5.75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5.75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5.75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5.75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5.75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5.75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5.75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5.75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5.75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5.75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5.75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5.75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5.75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5.75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5.75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5.75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5.75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5.75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5.75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5.75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5.75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5.75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5.75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5.75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5.75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5.75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5.75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5.75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5.75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5.75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5.75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5.75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5.75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5.75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5.75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5.75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5.75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5.75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5.75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5.75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5.75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5.75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5.75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5.75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5.75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5.75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5.75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5.75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5.75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5.75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5.75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5.75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5.75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5.75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5.75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5.75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5.75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5.75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5.75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5.75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5.75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5.75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5.75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5.75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5.75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5.75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5.75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5.75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5.75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5.75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5.75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5.75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5.75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5.75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5.75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5.75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5.75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5.75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5.75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5.75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5.75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5.75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5.75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5.75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5.75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5.75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5.75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5.75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5.75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5.75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5.75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5.75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5.75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5.75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5.75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5.75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5.75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5.75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5.75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5.75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5.75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5.75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5.75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5.75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5.75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5.75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5.75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5.75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5.75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5.75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5.75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5.75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5.75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5.75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5.75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5.75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5.75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5.75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5.75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5.75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5.75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5.75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5.75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5.75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5.75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5.75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5.75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5.75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5.75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5.75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5.75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5.75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5.75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5.75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5.75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5.75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5.75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5.75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5.75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5.75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5.75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5.75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5.75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5.75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5.75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5.75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5.75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5.75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5.75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5.75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5.75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5.75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5.75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5.75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5.75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5.75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5.75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5.75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5.75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5.75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5.75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5.75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5.75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5.75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5.75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5.75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5.75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5.75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5.75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5.75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5.75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5.75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5.75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5.75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5.75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5.75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5.75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5.75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5.75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5.75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5.75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5.75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5.75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5.75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5.75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5.75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5.75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5.75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5.75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5.75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5.75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5.75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5.75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5.75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5.75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5.75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5.75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5.75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5.75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5.75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5.75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5.75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5.75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5.75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5.75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5.75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5.75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5.75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5.75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5.75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5.75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5.75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5.75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5.75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5.75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5.75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5.75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5.75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5.75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5.75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5.75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5.75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5.75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5.75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5.75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5.75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5.75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5.75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5.75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5.75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5.75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5.75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5.75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5.75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5.75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5.75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5.75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5.75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5.75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5.75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5.75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5.75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5.75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5.75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5.75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5.75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5.75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5.75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5.75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5.75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5.75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5.75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5.75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5.75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5.75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5.75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5.75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5.75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5.75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5.75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5.75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5.75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5.75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5.75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5.75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5.75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5.75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5.75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5.75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5.75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5.75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5.75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5.75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5.75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5.75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5.75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5.75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5.75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5.75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5.75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5.75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5.75" customHeight="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5.75" customHeight="1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5.75" customHeight="1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5.75" customHeight="1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5.75" customHeight="1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5.75" customHeight="1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5.75" customHeight="1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5.75" customHeight="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5.75" customHeight="1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5.75" customHeight="1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5.75" customHeight="1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5.75" customHeight="1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5.75" customHeight="1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5.75" customHeight="1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5.75" customHeight="1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5.75" customHeight="1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</sheetData>
  <sheetProtection algorithmName="SHA-512" hashValue="1HuKToRP1M5+D/NxRdgRr8nR9aduMuMNWqJrDbWHbdv152dYh3/IXFV4uACdWD0yVeIbp7j2Yz1CzIrREcMbqw==" saltValue="plt2nhV5XSzeUwPK7ooDxA==" spinCount="100000" sheet="1" objects="1" scenarios="1"/>
  <mergeCells count="8">
    <mergeCell ref="C10:D10"/>
    <mergeCell ref="C3:D3"/>
    <mergeCell ref="C4:D4"/>
    <mergeCell ref="C5:D5"/>
    <mergeCell ref="C7:D7"/>
    <mergeCell ref="C9:D9"/>
    <mergeCell ref="C6:D6"/>
    <mergeCell ref="C8:D8"/>
  </mergeCells>
  <dataValidations count="2">
    <dataValidation type="list" allowBlank="1" showErrorMessage="1" sqref="C30 C22" xr:uid="{00000000-0002-0000-0100-000000000000}">
      <formula1>"ANO,NE"</formula1>
    </dataValidation>
    <dataValidation type="list" allowBlank="1" showErrorMessage="1" sqref="D35:D44" xr:uid="{00000000-0002-0000-0100-000001000000}">
      <formula1>"Státní dotace,Dotace SFŽP,Dotace od města/obce,Krajská dotace,Dotace EU,Nadační příspěvek,Firemní sponzoring,Vlastní zdroje organizace,Jiné nestátní zdroje"</formula1>
    </dataValidation>
  </dataValidations>
  <pageMargins left="0.70866141732283472" right="0.70866141732283472" top="0.59055118110236227" bottom="0.59055118110236227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994"/>
  <sheetViews>
    <sheetView topLeftCell="A23" zoomScale="140" zoomScaleNormal="140" workbookViewId="0">
      <selection activeCell="A44" sqref="A44"/>
    </sheetView>
  </sheetViews>
  <sheetFormatPr defaultColWidth="14.42578125" defaultRowHeight="15" customHeight="1"/>
  <cols>
    <col min="1" max="1" width="7.5703125" customWidth="1"/>
    <col min="2" max="2" width="57.85546875" customWidth="1"/>
    <col min="3" max="3" width="16.85546875" customWidth="1"/>
    <col min="4" max="4" width="15.7109375" customWidth="1"/>
    <col min="5" max="5" width="17" customWidth="1"/>
    <col min="6" max="25" width="9.140625" customWidth="1"/>
  </cols>
  <sheetData>
    <row r="1" spans="1:25">
      <c r="A1" s="29" t="str">
        <f>+CONCATENATE("Rozhodnutí č. ",'Úvodní list'!C1)</f>
        <v xml:space="preserve">Rozhodnutí č. 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5" ht="22.5">
      <c r="A2" s="32"/>
      <c r="B2" s="33" t="s">
        <v>497</v>
      </c>
      <c r="C2" s="31"/>
      <c r="D2" s="34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</row>
    <row r="3" spans="1:25" ht="7.5" customHeight="1">
      <c r="A3" s="35"/>
      <c r="B3" s="30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</row>
    <row r="4" spans="1:25" ht="39.75" customHeight="1">
      <c r="A4" s="36" t="s">
        <v>52</v>
      </c>
      <c r="B4" s="36" t="s">
        <v>53</v>
      </c>
      <c r="C4" s="36" t="s">
        <v>54</v>
      </c>
      <c r="D4" s="36" t="s">
        <v>55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1:25">
      <c r="A5" s="38" t="s">
        <v>56</v>
      </c>
      <c r="B5" s="39" t="s">
        <v>57</v>
      </c>
      <c r="C5" s="40">
        <f t="shared" ref="C5:D5" si="0">SUM(C6:C8)</f>
        <v>0</v>
      </c>
      <c r="D5" s="40">
        <f t="shared" si="0"/>
        <v>0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</row>
    <row r="6" spans="1:25" ht="30">
      <c r="A6" s="41" t="s">
        <v>58</v>
      </c>
      <c r="B6" s="42" t="s">
        <v>59</v>
      </c>
      <c r="C6" s="101"/>
      <c r="D6" s="43">
        <f>SUMIF('Seznam dokladů'!F$4:F$500,'Seznam dokladů'!L1,'Seznam dokladů'!D$4:D$500)</f>
        <v>0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</row>
    <row r="7" spans="1:25">
      <c r="A7" s="41" t="s">
        <v>60</v>
      </c>
      <c r="B7" s="42" t="s">
        <v>490</v>
      </c>
      <c r="C7" s="101"/>
      <c r="D7" s="43">
        <f>SUMIF('Seznam dokladů'!F$4:F$500,'Seznam dokladů'!L2,'Seznam dokladů'!D$4:D$500)</f>
        <v>0</v>
      </c>
      <c r="E7" s="120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</row>
    <row r="8" spans="1:25" hidden="1">
      <c r="A8" s="41"/>
      <c r="B8" s="42"/>
      <c r="C8" s="44"/>
      <c r="D8" s="43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</row>
    <row r="9" spans="1:25">
      <c r="A9" s="38" t="s">
        <v>61</v>
      </c>
      <c r="B9" s="39" t="s">
        <v>62</v>
      </c>
      <c r="C9" s="40">
        <f t="shared" ref="C9:D9" si="1">SUM(C10:C11)</f>
        <v>0</v>
      </c>
      <c r="D9" s="40">
        <f t="shared" si="1"/>
        <v>0</v>
      </c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</row>
    <row r="10" spans="1:25">
      <c r="A10" s="41" t="s">
        <v>63</v>
      </c>
      <c r="B10" s="45" t="s">
        <v>64</v>
      </c>
      <c r="C10" s="102"/>
      <c r="D10" s="43">
        <f>SUMIF('Seznam dokladů'!F$4:F$500,'Seznam dokladů'!L3,'Seznam dokladů'!D$4:D$500)</f>
        <v>0</v>
      </c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</row>
    <row r="11" spans="1:25">
      <c r="A11" s="41" t="s">
        <v>65</v>
      </c>
      <c r="B11" s="45" t="s">
        <v>66</v>
      </c>
      <c r="C11" s="102"/>
      <c r="D11" s="43">
        <f>SUMIF('Seznam dokladů'!F$4:F$500,'Seznam dokladů'!L4,'Seznam dokladů'!D$4:D$500)</f>
        <v>0</v>
      </c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spans="1:25">
      <c r="A12" s="38" t="s">
        <v>67</v>
      </c>
      <c r="B12" s="46" t="s">
        <v>68</v>
      </c>
      <c r="C12" s="40">
        <f>+C13+C14+C15</f>
        <v>0</v>
      </c>
      <c r="D12" s="40">
        <f>D13+D14+D15</f>
        <v>0</v>
      </c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</row>
    <row r="13" spans="1:25">
      <c r="A13" s="41" t="s">
        <v>69</v>
      </c>
      <c r="B13" s="42" t="s">
        <v>70</v>
      </c>
      <c r="C13" s="101"/>
      <c r="D13" s="43">
        <f>SUMIF('Seznam dokladů'!F$4:F$500,'Seznam dokladů'!L5,'Seznam dokladů'!D$4:D$500)</f>
        <v>0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</row>
    <row r="14" spans="1:25">
      <c r="A14" s="41" t="s">
        <v>486</v>
      </c>
      <c r="B14" s="103"/>
      <c r="C14" s="101"/>
      <c r="D14" s="43">
        <f>SUMIF('Seznam dokladů'!F$4:F$500,'Seznam dokladů'!L6,'Seznam dokladů'!D$4:D$500)</f>
        <v>0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</row>
    <row r="15" spans="1:25">
      <c r="A15" s="47" t="s">
        <v>513</v>
      </c>
      <c r="B15" s="48" t="s">
        <v>512</v>
      </c>
      <c r="C15" s="49">
        <f>SUM(C16:C19)</f>
        <v>0</v>
      </c>
      <c r="D15" s="49">
        <f>SUM(D16:D19)</f>
        <v>0</v>
      </c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</row>
    <row r="16" spans="1:25">
      <c r="A16" s="41" t="s">
        <v>514</v>
      </c>
      <c r="B16" s="103"/>
      <c r="C16" s="102"/>
      <c r="D16" s="43">
        <f>SUMIF('Seznam dokladů'!F$4:F$500,'Seznam dokladů'!L7,'Seznam dokladů'!D$4:D$500)</f>
        <v>0</v>
      </c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</row>
    <row r="17" spans="1:25">
      <c r="A17" s="41" t="s">
        <v>515</v>
      </c>
      <c r="B17" s="103"/>
      <c r="C17" s="102"/>
      <c r="D17" s="43">
        <f>SUMIF('Seznam dokladů'!F$4:F$500,'Seznam dokladů'!L8,'Seznam dokladů'!D$4:D$500)</f>
        <v>0</v>
      </c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</row>
    <row r="18" spans="1:25">
      <c r="A18" s="41" t="s">
        <v>516</v>
      </c>
      <c r="B18" s="103"/>
      <c r="C18" s="102"/>
      <c r="D18" s="43">
        <f>SUMIF('Seznam dokladů'!F$4:F$500,'Seznam dokladů'!L9,'Seznam dokladů'!D$4:D$500)</f>
        <v>0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</row>
    <row r="19" spans="1:25">
      <c r="A19" s="41" t="s">
        <v>517</v>
      </c>
      <c r="B19" s="103"/>
      <c r="C19" s="102"/>
      <c r="D19" s="43">
        <f>SUMIF('Seznam dokladů'!F$4:F$500,'Seznam dokladů'!L10,'Seznam dokladů'!D$4:D$500)</f>
        <v>0</v>
      </c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</row>
    <row r="20" spans="1:25" ht="15.75" customHeight="1">
      <c r="A20" s="38" t="s">
        <v>468</v>
      </c>
      <c r="B20" s="50" t="s">
        <v>71</v>
      </c>
      <c r="C20" s="40">
        <f t="shared" ref="C20:D20" si="2">SUM(C21:C29)</f>
        <v>0</v>
      </c>
      <c r="D20" s="40">
        <f t="shared" si="2"/>
        <v>0</v>
      </c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</row>
    <row r="21" spans="1:25" ht="15.75" customHeight="1">
      <c r="A21" s="41" t="s">
        <v>470</v>
      </c>
      <c r="B21" s="45" t="s">
        <v>72</v>
      </c>
      <c r="C21" s="102"/>
      <c r="D21" s="43">
        <f>SUMIF('Seznam dokladů'!F$4:F$500,'Seznam dokladů'!L11,'Seznam dokladů'!D$4:D$500)</f>
        <v>0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</row>
    <row r="22" spans="1:25" ht="15.75" customHeight="1">
      <c r="A22" s="41" t="s">
        <v>471</v>
      </c>
      <c r="B22" s="45" t="s">
        <v>73</v>
      </c>
      <c r="C22" s="102"/>
      <c r="D22" s="43">
        <f>SUMIF('Seznam dokladů'!F$4:F$500,'Seznam dokladů'!L12,'Seznam dokladů'!D$4:D$500)</f>
        <v>0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</row>
    <row r="23" spans="1:25" ht="15.75" customHeight="1">
      <c r="A23" s="41" t="s">
        <v>472</v>
      </c>
      <c r="B23" s="45" t="s">
        <v>74</v>
      </c>
      <c r="C23" s="102"/>
      <c r="D23" s="43">
        <f>SUMIF('Seznam dokladů'!F$4:F$500,'Seznam dokladů'!L13,'Seznam dokladů'!D$4:D$500)</f>
        <v>0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</row>
    <row r="24" spans="1:25" ht="15.75" customHeight="1">
      <c r="A24" s="41" t="s">
        <v>477</v>
      </c>
      <c r="B24" s="45" t="s">
        <v>75</v>
      </c>
      <c r="C24" s="102"/>
      <c r="D24" s="43">
        <f>SUMIF('Seznam dokladů'!F$4:F$500,'Seznam dokladů'!L14,'Seznam dokladů'!D$4:D$500)</f>
        <v>0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</row>
    <row r="25" spans="1:25" ht="15.75" customHeight="1">
      <c r="A25" s="41" t="s">
        <v>473</v>
      </c>
      <c r="B25" s="45" t="s">
        <v>76</v>
      </c>
      <c r="C25" s="102"/>
      <c r="D25" s="43">
        <f>SUMIF('Seznam dokladů'!F$4:F$500,'Seznam dokladů'!L15,'Seznam dokladů'!D$4:D$500)</f>
        <v>0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</row>
    <row r="26" spans="1:25" ht="15.75" customHeight="1">
      <c r="A26" s="41" t="s">
        <v>474</v>
      </c>
      <c r="B26" s="45" t="s">
        <v>77</v>
      </c>
      <c r="C26" s="102"/>
      <c r="D26" s="43">
        <f>SUMIF('Seznam dokladů'!F$4:F$500,'Seznam dokladů'!L16,'Seznam dokladů'!D$4:D$500)</f>
        <v>0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</row>
    <row r="27" spans="1:25" ht="15.75" customHeight="1">
      <c r="A27" s="41" t="s">
        <v>475</v>
      </c>
      <c r="B27" s="45" t="s">
        <v>78</v>
      </c>
      <c r="C27" s="102"/>
      <c r="D27" s="43">
        <f>SUMIF('Seznam dokladů'!F$4:F$500,'Seznam dokladů'!L17,'Seznam dokladů'!D$4:D$500)</f>
        <v>0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</row>
    <row r="28" spans="1:25" ht="15.75" customHeight="1">
      <c r="A28" s="41" t="s">
        <v>476</v>
      </c>
      <c r="B28" s="45" t="s">
        <v>79</v>
      </c>
      <c r="C28" s="102"/>
      <c r="D28" s="43">
        <f>SUMIF('Seznam dokladů'!F$4:F$500,'Seznam dokladů'!L18,'Seznam dokladů'!D$4:D$500)</f>
        <v>0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</row>
    <row r="29" spans="1:25" ht="15.75" customHeight="1">
      <c r="A29" s="51"/>
      <c r="B29" s="48" t="s">
        <v>494</v>
      </c>
      <c r="C29" s="52">
        <f t="shared" ref="C29:D29" si="3">SUM(C30:C39)</f>
        <v>0</v>
      </c>
      <c r="D29" s="52">
        <f t="shared" si="3"/>
        <v>0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ht="15.75" customHeight="1">
      <c r="A30" s="53" t="s">
        <v>495</v>
      </c>
      <c r="B30" s="119"/>
      <c r="C30" s="101"/>
      <c r="D30" s="43">
        <f>SUMIF('Seznam dokladů'!F$4:F$500,'Seznam dokladů'!L19,'Seznam dokladů'!D$4:D$500)</f>
        <v>0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</row>
    <row r="31" spans="1:25" ht="15.75" customHeight="1">
      <c r="A31" s="53" t="s">
        <v>518</v>
      </c>
      <c r="B31" s="119"/>
      <c r="C31" s="101"/>
      <c r="D31" s="43">
        <f>SUMIF('Seznam dokladů'!F$4:F$500,'Seznam dokladů'!L20,'Seznam dokladů'!D$4:D$500)</f>
        <v>0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</row>
    <row r="32" spans="1:25" ht="15.75" customHeight="1">
      <c r="A32" s="53" t="s">
        <v>519</v>
      </c>
      <c r="B32" s="119"/>
      <c r="C32" s="102"/>
      <c r="D32" s="43">
        <f>SUMIF('Seznam dokladů'!F$4:F$500,'Seznam dokladů'!L21,'Seznam dokladů'!D$4:D$500)</f>
        <v>0</v>
      </c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</row>
    <row r="33" spans="1:25" ht="15.75" customHeight="1">
      <c r="A33" s="53" t="s">
        <v>520</v>
      </c>
      <c r="B33" s="119"/>
      <c r="C33" s="102"/>
      <c r="D33" s="43">
        <f>SUMIF('Seznam dokladů'!F$4:F$500,'Seznam dokladů'!L22,'Seznam dokladů'!D$4:D$500)</f>
        <v>0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1:25" ht="15.75" customHeight="1">
      <c r="A34" s="53" t="s">
        <v>521</v>
      </c>
      <c r="B34" s="119"/>
      <c r="C34" s="102"/>
      <c r="D34" s="43">
        <f>SUMIF('Seznam dokladů'!F$4:F$500,'Seznam dokladů'!L23,'Seznam dokladů'!D$4:D$500)</f>
        <v>0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</row>
    <row r="35" spans="1:25" ht="15.75" customHeight="1">
      <c r="A35" s="53" t="s">
        <v>522</v>
      </c>
      <c r="B35" s="119"/>
      <c r="C35" s="102"/>
      <c r="D35" s="43">
        <f>SUMIF('Seznam dokladů'!F$4:F$500,'Seznam dokladů'!L24,'Seznam dokladů'!D$4:D$500)</f>
        <v>0</v>
      </c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</row>
    <row r="36" spans="1:25" ht="15.75" customHeight="1">
      <c r="A36" s="53" t="s">
        <v>523</v>
      </c>
      <c r="B36" s="119"/>
      <c r="C36" s="102"/>
      <c r="D36" s="43">
        <f>SUMIF('Seznam dokladů'!F$4:F$500,'Seznam dokladů'!L25,'Seznam dokladů'!D$4:D$500)</f>
        <v>0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</row>
    <row r="37" spans="1:25" ht="15.75" customHeight="1">
      <c r="A37" s="53" t="s">
        <v>524</v>
      </c>
      <c r="B37" s="119"/>
      <c r="C37" s="102"/>
      <c r="D37" s="43">
        <f>SUMIF('Seznam dokladů'!F$4:F$500,'Seznam dokladů'!L26,'Seznam dokladů'!D$4:D$500)</f>
        <v>0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1:25" ht="15.75" customHeight="1">
      <c r="A38" s="53" t="s">
        <v>525</v>
      </c>
      <c r="B38" s="119"/>
      <c r="C38" s="102"/>
      <c r="D38" s="43">
        <f>SUMIF('Seznam dokladů'!F$4:F$500,'Seznam dokladů'!L27,'Seznam dokladů'!D$4:D$500)</f>
        <v>0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</row>
    <row r="39" spans="1:25" ht="15.75" customHeight="1">
      <c r="A39" s="53" t="s">
        <v>526</v>
      </c>
      <c r="B39" s="119"/>
      <c r="C39" s="102"/>
      <c r="D39" s="43">
        <f>SUMIF('Seznam dokladů'!F$4:F$500,'Seznam dokladů'!L28,'Seznam dokladů'!D$4:D$500)</f>
        <v>0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</row>
    <row r="40" spans="1:25" ht="15.75" customHeight="1">
      <c r="A40" s="54"/>
      <c r="B40" s="55" t="s">
        <v>498</v>
      </c>
      <c r="C40" s="56">
        <f>C5+C9+C12+C20</f>
        <v>0</v>
      </c>
      <c r="D40" s="57">
        <f>D5+D9+D12+D20</f>
        <v>0</v>
      </c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</row>
    <row r="41" spans="1:25" ht="15.75" customHeight="1">
      <c r="A41" s="38" t="s">
        <v>469</v>
      </c>
      <c r="B41" s="50" t="s">
        <v>80</v>
      </c>
      <c r="C41" s="102"/>
      <c r="D41" s="40">
        <f>SUMIF('Seznam dokladů'!F$4:F$500,'Seznam dokladů'!L29,'Seznam dokladů'!D$4:D$500)</f>
        <v>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</row>
    <row r="42" spans="1:25" ht="22.5" customHeight="1">
      <c r="A42" s="58"/>
      <c r="B42" s="59" t="s">
        <v>51</v>
      </c>
      <c r="C42" s="60">
        <f t="shared" ref="C42:D42" si="4">C40+C41</f>
        <v>0</v>
      </c>
      <c r="D42" s="60">
        <f t="shared" si="4"/>
        <v>0</v>
      </c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</row>
    <row r="43" spans="1:25" ht="15.75" customHeight="1">
      <c r="A43" s="35"/>
      <c r="B43" s="30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</row>
    <row r="44" spans="1:25" ht="15.75" customHeight="1">
      <c r="A44" s="35"/>
      <c r="B44" s="30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</row>
    <row r="45" spans="1:25" ht="15.75" customHeight="1">
      <c r="A45" s="35"/>
      <c r="B45" s="30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</row>
    <row r="46" spans="1:25" ht="15.75" customHeight="1">
      <c r="A46" s="35"/>
      <c r="B46" s="30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</row>
    <row r="47" spans="1:25" ht="15.75" customHeight="1">
      <c r="A47" s="35"/>
      <c r="B47" s="30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</row>
    <row r="48" spans="1:25" ht="15.75" customHeight="1">
      <c r="A48" s="35"/>
      <c r="B48" s="30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</row>
    <row r="49" spans="1:25" ht="15.75" customHeight="1">
      <c r="A49" s="35"/>
      <c r="B49" s="30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</row>
    <row r="50" spans="1:25" ht="15.75" customHeight="1">
      <c r="A50" s="35"/>
      <c r="B50" s="30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</row>
    <row r="51" spans="1:25" ht="15.75" customHeight="1">
      <c r="A51" s="35"/>
      <c r="B51" s="30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</row>
    <row r="52" spans="1:25" ht="15.75" customHeight="1">
      <c r="A52" s="35"/>
      <c r="B52" s="30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</row>
    <row r="53" spans="1:25" ht="15.75" customHeight="1">
      <c r="A53" s="35"/>
      <c r="B53" s="30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</row>
    <row r="54" spans="1:25" ht="15.75" customHeight="1">
      <c r="A54" s="35"/>
      <c r="B54" s="30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</row>
    <row r="55" spans="1:25" ht="15.75" customHeight="1">
      <c r="A55" s="35"/>
      <c r="B55" s="30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</row>
    <row r="56" spans="1:25" ht="15.75" customHeight="1">
      <c r="A56" s="35"/>
      <c r="B56" s="30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</row>
    <row r="57" spans="1:25" ht="15.75" customHeight="1">
      <c r="A57" s="35"/>
      <c r="B57" s="30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</row>
    <row r="58" spans="1:25" ht="15.75" customHeight="1">
      <c r="A58" s="35"/>
      <c r="B58" s="30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</row>
    <row r="59" spans="1:25" ht="15.75" customHeight="1">
      <c r="A59" s="35"/>
      <c r="B59" s="30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</row>
    <row r="60" spans="1:25" ht="15.75" customHeight="1">
      <c r="A60" s="35"/>
      <c r="B60" s="30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</row>
    <row r="61" spans="1:25" ht="15.75" customHeight="1">
      <c r="A61" s="35"/>
      <c r="B61" s="30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</row>
    <row r="62" spans="1:25" ht="15.75" customHeight="1">
      <c r="A62" s="35"/>
      <c r="B62" s="30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</row>
    <row r="63" spans="1:25" ht="15.75" customHeight="1">
      <c r="A63" s="35"/>
      <c r="B63" s="30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</row>
    <row r="64" spans="1:25" ht="15.75" customHeight="1">
      <c r="A64" s="35"/>
      <c r="B64" s="30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</row>
    <row r="65" spans="1:25" ht="15.75" customHeight="1">
      <c r="A65" s="35"/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</row>
    <row r="66" spans="1:25" ht="15.75" customHeight="1">
      <c r="A66" s="35"/>
      <c r="B66" s="30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</row>
    <row r="67" spans="1:25" ht="15.75" customHeight="1">
      <c r="A67" s="35"/>
      <c r="B67" s="30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</row>
    <row r="68" spans="1:25" ht="15.75" customHeight="1">
      <c r="A68" s="35"/>
      <c r="B68" s="30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</row>
    <row r="69" spans="1:25" ht="15.75" customHeight="1">
      <c r="A69" s="35"/>
      <c r="B69" s="30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</row>
    <row r="70" spans="1:25" ht="15.75" customHeight="1">
      <c r="A70" s="35"/>
      <c r="B70" s="30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</row>
    <row r="71" spans="1:25" ht="15.75" customHeight="1">
      <c r="A71" s="35"/>
      <c r="B71" s="30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</row>
    <row r="72" spans="1:25" ht="15.75" customHeight="1">
      <c r="A72" s="35"/>
      <c r="B72" s="30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</row>
    <row r="73" spans="1:25" ht="15.75" customHeight="1">
      <c r="A73" s="35"/>
      <c r="B73" s="30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</row>
    <row r="74" spans="1:25" ht="15.75" customHeight="1">
      <c r="A74" s="35"/>
      <c r="B74" s="30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</row>
    <row r="75" spans="1:25" ht="15.75" customHeight="1">
      <c r="A75" s="35"/>
      <c r="B75" s="30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</row>
    <row r="76" spans="1:25" ht="15.75" customHeight="1">
      <c r="A76" s="35"/>
      <c r="B76" s="30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</row>
    <row r="77" spans="1:25" ht="15.75" customHeight="1">
      <c r="A77" s="35"/>
      <c r="B77" s="30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</row>
    <row r="78" spans="1:25" ht="15.75" customHeight="1">
      <c r="A78" s="35"/>
      <c r="B78" s="30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</row>
    <row r="79" spans="1:25" ht="15.75" customHeight="1">
      <c r="A79" s="35"/>
      <c r="B79" s="30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</row>
    <row r="80" spans="1:25" ht="15.75" customHeight="1">
      <c r="A80" s="35"/>
      <c r="B80" s="30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</row>
    <row r="81" spans="1:25" ht="15.75" customHeight="1">
      <c r="A81" s="35"/>
      <c r="B81" s="30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</row>
    <row r="82" spans="1:25" ht="15.75" customHeight="1">
      <c r="A82" s="35"/>
      <c r="B82" s="30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</row>
    <row r="83" spans="1:25" ht="15.75" customHeight="1">
      <c r="A83" s="35"/>
      <c r="B83" s="30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</row>
    <row r="84" spans="1:25" ht="15.75" customHeight="1">
      <c r="A84" s="35"/>
      <c r="B84" s="30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</row>
    <row r="85" spans="1:25" ht="15.75" customHeight="1">
      <c r="A85" s="35"/>
      <c r="B85" s="30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</row>
    <row r="86" spans="1:25" ht="15.75" customHeight="1">
      <c r="A86" s="35"/>
      <c r="B86" s="30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</row>
    <row r="87" spans="1:25" ht="15.75" customHeight="1">
      <c r="A87" s="35"/>
      <c r="B87" s="30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</row>
    <row r="88" spans="1:25" ht="15.75" customHeight="1">
      <c r="A88" s="35"/>
      <c r="B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</row>
    <row r="89" spans="1:25" ht="15.75" customHeight="1">
      <c r="A89" s="35"/>
      <c r="B89" s="30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</row>
    <row r="90" spans="1:25" ht="15.75" customHeight="1">
      <c r="A90" s="35"/>
      <c r="B90" s="30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5" ht="15.75" customHeight="1">
      <c r="A91" s="35"/>
      <c r="B91" s="30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</row>
    <row r="92" spans="1:25" ht="15.75" customHeight="1">
      <c r="A92" s="35"/>
      <c r="B92" s="30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</row>
    <row r="93" spans="1:25" ht="15.75" customHeight="1">
      <c r="A93" s="35"/>
      <c r="B93" s="30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</row>
    <row r="94" spans="1:25" ht="15.75" customHeight="1">
      <c r="A94" s="35"/>
      <c r="B94" s="30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</row>
    <row r="95" spans="1:25" ht="15.75" customHeight="1">
      <c r="A95" s="35"/>
      <c r="B95" s="30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</row>
    <row r="96" spans="1:25" ht="15.75" customHeight="1">
      <c r="A96" s="35"/>
      <c r="B96" s="30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</row>
    <row r="97" spans="1:25" ht="15.75" customHeight="1">
      <c r="A97" s="35"/>
      <c r="B97" s="30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</row>
    <row r="98" spans="1:25" ht="15.75" customHeight="1">
      <c r="A98" s="35"/>
      <c r="B98" s="30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</row>
    <row r="99" spans="1:25" ht="15.75" customHeight="1">
      <c r="A99" s="35"/>
      <c r="B99" s="30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</row>
    <row r="100" spans="1:25" ht="15.75" customHeight="1">
      <c r="A100" s="35"/>
      <c r="B100" s="30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</row>
    <row r="101" spans="1:25" ht="15.75" customHeight="1">
      <c r="A101" s="35"/>
      <c r="B101" s="30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</row>
    <row r="102" spans="1:25" ht="15.75" customHeight="1">
      <c r="A102" s="35"/>
      <c r="B102" s="30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</row>
    <row r="103" spans="1:25" ht="15.75" customHeight="1">
      <c r="A103" s="35"/>
      <c r="B103" s="30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</row>
    <row r="104" spans="1:25" ht="15.75" customHeight="1">
      <c r="A104" s="35"/>
      <c r="B104" s="30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</row>
    <row r="105" spans="1:25" ht="15.75" customHeight="1">
      <c r="A105" s="35"/>
      <c r="B105" s="30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</row>
    <row r="106" spans="1:25" ht="15.75" customHeight="1">
      <c r="A106" s="35"/>
      <c r="B106" s="30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</row>
    <row r="107" spans="1:25" ht="15.75" customHeight="1">
      <c r="A107" s="35"/>
      <c r="B107" s="30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</row>
    <row r="108" spans="1:25" ht="15.75" customHeight="1">
      <c r="A108" s="35"/>
      <c r="B108" s="30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</row>
    <row r="109" spans="1:25" ht="15.75" customHeight="1">
      <c r="A109" s="35"/>
      <c r="B109" s="30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</row>
    <row r="110" spans="1:25" ht="15.75" customHeight="1">
      <c r="A110" s="35"/>
      <c r="B110" s="30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</row>
    <row r="111" spans="1:25" ht="15.75" customHeight="1">
      <c r="A111" s="35"/>
      <c r="B111" s="30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</row>
    <row r="112" spans="1:25" ht="15.75" customHeight="1">
      <c r="A112" s="35"/>
      <c r="B112" s="30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</row>
    <row r="113" spans="1:25" ht="15.75" customHeight="1">
      <c r="A113" s="35"/>
      <c r="B113" s="30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</row>
    <row r="114" spans="1:25" ht="15.75" customHeight="1">
      <c r="A114" s="35"/>
      <c r="B114" s="30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</row>
    <row r="115" spans="1:25" ht="15.75" customHeight="1">
      <c r="A115" s="35"/>
      <c r="B115" s="30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</row>
    <row r="116" spans="1:25" ht="15.75" customHeight="1">
      <c r="A116" s="35"/>
      <c r="B116" s="30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</row>
    <row r="117" spans="1:25" ht="15.75" customHeight="1">
      <c r="A117" s="35"/>
      <c r="B117" s="30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</row>
    <row r="118" spans="1:25" ht="15.75" customHeight="1">
      <c r="A118" s="35"/>
      <c r="B118" s="30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</row>
    <row r="119" spans="1:25" ht="15.75" customHeight="1">
      <c r="A119" s="35"/>
      <c r="B119" s="30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</row>
    <row r="120" spans="1:25" ht="15.75" customHeight="1">
      <c r="A120" s="35"/>
      <c r="B120" s="30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</row>
    <row r="121" spans="1:25" ht="15.75" customHeight="1">
      <c r="A121" s="35"/>
      <c r="B121" s="30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</row>
    <row r="122" spans="1:25" ht="15.75" customHeight="1">
      <c r="A122" s="35"/>
      <c r="B122" s="30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</row>
    <row r="123" spans="1:25" ht="15.75" customHeight="1">
      <c r="A123" s="35"/>
      <c r="B123" s="30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</row>
    <row r="124" spans="1:25" ht="15.75" customHeight="1">
      <c r="A124" s="35"/>
      <c r="B124" s="30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</row>
    <row r="125" spans="1:25" ht="15.75" customHeight="1">
      <c r="A125" s="35"/>
      <c r="B125" s="30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</row>
    <row r="126" spans="1:25" ht="15.75" customHeight="1">
      <c r="A126" s="35"/>
      <c r="B126" s="30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</row>
    <row r="127" spans="1:25" ht="15.75" customHeight="1">
      <c r="A127" s="35"/>
      <c r="B127" s="30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</row>
    <row r="128" spans="1:25" ht="15.75" customHeight="1">
      <c r="A128" s="35"/>
      <c r="B128" s="30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</row>
    <row r="129" spans="1:25" ht="15.75" customHeight="1">
      <c r="A129" s="35"/>
      <c r="B129" s="30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</row>
    <row r="130" spans="1:25" ht="15.75" customHeight="1">
      <c r="A130" s="35"/>
      <c r="B130" s="30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</row>
    <row r="131" spans="1:25" ht="15.75" customHeight="1">
      <c r="A131" s="35"/>
      <c r="B131" s="30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</row>
    <row r="132" spans="1:25" ht="15.75" customHeight="1">
      <c r="A132" s="35"/>
      <c r="B132" s="30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</row>
    <row r="133" spans="1:25" ht="15.75" customHeight="1">
      <c r="A133" s="35"/>
      <c r="B133" s="30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</row>
    <row r="134" spans="1:25" ht="15.75" customHeight="1">
      <c r="A134" s="35"/>
      <c r="B134" s="30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</row>
    <row r="135" spans="1:25" ht="15.75" customHeight="1">
      <c r="A135" s="35"/>
      <c r="B135" s="30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</row>
    <row r="136" spans="1:25" ht="15.75" customHeight="1">
      <c r="A136" s="35"/>
      <c r="B136" s="30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</row>
    <row r="137" spans="1:25" ht="15.75" customHeight="1">
      <c r="A137" s="35"/>
      <c r="B137" s="30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</row>
    <row r="138" spans="1:25" ht="15.75" customHeight="1">
      <c r="A138" s="35"/>
      <c r="B138" s="30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</row>
    <row r="139" spans="1:25" ht="15.75" customHeight="1">
      <c r="A139" s="35"/>
      <c r="B139" s="30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</row>
    <row r="140" spans="1:25" ht="15.75" customHeight="1">
      <c r="A140" s="35"/>
      <c r="B140" s="30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</row>
    <row r="141" spans="1:25" ht="15.75" customHeight="1">
      <c r="A141" s="35"/>
      <c r="B141" s="30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</row>
    <row r="142" spans="1:25" ht="15.75" customHeight="1">
      <c r="A142" s="35"/>
      <c r="B142" s="30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</row>
    <row r="143" spans="1:25" ht="15.75" customHeight="1">
      <c r="A143" s="35"/>
      <c r="B143" s="30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</row>
    <row r="144" spans="1:25" ht="15.75" customHeight="1">
      <c r="A144" s="35"/>
      <c r="B144" s="30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</row>
    <row r="145" spans="1:25" ht="15.75" customHeight="1">
      <c r="A145" s="35"/>
      <c r="B145" s="30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</row>
    <row r="146" spans="1:25" ht="15.75" customHeight="1">
      <c r="A146" s="35"/>
      <c r="B146" s="30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</row>
    <row r="147" spans="1:25" ht="15.75" customHeight="1">
      <c r="A147" s="35"/>
      <c r="B147" s="30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</row>
    <row r="148" spans="1:25" ht="15.75" customHeight="1">
      <c r="A148" s="35"/>
      <c r="B148" s="30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</row>
    <row r="149" spans="1:25" ht="15.75" customHeight="1">
      <c r="A149" s="35"/>
      <c r="B149" s="30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</row>
    <row r="150" spans="1:25" ht="15.75" customHeight="1">
      <c r="A150" s="35"/>
      <c r="B150" s="30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</row>
    <row r="151" spans="1:25" ht="15.75" customHeight="1">
      <c r="A151" s="35"/>
      <c r="B151" s="30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</row>
    <row r="152" spans="1:25" ht="15.75" customHeight="1">
      <c r="A152" s="35"/>
      <c r="B152" s="30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</row>
    <row r="153" spans="1:25" ht="15.75" customHeight="1">
      <c r="A153" s="35"/>
      <c r="B153" s="30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</row>
    <row r="154" spans="1:25" ht="15.75" customHeight="1">
      <c r="A154" s="35"/>
      <c r="B154" s="30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</row>
    <row r="155" spans="1:25" ht="15.75" customHeight="1">
      <c r="A155" s="35"/>
      <c r="B155" s="30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</row>
    <row r="156" spans="1:25" ht="15.75" customHeight="1">
      <c r="A156" s="35"/>
      <c r="B156" s="30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</row>
    <row r="157" spans="1:25" ht="15.75" customHeight="1">
      <c r="A157" s="35"/>
      <c r="B157" s="30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</row>
    <row r="158" spans="1:25" ht="15.75" customHeight="1">
      <c r="A158" s="35"/>
      <c r="B158" s="30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</row>
    <row r="159" spans="1:25" ht="15.75" customHeight="1">
      <c r="A159" s="35"/>
      <c r="B159" s="30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</row>
    <row r="160" spans="1:25" ht="15.75" customHeight="1">
      <c r="A160" s="35"/>
      <c r="B160" s="30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</row>
    <row r="161" spans="1:25" ht="15.75" customHeight="1">
      <c r="A161" s="35"/>
      <c r="B161" s="30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</row>
    <row r="162" spans="1:25" ht="15.75" customHeight="1">
      <c r="A162" s="35"/>
      <c r="B162" s="30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</row>
    <row r="163" spans="1:25" ht="15.75" customHeight="1">
      <c r="A163" s="35"/>
      <c r="B163" s="30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</row>
    <row r="164" spans="1:25" ht="15.75" customHeight="1">
      <c r="A164" s="35"/>
      <c r="B164" s="30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</row>
    <row r="165" spans="1:25" ht="15.75" customHeight="1">
      <c r="A165" s="35"/>
      <c r="B165" s="30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</row>
    <row r="166" spans="1:25" ht="15.75" customHeight="1">
      <c r="A166" s="35"/>
      <c r="B166" s="30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</row>
    <row r="167" spans="1:25" ht="15.75" customHeight="1">
      <c r="A167" s="35"/>
      <c r="B167" s="30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</row>
    <row r="168" spans="1:25" ht="15.75" customHeight="1">
      <c r="A168" s="35"/>
      <c r="B168" s="30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</row>
    <row r="169" spans="1:25" ht="15.75" customHeight="1">
      <c r="A169" s="35"/>
      <c r="B169" s="30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</row>
    <row r="170" spans="1:25" ht="15.75" customHeight="1">
      <c r="A170" s="35"/>
      <c r="B170" s="30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</row>
    <row r="171" spans="1:25" ht="15.75" customHeight="1">
      <c r="A171" s="35"/>
      <c r="B171" s="30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</row>
    <row r="172" spans="1:25" ht="15.75" customHeight="1">
      <c r="A172" s="35"/>
      <c r="B172" s="30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</row>
    <row r="173" spans="1:25" ht="15.75" customHeight="1">
      <c r="A173" s="35"/>
      <c r="B173" s="30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</row>
    <row r="174" spans="1:25" ht="15.75" customHeight="1">
      <c r="A174" s="35"/>
      <c r="B174" s="30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</row>
    <row r="175" spans="1:25" ht="15.75" customHeight="1">
      <c r="A175" s="35"/>
      <c r="B175" s="30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</row>
    <row r="176" spans="1:25" ht="15.75" customHeight="1">
      <c r="A176" s="35"/>
      <c r="B176" s="30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</row>
    <row r="177" spans="1:25" ht="15.75" customHeight="1">
      <c r="A177" s="35"/>
      <c r="B177" s="30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</row>
    <row r="178" spans="1:25" ht="15.75" customHeight="1">
      <c r="A178" s="35"/>
      <c r="B178" s="30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</row>
    <row r="179" spans="1:25" ht="15.75" customHeight="1">
      <c r="A179" s="35"/>
      <c r="B179" s="30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</row>
    <row r="180" spans="1:25" ht="15.75" customHeight="1">
      <c r="A180" s="35"/>
      <c r="B180" s="30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</row>
    <row r="181" spans="1:25" ht="15.75" customHeight="1">
      <c r="A181" s="35"/>
      <c r="B181" s="30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</row>
    <row r="182" spans="1:25" ht="15.75" customHeight="1">
      <c r="A182" s="35"/>
      <c r="B182" s="30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</row>
    <row r="183" spans="1:25" ht="15.75" customHeight="1">
      <c r="A183" s="35"/>
      <c r="B183" s="30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</row>
    <row r="184" spans="1:25" ht="15.75" customHeight="1">
      <c r="A184" s="35"/>
      <c r="B184" s="30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</row>
    <row r="185" spans="1:25" ht="15.75" customHeight="1">
      <c r="A185" s="35"/>
      <c r="B185" s="30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</row>
    <row r="186" spans="1:25" ht="15.75" customHeight="1">
      <c r="A186" s="35"/>
      <c r="B186" s="30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</row>
    <row r="187" spans="1:25" ht="15.75" customHeight="1">
      <c r="A187" s="35"/>
      <c r="B187" s="30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</row>
    <row r="188" spans="1:25" ht="15.75" customHeight="1">
      <c r="A188" s="35"/>
      <c r="B188" s="30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</row>
    <row r="189" spans="1:25" ht="15.75" customHeight="1">
      <c r="A189" s="35"/>
      <c r="B189" s="30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</row>
    <row r="190" spans="1:25" ht="15.75" customHeight="1">
      <c r="A190" s="35"/>
      <c r="B190" s="30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</row>
    <row r="191" spans="1:25" ht="15.75" customHeight="1">
      <c r="A191" s="35"/>
      <c r="B191" s="30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</row>
    <row r="192" spans="1:25" ht="15.75" customHeight="1">
      <c r="A192" s="35"/>
      <c r="B192" s="30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</row>
    <row r="193" spans="1:25" ht="15.75" customHeight="1">
      <c r="A193" s="35"/>
      <c r="B193" s="30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</row>
    <row r="194" spans="1:25" ht="15.75" customHeight="1">
      <c r="A194" s="35"/>
      <c r="B194" s="30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</row>
    <row r="195" spans="1:25" ht="15.75" customHeight="1">
      <c r="A195" s="35"/>
      <c r="B195" s="30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</row>
    <row r="196" spans="1:25" ht="15.75" customHeight="1">
      <c r="A196" s="35"/>
      <c r="B196" s="30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</row>
    <row r="197" spans="1:25" ht="15.75" customHeight="1">
      <c r="A197" s="35"/>
      <c r="B197" s="30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</row>
    <row r="198" spans="1:25" ht="15.75" customHeight="1">
      <c r="A198" s="35"/>
      <c r="B198" s="30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</row>
    <row r="199" spans="1:25" ht="15.75" customHeight="1">
      <c r="A199" s="35"/>
      <c r="B199" s="30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</row>
    <row r="200" spans="1:25" ht="15.75" customHeight="1">
      <c r="A200" s="35"/>
      <c r="B200" s="30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</row>
    <row r="201" spans="1:25" ht="15.75" customHeight="1">
      <c r="A201" s="35"/>
      <c r="B201" s="30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</row>
    <row r="202" spans="1:25" ht="15.75" customHeight="1">
      <c r="A202" s="35"/>
      <c r="B202" s="30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</row>
    <row r="203" spans="1:25" ht="15.75" customHeight="1">
      <c r="A203" s="35"/>
      <c r="B203" s="30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</row>
    <row r="204" spans="1:25" ht="15.75" customHeight="1">
      <c r="A204" s="35"/>
      <c r="B204" s="30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</row>
    <row r="205" spans="1:25" ht="15.75" customHeight="1">
      <c r="A205" s="35"/>
      <c r="B205" s="30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</row>
    <row r="206" spans="1:25" ht="15.75" customHeight="1">
      <c r="A206" s="35"/>
      <c r="B206" s="30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</row>
    <row r="207" spans="1:25" ht="15.75" customHeight="1">
      <c r="A207" s="35"/>
      <c r="B207" s="30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</row>
    <row r="208" spans="1:25" ht="15.75" customHeight="1">
      <c r="A208" s="35"/>
      <c r="B208" s="30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</row>
    <row r="209" spans="1:25" ht="15.75" customHeight="1">
      <c r="A209" s="35"/>
      <c r="B209" s="30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</row>
    <row r="210" spans="1:25" ht="15.75" customHeight="1">
      <c r="A210" s="35"/>
      <c r="B210" s="30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</row>
    <row r="211" spans="1:25" ht="15.75" customHeight="1">
      <c r="A211" s="35"/>
      <c r="B211" s="30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</row>
    <row r="212" spans="1:25" ht="15.75" customHeight="1">
      <c r="A212" s="35"/>
      <c r="B212" s="30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</row>
    <row r="213" spans="1:25" ht="15.75" customHeight="1">
      <c r="A213" s="35"/>
      <c r="B213" s="30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</row>
    <row r="214" spans="1:25" ht="15.75" customHeight="1">
      <c r="A214" s="35"/>
      <c r="B214" s="30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</row>
    <row r="215" spans="1:25" ht="15.75" customHeight="1">
      <c r="A215" s="35"/>
      <c r="B215" s="30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</row>
    <row r="216" spans="1:25" ht="15.75" customHeight="1">
      <c r="A216" s="35"/>
      <c r="B216" s="30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</row>
    <row r="217" spans="1:25" ht="15.75" customHeight="1">
      <c r="A217" s="35"/>
      <c r="B217" s="30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</row>
    <row r="218" spans="1:25" ht="15.75" customHeight="1">
      <c r="A218" s="35"/>
      <c r="B218" s="30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</row>
    <row r="219" spans="1:25" ht="15.75" customHeight="1">
      <c r="A219" s="35"/>
      <c r="B219" s="30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</row>
    <row r="220" spans="1:25" ht="15.75" customHeight="1">
      <c r="A220" s="35"/>
      <c r="B220" s="30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</row>
    <row r="221" spans="1:25" ht="15.75" customHeight="1">
      <c r="A221" s="35"/>
      <c r="B221" s="30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</row>
    <row r="222" spans="1:25" ht="15.75" customHeight="1">
      <c r="A222" s="35"/>
      <c r="B222" s="30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</row>
    <row r="223" spans="1:25" ht="15.75" customHeight="1">
      <c r="A223" s="35"/>
      <c r="B223" s="30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</row>
    <row r="224" spans="1:25" ht="15.75" customHeight="1">
      <c r="A224" s="35"/>
      <c r="B224" s="30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</row>
    <row r="225" spans="1:25" ht="15.75" customHeight="1">
      <c r="A225" s="35"/>
      <c r="B225" s="30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</row>
    <row r="226" spans="1:25" ht="15.75" customHeight="1">
      <c r="A226" s="35"/>
      <c r="B226" s="30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</row>
    <row r="227" spans="1:25" ht="15.75" customHeight="1">
      <c r="A227" s="35"/>
      <c r="B227" s="30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</row>
    <row r="228" spans="1:25" ht="15.75" customHeight="1">
      <c r="A228" s="35"/>
      <c r="B228" s="30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</row>
    <row r="229" spans="1:25" ht="15.75" customHeight="1">
      <c r="A229" s="35"/>
      <c r="B229" s="30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</row>
    <row r="230" spans="1:25" ht="15.75" customHeight="1">
      <c r="A230" s="35"/>
      <c r="B230" s="30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</row>
    <row r="231" spans="1:25" ht="15.75" customHeight="1">
      <c r="A231" s="35"/>
      <c r="B231" s="30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</row>
    <row r="232" spans="1:25" ht="15.75" customHeight="1">
      <c r="A232" s="35"/>
      <c r="B232" s="30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</row>
    <row r="233" spans="1:25" ht="15.75" customHeight="1">
      <c r="A233" s="35"/>
      <c r="B233" s="30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</row>
    <row r="234" spans="1:25" ht="15.75" customHeight="1">
      <c r="A234" s="35"/>
      <c r="B234" s="30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</row>
    <row r="235" spans="1:25" ht="15.75" customHeight="1">
      <c r="A235" s="35"/>
      <c r="B235" s="30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</row>
    <row r="236" spans="1:25" ht="15.75" customHeight="1">
      <c r="A236" s="35"/>
      <c r="B236" s="30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</row>
    <row r="237" spans="1:25" ht="15.75" customHeight="1">
      <c r="A237" s="35"/>
      <c r="B237" s="30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</row>
    <row r="238" spans="1:25" ht="15.75" customHeight="1">
      <c r="A238" s="35"/>
      <c r="B238" s="30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</row>
    <row r="239" spans="1:25" ht="15.75" customHeight="1">
      <c r="A239" s="35"/>
      <c r="B239" s="30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</row>
    <row r="240" spans="1:25" ht="15.75" customHeight="1">
      <c r="A240" s="35"/>
      <c r="B240" s="30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</row>
    <row r="241" spans="1:25" ht="15.75" customHeight="1">
      <c r="A241" s="35"/>
      <c r="B241" s="30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</row>
    <row r="242" spans="1:25" ht="15.75" customHeight="1">
      <c r="A242" s="35"/>
      <c r="B242" s="30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</row>
    <row r="243" spans="1:25" ht="15.75" customHeight="1">
      <c r="A243" s="35"/>
      <c r="B243" s="30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</row>
    <row r="244" spans="1:25" ht="15.75" customHeight="1">
      <c r="A244" s="35"/>
      <c r="B244" s="30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</row>
    <row r="245" spans="1:25" ht="15.75" customHeight="1">
      <c r="A245" s="35"/>
      <c r="B245" s="30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</row>
    <row r="246" spans="1:25" ht="15.75" customHeight="1">
      <c r="A246" s="35"/>
      <c r="B246" s="30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</row>
    <row r="247" spans="1:25" ht="15.75" customHeight="1">
      <c r="A247" s="35"/>
      <c r="B247" s="30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</row>
    <row r="248" spans="1:25" ht="15.75" customHeight="1">
      <c r="A248" s="35"/>
      <c r="B248" s="30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</row>
    <row r="249" spans="1:25" ht="15.75" customHeight="1">
      <c r="A249" s="35"/>
      <c r="B249" s="30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</row>
    <row r="250" spans="1:25" ht="15.75" customHeight="1">
      <c r="A250" s="35"/>
      <c r="B250" s="30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</row>
    <row r="251" spans="1:25" ht="15.75" customHeight="1">
      <c r="A251" s="35"/>
      <c r="B251" s="30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</row>
    <row r="252" spans="1:25" ht="15.75" customHeight="1">
      <c r="A252" s="35"/>
      <c r="B252" s="30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</row>
    <row r="253" spans="1:25" ht="15.75" customHeight="1">
      <c r="A253" s="35"/>
      <c r="B253" s="30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</row>
    <row r="254" spans="1:25" ht="15.75" customHeight="1">
      <c r="A254" s="35"/>
      <c r="B254" s="30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</row>
    <row r="255" spans="1:25" ht="15.75" customHeight="1">
      <c r="A255" s="35"/>
      <c r="B255" s="30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</row>
    <row r="256" spans="1:25" ht="15.75" customHeight="1">
      <c r="A256" s="35"/>
      <c r="B256" s="30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</row>
    <row r="257" spans="1:25" ht="15.75" customHeight="1">
      <c r="A257" s="35"/>
      <c r="B257" s="30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</row>
    <row r="258" spans="1:25" ht="15.75" customHeight="1">
      <c r="A258" s="35"/>
      <c r="B258" s="30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</row>
    <row r="259" spans="1:25" ht="15.75" customHeight="1">
      <c r="A259" s="35"/>
      <c r="B259" s="30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</row>
    <row r="260" spans="1:25" ht="15.75" customHeight="1">
      <c r="A260" s="35"/>
      <c r="B260" s="30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</row>
    <row r="261" spans="1:25" ht="15.75" customHeight="1">
      <c r="A261" s="35"/>
      <c r="B261" s="30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</row>
    <row r="262" spans="1:25" ht="15.75" customHeight="1">
      <c r="A262" s="35"/>
      <c r="B262" s="30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</row>
    <row r="263" spans="1:25" ht="15.75" customHeight="1">
      <c r="A263" s="35"/>
      <c r="B263" s="30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</row>
    <row r="264" spans="1:25" ht="15.75" customHeight="1">
      <c r="A264" s="35"/>
      <c r="B264" s="30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</row>
    <row r="265" spans="1:25" ht="15.75" customHeight="1">
      <c r="A265" s="35"/>
      <c r="B265" s="30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</row>
    <row r="266" spans="1:25" ht="15.75" customHeight="1">
      <c r="A266" s="35"/>
      <c r="B266" s="30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</row>
    <row r="267" spans="1:25" ht="15.75" customHeight="1">
      <c r="A267" s="35"/>
      <c r="B267" s="30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</row>
    <row r="268" spans="1:25" ht="15.75" customHeight="1">
      <c r="A268" s="35"/>
      <c r="B268" s="30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</row>
    <row r="269" spans="1:25" ht="15.75" customHeight="1">
      <c r="A269" s="35"/>
      <c r="B269" s="30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</row>
    <row r="270" spans="1:25" ht="15.75" customHeight="1">
      <c r="A270" s="35"/>
      <c r="B270" s="30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</row>
    <row r="271" spans="1:25" ht="15.75" customHeight="1">
      <c r="A271" s="35"/>
      <c r="B271" s="30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</row>
    <row r="272" spans="1:25" ht="15.75" customHeight="1">
      <c r="A272" s="35"/>
      <c r="B272" s="30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</row>
    <row r="273" spans="1:25" ht="15.75" customHeight="1">
      <c r="A273" s="35"/>
      <c r="B273" s="30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</row>
    <row r="274" spans="1:25" ht="15.75" customHeight="1">
      <c r="A274" s="35"/>
      <c r="B274" s="30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</row>
    <row r="275" spans="1:25" ht="15.75" customHeight="1">
      <c r="A275" s="35"/>
      <c r="B275" s="30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</row>
    <row r="276" spans="1:25" ht="15.75" customHeight="1">
      <c r="A276" s="35"/>
      <c r="B276" s="30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</row>
    <row r="277" spans="1:25" ht="15.75" customHeight="1">
      <c r="A277" s="35"/>
      <c r="B277" s="30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</row>
    <row r="278" spans="1:25" ht="15.75" customHeight="1">
      <c r="A278" s="35"/>
      <c r="B278" s="30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</row>
    <row r="279" spans="1:25" ht="15.75" customHeight="1">
      <c r="A279" s="35"/>
      <c r="B279" s="30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</row>
    <row r="280" spans="1:25" ht="15.75" customHeight="1">
      <c r="A280" s="35"/>
      <c r="B280" s="30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</row>
    <row r="281" spans="1:25" ht="15.75" customHeight="1">
      <c r="A281" s="35"/>
      <c r="B281" s="30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</row>
    <row r="282" spans="1:25" ht="15.75" customHeight="1">
      <c r="A282" s="35"/>
      <c r="B282" s="30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</row>
    <row r="283" spans="1:25" ht="15.75" customHeight="1">
      <c r="A283" s="35"/>
      <c r="B283" s="30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</row>
    <row r="284" spans="1:25" ht="15.75" customHeight="1">
      <c r="A284" s="35"/>
      <c r="B284" s="30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</row>
    <row r="285" spans="1:25" ht="15.75" customHeight="1">
      <c r="A285" s="35"/>
      <c r="B285" s="30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</row>
    <row r="286" spans="1:25" ht="15.75" customHeight="1">
      <c r="A286" s="35"/>
      <c r="B286" s="30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</row>
    <row r="287" spans="1:25" ht="15.75" customHeight="1">
      <c r="A287" s="35"/>
      <c r="B287" s="30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</row>
    <row r="288" spans="1:25" ht="15.75" customHeight="1">
      <c r="A288" s="35"/>
      <c r="B288" s="30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</row>
    <row r="289" spans="1:25" ht="15.75" customHeight="1">
      <c r="A289" s="35"/>
      <c r="B289" s="30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</row>
    <row r="290" spans="1:25" ht="15.75" customHeight="1">
      <c r="A290" s="35"/>
      <c r="B290" s="30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</row>
    <row r="291" spans="1:25" ht="15.75" customHeight="1">
      <c r="A291" s="35"/>
      <c r="B291" s="30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</row>
    <row r="292" spans="1:25" ht="15.75" customHeight="1">
      <c r="A292" s="35"/>
      <c r="B292" s="30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</row>
    <row r="293" spans="1:25" ht="15.75" customHeight="1">
      <c r="A293" s="35"/>
      <c r="B293" s="30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</row>
    <row r="294" spans="1:25" ht="15.75" customHeight="1">
      <c r="A294" s="35"/>
      <c r="B294" s="30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</row>
    <row r="295" spans="1:25" ht="15.75" customHeight="1">
      <c r="A295" s="35"/>
      <c r="B295" s="30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</row>
    <row r="296" spans="1:25" ht="15.75" customHeight="1">
      <c r="A296" s="35"/>
      <c r="B296" s="30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</row>
    <row r="297" spans="1:25" ht="15.75" customHeight="1">
      <c r="A297" s="35"/>
      <c r="B297" s="30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</row>
    <row r="298" spans="1:25" ht="15.75" customHeight="1">
      <c r="A298" s="35"/>
      <c r="B298" s="30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</row>
    <row r="299" spans="1:25" ht="15.75" customHeight="1">
      <c r="A299" s="35"/>
      <c r="B299" s="30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</row>
    <row r="300" spans="1:25" ht="15.75" customHeight="1">
      <c r="A300" s="35"/>
      <c r="B300" s="30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</row>
    <row r="301" spans="1:25" ht="15.75" customHeight="1">
      <c r="A301" s="35"/>
      <c r="B301" s="30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</row>
    <row r="302" spans="1:25" ht="15.75" customHeight="1">
      <c r="A302" s="35"/>
      <c r="B302" s="30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</row>
    <row r="303" spans="1:25" ht="15.75" customHeight="1">
      <c r="A303" s="35"/>
      <c r="B303" s="30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</row>
    <row r="304" spans="1:25" ht="15.75" customHeight="1">
      <c r="A304" s="35"/>
      <c r="B304" s="30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</row>
    <row r="305" spans="1:25" ht="15.75" customHeight="1">
      <c r="A305" s="35"/>
      <c r="B305" s="30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</row>
    <row r="306" spans="1:25" ht="15.75" customHeight="1">
      <c r="A306" s="35"/>
      <c r="B306" s="30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</row>
    <row r="307" spans="1:25" ht="15.75" customHeight="1">
      <c r="A307" s="35"/>
      <c r="B307" s="30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</row>
    <row r="308" spans="1:25" ht="15.75" customHeight="1">
      <c r="A308" s="35"/>
      <c r="B308" s="30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</row>
    <row r="309" spans="1:25" ht="15.75" customHeight="1">
      <c r="A309" s="35"/>
      <c r="B309" s="30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</row>
    <row r="310" spans="1:25" ht="15.75" customHeight="1">
      <c r="A310" s="35"/>
      <c r="B310" s="30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</row>
    <row r="311" spans="1:25" ht="15.75" customHeight="1">
      <c r="A311" s="35"/>
      <c r="B311" s="30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</row>
    <row r="312" spans="1:25" ht="15.75" customHeight="1">
      <c r="A312" s="35"/>
      <c r="B312" s="30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</row>
    <row r="313" spans="1:25" ht="15.75" customHeight="1">
      <c r="A313" s="35"/>
      <c r="B313" s="30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</row>
    <row r="314" spans="1:25" ht="15.75" customHeight="1">
      <c r="A314" s="35"/>
      <c r="B314" s="30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</row>
    <row r="315" spans="1:25" ht="15.75" customHeight="1">
      <c r="A315" s="35"/>
      <c r="B315" s="30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</row>
    <row r="316" spans="1:25" ht="15.75" customHeight="1">
      <c r="A316" s="35"/>
      <c r="B316" s="30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</row>
    <row r="317" spans="1:25" ht="15.75" customHeight="1">
      <c r="A317" s="35"/>
      <c r="B317" s="30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</row>
    <row r="318" spans="1:25" ht="15.75" customHeight="1">
      <c r="A318" s="35"/>
      <c r="B318" s="30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</row>
    <row r="319" spans="1:25" ht="15.75" customHeight="1">
      <c r="A319" s="35"/>
      <c r="B319" s="30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</row>
    <row r="320" spans="1:25" ht="15.75" customHeight="1">
      <c r="A320" s="35"/>
      <c r="B320" s="30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</row>
    <row r="321" spans="1:25" ht="15.75" customHeight="1">
      <c r="A321" s="35"/>
      <c r="B321" s="30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</row>
    <row r="322" spans="1:25" ht="15.75" customHeight="1">
      <c r="A322" s="35"/>
      <c r="B322" s="30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</row>
    <row r="323" spans="1:25" ht="15.75" customHeight="1">
      <c r="A323" s="35"/>
      <c r="B323" s="30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</row>
    <row r="324" spans="1:25" ht="15.75" customHeight="1">
      <c r="A324" s="35"/>
      <c r="B324" s="30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</row>
    <row r="325" spans="1:25" ht="15.75" customHeight="1">
      <c r="A325" s="35"/>
      <c r="B325" s="30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</row>
    <row r="326" spans="1:25" ht="15.75" customHeight="1">
      <c r="A326" s="35"/>
      <c r="B326" s="30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</row>
    <row r="327" spans="1:25" ht="15.75" customHeight="1">
      <c r="A327" s="35"/>
      <c r="B327" s="30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</row>
    <row r="328" spans="1:25" ht="15.75" customHeight="1">
      <c r="A328" s="35"/>
      <c r="B328" s="30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</row>
    <row r="329" spans="1:25" ht="15.75" customHeight="1">
      <c r="A329" s="35"/>
      <c r="B329" s="30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</row>
    <row r="330" spans="1:25" ht="15.75" customHeight="1">
      <c r="A330" s="35"/>
      <c r="B330" s="30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</row>
    <row r="331" spans="1:25" ht="15.75" customHeight="1">
      <c r="A331" s="35"/>
      <c r="B331" s="30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</row>
    <row r="332" spans="1:25" ht="15.75" customHeight="1">
      <c r="A332" s="35"/>
      <c r="B332" s="30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</row>
    <row r="333" spans="1:25" ht="15.75" customHeight="1">
      <c r="A333" s="35"/>
      <c r="B333" s="30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</row>
    <row r="334" spans="1:25" ht="15.75" customHeight="1">
      <c r="A334" s="35"/>
      <c r="B334" s="30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</row>
    <row r="335" spans="1:25" ht="15.75" customHeight="1">
      <c r="A335" s="35"/>
      <c r="B335" s="30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</row>
    <row r="336" spans="1:25" ht="15.75" customHeight="1">
      <c r="A336" s="35"/>
      <c r="B336" s="30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</row>
    <row r="337" spans="1:25" ht="15.75" customHeight="1">
      <c r="A337" s="35"/>
      <c r="B337" s="30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</row>
    <row r="338" spans="1:25" ht="15.75" customHeight="1">
      <c r="A338" s="35"/>
      <c r="B338" s="30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</row>
    <row r="339" spans="1:25" ht="15.75" customHeight="1">
      <c r="A339" s="35"/>
      <c r="B339" s="30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</row>
    <row r="340" spans="1:25" ht="15.75" customHeight="1">
      <c r="A340" s="35"/>
      <c r="B340" s="30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</row>
    <row r="341" spans="1:25" ht="15.75" customHeight="1">
      <c r="A341" s="35"/>
      <c r="B341" s="30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</row>
    <row r="342" spans="1:25" ht="15.75" customHeight="1">
      <c r="A342" s="35"/>
      <c r="B342" s="30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</row>
    <row r="343" spans="1:25" ht="15.75" customHeight="1">
      <c r="A343" s="35"/>
      <c r="B343" s="30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</row>
    <row r="344" spans="1:25" ht="15.75" customHeight="1">
      <c r="A344" s="35"/>
      <c r="B344" s="30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</row>
    <row r="345" spans="1:25" ht="15.75" customHeight="1">
      <c r="A345" s="35"/>
      <c r="B345" s="30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</row>
    <row r="346" spans="1:25" ht="15.75" customHeight="1">
      <c r="A346" s="35"/>
      <c r="B346" s="30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</row>
    <row r="347" spans="1:25" ht="15.75" customHeight="1">
      <c r="A347" s="35"/>
      <c r="B347" s="30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</row>
    <row r="348" spans="1:25" ht="15.75" customHeight="1">
      <c r="A348" s="35"/>
      <c r="B348" s="30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</row>
    <row r="349" spans="1:25" ht="15.75" customHeight="1">
      <c r="A349" s="35"/>
      <c r="B349" s="30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</row>
    <row r="350" spans="1:25" ht="15.75" customHeight="1">
      <c r="A350" s="35"/>
      <c r="B350" s="30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</row>
    <row r="351" spans="1:25" ht="15.75" customHeight="1">
      <c r="A351" s="35"/>
      <c r="B351" s="30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</row>
    <row r="352" spans="1:25" ht="15.75" customHeight="1">
      <c r="A352" s="35"/>
      <c r="B352" s="30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</row>
    <row r="353" spans="1:25" ht="15.75" customHeight="1">
      <c r="A353" s="35"/>
      <c r="B353" s="30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</row>
    <row r="354" spans="1:25" ht="15.75" customHeight="1">
      <c r="A354" s="35"/>
      <c r="B354" s="30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</row>
    <row r="355" spans="1:25" ht="15.75" customHeight="1">
      <c r="A355" s="35"/>
      <c r="B355" s="30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</row>
    <row r="356" spans="1:25" ht="15.75" customHeight="1">
      <c r="A356" s="35"/>
      <c r="B356" s="30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</row>
    <row r="357" spans="1:25" ht="15.75" customHeight="1">
      <c r="A357" s="35"/>
      <c r="B357" s="30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</row>
    <row r="358" spans="1:25" ht="15.75" customHeight="1">
      <c r="A358" s="35"/>
      <c r="B358" s="30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</row>
    <row r="359" spans="1:25" ht="15.75" customHeight="1">
      <c r="A359" s="35"/>
      <c r="B359" s="30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</row>
    <row r="360" spans="1:25" ht="15.75" customHeight="1">
      <c r="A360" s="35"/>
      <c r="B360" s="30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</row>
    <row r="361" spans="1:25" ht="15.75" customHeight="1">
      <c r="A361" s="35"/>
      <c r="B361" s="30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</row>
    <row r="362" spans="1:25" ht="15.75" customHeight="1">
      <c r="A362" s="35"/>
      <c r="B362" s="30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</row>
    <row r="363" spans="1:25" ht="15.75" customHeight="1">
      <c r="A363" s="35"/>
      <c r="B363" s="30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</row>
    <row r="364" spans="1:25" ht="15.75" customHeight="1">
      <c r="A364" s="35"/>
      <c r="B364" s="30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</row>
    <row r="365" spans="1:25" ht="15.75" customHeight="1">
      <c r="A365" s="35"/>
      <c r="B365" s="30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</row>
    <row r="366" spans="1:25" ht="15.75" customHeight="1">
      <c r="A366" s="35"/>
      <c r="B366" s="30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</row>
    <row r="367" spans="1:25" ht="15.75" customHeight="1">
      <c r="A367" s="35"/>
      <c r="B367" s="30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</row>
    <row r="368" spans="1:25" ht="15.75" customHeight="1">
      <c r="A368" s="35"/>
      <c r="B368" s="30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</row>
    <row r="369" spans="1:25" ht="15.75" customHeight="1">
      <c r="A369" s="35"/>
      <c r="B369" s="30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</row>
    <row r="370" spans="1:25" ht="15.75" customHeight="1">
      <c r="A370" s="35"/>
      <c r="B370" s="30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</row>
    <row r="371" spans="1:25" ht="15.75" customHeight="1">
      <c r="A371" s="35"/>
      <c r="B371" s="30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</row>
    <row r="372" spans="1:25" ht="15.75" customHeight="1">
      <c r="A372" s="35"/>
      <c r="B372" s="30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</row>
    <row r="373" spans="1:25" ht="15.75" customHeight="1">
      <c r="A373" s="35"/>
      <c r="B373" s="30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</row>
    <row r="374" spans="1:25" ht="15.75" customHeight="1">
      <c r="A374" s="35"/>
      <c r="B374" s="30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</row>
    <row r="375" spans="1:25" ht="15.75" customHeight="1">
      <c r="A375" s="35"/>
      <c r="B375" s="30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</row>
    <row r="376" spans="1:25" ht="15.75" customHeight="1">
      <c r="A376" s="35"/>
      <c r="B376" s="30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</row>
    <row r="377" spans="1:25" ht="15.75" customHeight="1">
      <c r="A377" s="35"/>
      <c r="B377" s="30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</row>
    <row r="378" spans="1:25" ht="15.75" customHeight="1">
      <c r="A378" s="35"/>
      <c r="B378" s="30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</row>
    <row r="379" spans="1:25" ht="15.75" customHeight="1">
      <c r="A379" s="35"/>
      <c r="B379" s="30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</row>
    <row r="380" spans="1:25" ht="15.75" customHeight="1">
      <c r="A380" s="35"/>
      <c r="B380" s="30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</row>
    <row r="381" spans="1:25" ht="15.75" customHeight="1">
      <c r="A381" s="35"/>
      <c r="B381" s="30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</row>
    <row r="382" spans="1:25" ht="15.75" customHeight="1">
      <c r="A382" s="35"/>
      <c r="B382" s="30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</row>
    <row r="383" spans="1:25" ht="15.75" customHeight="1">
      <c r="A383" s="35"/>
      <c r="B383" s="30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</row>
    <row r="384" spans="1:25" ht="15.75" customHeight="1">
      <c r="A384" s="35"/>
      <c r="B384" s="30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</row>
    <row r="385" spans="1:25" ht="15.75" customHeight="1">
      <c r="A385" s="35"/>
      <c r="B385" s="30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</row>
    <row r="386" spans="1:25" ht="15.75" customHeight="1">
      <c r="A386" s="35"/>
      <c r="B386" s="30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</row>
    <row r="387" spans="1:25" ht="15.75" customHeight="1">
      <c r="A387" s="35"/>
      <c r="B387" s="30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</row>
    <row r="388" spans="1:25" ht="15.75" customHeight="1">
      <c r="A388" s="35"/>
      <c r="B388" s="30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</row>
    <row r="389" spans="1:25" ht="15.75" customHeight="1">
      <c r="A389" s="35"/>
      <c r="B389" s="30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</row>
    <row r="390" spans="1:25" ht="15.75" customHeight="1">
      <c r="A390" s="35"/>
      <c r="B390" s="30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</row>
    <row r="391" spans="1:25" ht="15.75" customHeight="1">
      <c r="A391" s="35"/>
      <c r="B391" s="30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</row>
    <row r="392" spans="1:25" ht="15.75" customHeight="1">
      <c r="A392" s="35"/>
      <c r="B392" s="30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</row>
    <row r="393" spans="1:25" ht="15.75" customHeight="1">
      <c r="A393" s="35"/>
      <c r="B393" s="30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</row>
    <row r="394" spans="1:25" ht="15.75" customHeight="1">
      <c r="A394" s="35"/>
      <c r="B394" s="30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</row>
    <row r="395" spans="1:25" ht="15.75" customHeight="1">
      <c r="A395" s="35"/>
      <c r="B395" s="30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</row>
    <row r="396" spans="1:25" ht="15.75" customHeight="1">
      <c r="A396" s="35"/>
      <c r="B396" s="30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</row>
    <row r="397" spans="1:25" ht="15.75" customHeight="1">
      <c r="A397" s="35"/>
      <c r="B397" s="30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</row>
    <row r="398" spans="1:25" ht="15.75" customHeight="1">
      <c r="A398" s="35"/>
      <c r="B398" s="30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</row>
    <row r="399" spans="1:25" ht="15.75" customHeight="1">
      <c r="A399" s="35"/>
      <c r="B399" s="30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</row>
    <row r="400" spans="1:25" ht="15.75" customHeight="1">
      <c r="A400" s="35"/>
      <c r="B400" s="30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</row>
    <row r="401" spans="1:25" ht="15.75" customHeight="1">
      <c r="A401" s="35"/>
      <c r="B401" s="30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</row>
    <row r="402" spans="1:25" ht="15.75" customHeight="1">
      <c r="A402" s="35"/>
      <c r="B402" s="30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</row>
    <row r="403" spans="1:25" ht="15.75" customHeight="1">
      <c r="A403" s="35"/>
      <c r="B403" s="30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</row>
    <row r="404" spans="1:25" ht="15.75" customHeight="1">
      <c r="A404" s="35"/>
      <c r="B404" s="30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</row>
    <row r="405" spans="1:25" ht="15.75" customHeight="1">
      <c r="A405" s="35"/>
      <c r="B405" s="30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</row>
    <row r="406" spans="1:25" ht="15.75" customHeight="1">
      <c r="A406" s="35"/>
      <c r="B406" s="30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</row>
    <row r="407" spans="1:25" ht="15.75" customHeight="1">
      <c r="A407" s="35"/>
      <c r="B407" s="30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</row>
    <row r="408" spans="1:25" ht="15.75" customHeight="1">
      <c r="A408" s="35"/>
      <c r="B408" s="30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</row>
    <row r="409" spans="1:25" ht="15.75" customHeight="1">
      <c r="A409" s="35"/>
      <c r="B409" s="30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</row>
    <row r="410" spans="1:25" ht="15.75" customHeight="1">
      <c r="A410" s="35"/>
      <c r="B410" s="30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</row>
    <row r="411" spans="1:25" ht="15.75" customHeight="1">
      <c r="A411" s="35"/>
      <c r="B411" s="30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</row>
    <row r="412" spans="1:25" ht="15.75" customHeight="1">
      <c r="A412" s="35"/>
      <c r="B412" s="30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</row>
    <row r="413" spans="1:25" ht="15.75" customHeight="1">
      <c r="A413" s="35"/>
      <c r="B413" s="30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</row>
    <row r="414" spans="1:25" ht="15.75" customHeight="1">
      <c r="A414" s="35"/>
      <c r="B414" s="30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</row>
    <row r="415" spans="1:25" ht="15.75" customHeight="1">
      <c r="A415" s="35"/>
      <c r="B415" s="30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</row>
    <row r="416" spans="1:25" ht="15.75" customHeight="1">
      <c r="A416" s="35"/>
      <c r="B416" s="30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</row>
    <row r="417" spans="1:25" ht="15.75" customHeight="1">
      <c r="A417" s="35"/>
      <c r="B417" s="30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</row>
    <row r="418" spans="1:25" ht="15.75" customHeight="1">
      <c r="A418" s="35"/>
      <c r="B418" s="30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</row>
    <row r="419" spans="1:25" ht="15.75" customHeight="1">
      <c r="A419" s="35"/>
      <c r="B419" s="30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</row>
    <row r="420" spans="1:25" ht="15.75" customHeight="1">
      <c r="A420" s="35"/>
      <c r="B420" s="30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</row>
    <row r="421" spans="1:25" ht="15.75" customHeight="1">
      <c r="A421" s="35"/>
      <c r="B421" s="30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</row>
    <row r="422" spans="1:25" ht="15.75" customHeight="1">
      <c r="A422" s="35"/>
      <c r="B422" s="30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</row>
    <row r="423" spans="1:25" ht="15.75" customHeight="1">
      <c r="A423" s="35"/>
      <c r="B423" s="30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</row>
    <row r="424" spans="1:25" ht="15.75" customHeight="1">
      <c r="A424" s="35"/>
      <c r="B424" s="30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</row>
    <row r="425" spans="1:25" ht="15.75" customHeight="1">
      <c r="A425" s="35"/>
      <c r="B425" s="30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</row>
    <row r="426" spans="1:25" ht="15.75" customHeight="1">
      <c r="A426" s="35"/>
      <c r="B426" s="30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</row>
    <row r="427" spans="1:25" ht="15.75" customHeight="1">
      <c r="A427" s="35"/>
      <c r="B427" s="30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</row>
    <row r="428" spans="1:25" ht="15.75" customHeight="1">
      <c r="A428" s="35"/>
      <c r="B428" s="30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</row>
    <row r="429" spans="1:25" ht="15.75" customHeight="1">
      <c r="A429" s="35"/>
      <c r="B429" s="30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</row>
    <row r="430" spans="1:25" ht="15.75" customHeight="1">
      <c r="A430" s="35"/>
      <c r="B430" s="30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</row>
    <row r="431" spans="1:25" ht="15.75" customHeight="1">
      <c r="A431" s="35"/>
      <c r="B431" s="30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</row>
    <row r="432" spans="1:25" ht="15.75" customHeight="1">
      <c r="A432" s="35"/>
      <c r="B432" s="30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</row>
    <row r="433" spans="1:25" ht="15.75" customHeight="1">
      <c r="A433" s="35"/>
      <c r="B433" s="30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</row>
    <row r="434" spans="1:25" ht="15.75" customHeight="1">
      <c r="A434" s="35"/>
      <c r="B434" s="30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</row>
    <row r="435" spans="1:25" ht="15.75" customHeight="1">
      <c r="A435" s="35"/>
      <c r="B435" s="30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</row>
    <row r="436" spans="1:25" ht="15.75" customHeight="1">
      <c r="A436" s="35"/>
      <c r="B436" s="30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</row>
    <row r="437" spans="1:25" ht="15.75" customHeight="1">
      <c r="A437" s="35"/>
      <c r="B437" s="30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</row>
    <row r="438" spans="1:25" ht="15.75" customHeight="1">
      <c r="A438" s="35"/>
      <c r="B438" s="30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</row>
    <row r="439" spans="1:25" ht="15.75" customHeight="1">
      <c r="A439" s="35"/>
      <c r="B439" s="30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</row>
    <row r="440" spans="1:25" ht="15.75" customHeight="1">
      <c r="A440" s="35"/>
      <c r="B440" s="30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</row>
    <row r="441" spans="1:25" ht="15.75" customHeight="1">
      <c r="A441" s="35"/>
      <c r="B441" s="30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</row>
    <row r="442" spans="1:25" ht="15.75" customHeight="1">
      <c r="A442" s="35"/>
      <c r="B442" s="30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</row>
    <row r="443" spans="1:25" ht="15.75" customHeight="1">
      <c r="A443" s="35"/>
      <c r="B443" s="30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</row>
    <row r="444" spans="1:25" ht="15.75" customHeight="1">
      <c r="A444" s="35"/>
      <c r="B444" s="30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</row>
    <row r="445" spans="1:25" ht="15.75" customHeight="1">
      <c r="A445" s="35"/>
      <c r="B445" s="30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</row>
    <row r="446" spans="1:25" ht="15.75" customHeight="1">
      <c r="A446" s="35"/>
      <c r="B446" s="30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</row>
    <row r="447" spans="1:25" ht="15.75" customHeight="1">
      <c r="A447" s="35"/>
      <c r="B447" s="30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</row>
    <row r="448" spans="1:25" ht="15.75" customHeight="1">
      <c r="A448" s="35"/>
      <c r="B448" s="30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</row>
    <row r="449" spans="1:25" ht="15.75" customHeight="1">
      <c r="A449" s="35"/>
      <c r="B449" s="30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</row>
    <row r="450" spans="1:25" ht="15.75" customHeight="1">
      <c r="A450" s="35"/>
      <c r="B450" s="30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</row>
    <row r="451" spans="1:25" ht="15.75" customHeight="1">
      <c r="A451" s="35"/>
      <c r="B451" s="30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</row>
    <row r="452" spans="1:25" ht="15.75" customHeight="1">
      <c r="A452" s="35"/>
      <c r="B452" s="30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</row>
    <row r="453" spans="1:25" ht="15.75" customHeight="1">
      <c r="A453" s="35"/>
      <c r="B453" s="30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</row>
    <row r="454" spans="1:25" ht="15.75" customHeight="1">
      <c r="A454" s="35"/>
      <c r="B454" s="30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</row>
    <row r="455" spans="1:25" ht="15.75" customHeight="1">
      <c r="A455" s="35"/>
      <c r="B455" s="30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</row>
    <row r="456" spans="1:25" ht="15.75" customHeight="1">
      <c r="A456" s="35"/>
      <c r="B456" s="30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</row>
    <row r="457" spans="1:25" ht="15.75" customHeight="1">
      <c r="A457" s="35"/>
      <c r="B457" s="30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</row>
    <row r="458" spans="1:25" ht="15.75" customHeight="1">
      <c r="A458" s="35"/>
      <c r="B458" s="30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</row>
    <row r="459" spans="1:25" ht="15.75" customHeight="1">
      <c r="A459" s="35"/>
      <c r="B459" s="30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</row>
    <row r="460" spans="1:25" ht="15.75" customHeight="1">
      <c r="A460" s="35"/>
      <c r="B460" s="30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</row>
    <row r="461" spans="1:25" ht="15.75" customHeight="1">
      <c r="A461" s="35"/>
      <c r="B461" s="30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</row>
    <row r="462" spans="1:25" ht="15.75" customHeight="1">
      <c r="A462" s="35"/>
      <c r="B462" s="30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</row>
    <row r="463" spans="1:25" ht="15.75" customHeight="1">
      <c r="A463" s="35"/>
      <c r="B463" s="30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</row>
    <row r="464" spans="1:25" ht="15.75" customHeight="1">
      <c r="A464" s="35"/>
      <c r="B464" s="30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</row>
    <row r="465" spans="1:25" ht="15.75" customHeight="1">
      <c r="A465" s="35"/>
      <c r="B465" s="30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</row>
    <row r="466" spans="1:25" ht="15.75" customHeight="1">
      <c r="A466" s="35"/>
      <c r="B466" s="30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</row>
    <row r="467" spans="1:25" ht="15.75" customHeight="1">
      <c r="A467" s="35"/>
      <c r="B467" s="30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</row>
    <row r="468" spans="1:25" ht="15.75" customHeight="1">
      <c r="A468" s="35"/>
      <c r="B468" s="30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</row>
    <row r="469" spans="1:25" ht="15.75" customHeight="1">
      <c r="A469" s="35"/>
      <c r="B469" s="30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</row>
    <row r="470" spans="1:25" ht="15.75" customHeight="1">
      <c r="A470" s="35"/>
      <c r="B470" s="30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</row>
    <row r="471" spans="1:25" ht="15.75" customHeight="1">
      <c r="A471" s="35"/>
      <c r="B471" s="30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</row>
    <row r="472" spans="1:25" ht="15.75" customHeight="1">
      <c r="A472" s="35"/>
      <c r="B472" s="30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</row>
    <row r="473" spans="1:25" ht="15.75" customHeight="1">
      <c r="A473" s="35"/>
      <c r="B473" s="30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</row>
    <row r="474" spans="1:25" ht="15.75" customHeight="1">
      <c r="A474" s="35"/>
      <c r="B474" s="30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</row>
    <row r="475" spans="1:25" ht="15.75" customHeight="1">
      <c r="A475" s="35"/>
      <c r="B475" s="30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</row>
    <row r="476" spans="1:25" ht="15.75" customHeight="1">
      <c r="A476" s="35"/>
      <c r="B476" s="30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</row>
    <row r="477" spans="1:25" ht="15.75" customHeight="1">
      <c r="A477" s="35"/>
      <c r="B477" s="30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</row>
    <row r="478" spans="1:25" ht="15.75" customHeight="1">
      <c r="A478" s="35"/>
      <c r="B478" s="30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</row>
    <row r="479" spans="1:25" ht="15.75" customHeight="1">
      <c r="A479" s="35"/>
      <c r="B479" s="30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</row>
    <row r="480" spans="1:25" ht="15.75" customHeight="1">
      <c r="A480" s="35"/>
      <c r="B480" s="30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</row>
    <row r="481" spans="1:25" ht="15.75" customHeight="1">
      <c r="A481" s="35"/>
      <c r="B481" s="30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</row>
    <row r="482" spans="1:25" ht="15.75" customHeight="1">
      <c r="A482" s="35"/>
      <c r="B482" s="30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</row>
    <row r="483" spans="1:25" ht="15.75" customHeight="1">
      <c r="A483" s="35"/>
      <c r="B483" s="30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</row>
    <row r="484" spans="1:25" ht="15.75" customHeight="1">
      <c r="A484" s="35"/>
      <c r="B484" s="30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</row>
    <row r="485" spans="1:25" ht="15.75" customHeight="1">
      <c r="A485" s="35"/>
      <c r="B485" s="30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</row>
    <row r="486" spans="1:25" ht="15.75" customHeight="1">
      <c r="A486" s="35"/>
      <c r="B486" s="30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</row>
    <row r="487" spans="1:25" ht="15.75" customHeight="1">
      <c r="A487" s="35"/>
      <c r="B487" s="30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</row>
    <row r="488" spans="1:25" ht="15.75" customHeight="1">
      <c r="A488" s="35"/>
      <c r="B488" s="30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</row>
    <row r="489" spans="1:25" ht="15.75" customHeight="1">
      <c r="A489" s="35"/>
      <c r="B489" s="30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</row>
    <row r="490" spans="1:25" ht="15.75" customHeight="1">
      <c r="A490" s="35"/>
      <c r="B490" s="30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</row>
    <row r="491" spans="1:25" ht="15.75" customHeight="1">
      <c r="A491" s="35"/>
      <c r="B491" s="30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</row>
    <row r="492" spans="1:25" ht="15.75" customHeight="1">
      <c r="A492" s="35"/>
      <c r="B492" s="30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</row>
    <row r="493" spans="1:25" ht="15.75" customHeight="1">
      <c r="A493" s="35"/>
      <c r="B493" s="30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</row>
    <row r="494" spans="1:25" ht="15.75" customHeight="1">
      <c r="A494" s="35"/>
      <c r="B494" s="30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</row>
    <row r="495" spans="1:25" ht="15.75" customHeight="1">
      <c r="A495" s="35"/>
      <c r="B495" s="30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</row>
    <row r="496" spans="1:25" ht="15.75" customHeight="1">
      <c r="A496" s="35"/>
      <c r="B496" s="30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</row>
    <row r="497" spans="1:25" ht="15.75" customHeight="1">
      <c r="A497" s="35"/>
      <c r="B497" s="30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</row>
    <row r="498" spans="1:25" ht="15.75" customHeight="1">
      <c r="A498" s="35"/>
      <c r="B498" s="30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</row>
    <row r="499" spans="1:25" ht="15.75" customHeight="1">
      <c r="A499" s="35"/>
      <c r="B499" s="30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</row>
    <row r="500" spans="1:25" ht="15.75" customHeight="1">
      <c r="A500" s="35"/>
      <c r="B500" s="30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</row>
    <row r="501" spans="1:25" ht="15.75" customHeight="1">
      <c r="A501" s="35"/>
      <c r="B501" s="30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</row>
    <row r="502" spans="1:25" ht="15.75" customHeight="1">
      <c r="A502" s="35"/>
      <c r="B502" s="30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</row>
    <row r="503" spans="1:25" ht="15.75" customHeight="1">
      <c r="A503" s="35"/>
      <c r="B503" s="30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</row>
    <row r="504" spans="1:25" ht="15.75" customHeight="1">
      <c r="A504" s="35"/>
      <c r="B504" s="30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</row>
    <row r="505" spans="1:25" ht="15.75" customHeight="1">
      <c r="A505" s="35"/>
      <c r="B505" s="30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</row>
    <row r="506" spans="1:25" ht="15.75" customHeight="1">
      <c r="A506" s="35"/>
      <c r="B506" s="30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</row>
    <row r="507" spans="1:25" ht="15.75" customHeight="1">
      <c r="A507" s="35"/>
      <c r="B507" s="30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</row>
    <row r="508" spans="1:25" ht="15.75" customHeight="1">
      <c r="A508" s="35"/>
      <c r="B508" s="30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</row>
    <row r="509" spans="1:25" ht="15.75" customHeight="1">
      <c r="A509" s="35"/>
      <c r="B509" s="30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</row>
    <row r="510" spans="1:25" ht="15.75" customHeight="1">
      <c r="A510" s="35"/>
      <c r="B510" s="30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</row>
    <row r="511" spans="1:25" ht="15.75" customHeight="1">
      <c r="A511" s="35"/>
      <c r="B511" s="30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</row>
    <row r="512" spans="1:25" ht="15.75" customHeight="1">
      <c r="A512" s="35"/>
      <c r="B512" s="30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</row>
    <row r="513" spans="1:25" ht="15.75" customHeight="1">
      <c r="A513" s="35"/>
      <c r="B513" s="30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</row>
    <row r="514" spans="1:25" ht="15.75" customHeight="1">
      <c r="A514" s="35"/>
      <c r="B514" s="30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</row>
    <row r="515" spans="1:25" ht="15.75" customHeight="1">
      <c r="A515" s="35"/>
      <c r="B515" s="30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</row>
    <row r="516" spans="1:25" ht="15.75" customHeight="1">
      <c r="A516" s="35"/>
      <c r="B516" s="30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</row>
    <row r="517" spans="1:25" ht="15.75" customHeight="1">
      <c r="A517" s="35"/>
      <c r="B517" s="30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</row>
    <row r="518" spans="1:25" ht="15.75" customHeight="1">
      <c r="A518" s="35"/>
      <c r="B518" s="30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</row>
    <row r="519" spans="1:25" ht="15.75" customHeight="1">
      <c r="A519" s="35"/>
      <c r="B519" s="30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</row>
    <row r="520" spans="1:25" ht="15.75" customHeight="1">
      <c r="A520" s="35"/>
      <c r="B520" s="30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</row>
    <row r="521" spans="1:25" ht="15.75" customHeight="1">
      <c r="A521" s="35"/>
      <c r="B521" s="30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</row>
    <row r="522" spans="1:25" ht="15.75" customHeight="1">
      <c r="A522" s="35"/>
      <c r="B522" s="30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</row>
    <row r="523" spans="1:25" ht="15.75" customHeight="1">
      <c r="A523" s="35"/>
      <c r="B523" s="30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</row>
    <row r="524" spans="1:25" ht="15.75" customHeight="1">
      <c r="A524" s="35"/>
      <c r="B524" s="30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</row>
    <row r="525" spans="1:25" ht="15.75" customHeight="1">
      <c r="A525" s="35"/>
      <c r="B525" s="30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</row>
    <row r="526" spans="1:25" ht="15.75" customHeight="1">
      <c r="A526" s="35"/>
      <c r="B526" s="30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</row>
    <row r="527" spans="1:25" ht="15.75" customHeight="1">
      <c r="A527" s="35"/>
      <c r="B527" s="30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</row>
    <row r="528" spans="1:25" ht="15.75" customHeight="1">
      <c r="A528" s="35"/>
      <c r="B528" s="30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</row>
    <row r="529" spans="1:25" ht="15.75" customHeight="1">
      <c r="A529" s="35"/>
      <c r="B529" s="30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</row>
    <row r="530" spans="1:25" ht="15.75" customHeight="1">
      <c r="A530" s="35"/>
      <c r="B530" s="30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</row>
    <row r="531" spans="1:25" ht="15.75" customHeight="1">
      <c r="A531" s="35"/>
      <c r="B531" s="30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</row>
    <row r="532" spans="1:25" ht="15.75" customHeight="1">
      <c r="A532" s="35"/>
      <c r="B532" s="30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</row>
    <row r="533" spans="1:25" ht="15.75" customHeight="1">
      <c r="A533" s="35"/>
      <c r="B533" s="30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</row>
    <row r="534" spans="1:25" ht="15.75" customHeight="1">
      <c r="A534" s="35"/>
      <c r="B534" s="30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</row>
    <row r="535" spans="1:25" ht="15.75" customHeight="1">
      <c r="A535" s="35"/>
      <c r="B535" s="30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</row>
    <row r="536" spans="1:25" ht="15.75" customHeight="1">
      <c r="A536" s="35"/>
      <c r="B536" s="30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</row>
    <row r="537" spans="1:25" ht="15.75" customHeight="1">
      <c r="A537" s="35"/>
      <c r="B537" s="30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</row>
    <row r="538" spans="1:25" ht="15.75" customHeight="1">
      <c r="A538" s="35"/>
      <c r="B538" s="30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</row>
    <row r="539" spans="1:25" ht="15.75" customHeight="1">
      <c r="A539" s="35"/>
      <c r="B539" s="30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</row>
    <row r="540" spans="1:25" ht="15.75" customHeight="1">
      <c r="A540" s="35"/>
      <c r="B540" s="30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</row>
    <row r="541" spans="1:25" ht="15.75" customHeight="1">
      <c r="A541" s="35"/>
      <c r="B541" s="30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</row>
    <row r="542" spans="1:25" ht="15.75" customHeight="1">
      <c r="A542" s="35"/>
      <c r="B542" s="30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</row>
    <row r="543" spans="1:25" ht="15.75" customHeight="1">
      <c r="A543" s="35"/>
      <c r="B543" s="30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</row>
    <row r="544" spans="1:25" ht="15.75" customHeight="1">
      <c r="A544" s="35"/>
      <c r="B544" s="30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</row>
    <row r="545" spans="1:25" ht="15.75" customHeight="1">
      <c r="A545" s="35"/>
      <c r="B545" s="30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</row>
    <row r="546" spans="1:25" ht="15.75" customHeight="1">
      <c r="A546" s="35"/>
      <c r="B546" s="30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</row>
    <row r="547" spans="1:25" ht="15.75" customHeight="1">
      <c r="A547" s="35"/>
      <c r="B547" s="30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</row>
    <row r="548" spans="1:25" ht="15.75" customHeight="1">
      <c r="A548" s="35"/>
      <c r="B548" s="30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</row>
    <row r="549" spans="1:25" ht="15.75" customHeight="1">
      <c r="A549" s="35"/>
      <c r="B549" s="30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</row>
    <row r="550" spans="1:25" ht="15.75" customHeight="1">
      <c r="A550" s="35"/>
      <c r="B550" s="30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</row>
    <row r="551" spans="1:25" ht="15.75" customHeight="1">
      <c r="A551" s="35"/>
      <c r="B551" s="30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</row>
    <row r="552" spans="1:25" ht="15.75" customHeight="1">
      <c r="A552" s="35"/>
      <c r="B552" s="30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</row>
    <row r="553" spans="1:25" ht="15.75" customHeight="1">
      <c r="A553" s="35"/>
      <c r="B553" s="30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</row>
    <row r="554" spans="1:25" ht="15.75" customHeight="1">
      <c r="A554" s="35"/>
      <c r="B554" s="30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</row>
    <row r="555" spans="1:25" ht="15.75" customHeight="1">
      <c r="A555" s="35"/>
      <c r="B555" s="30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</row>
    <row r="556" spans="1:25" ht="15.75" customHeight="1">
      <c r="A556" s="35"/>
      <c r="B556" s="30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</row>
    <row r="557" spans="1:25" ht="15.75" customHeight="1">
      <c r="A557" s="35"/>
      <c r="B557" s="30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</row>
    <row r="558" spans="1:25" ht="15.75" customHeight="1">
      <c r="A558" s="35"/>
      <c r="B558" s="30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</row>
    <row r="559" spans="1:25" ht="15.75" customHeight="1">
      <c r="A559" s="35"/>
      <c r="B559" s="30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</row>
    <row r="560" spans="1:25" ht="15.75" customHeight="1">
      <c r="A560" s="35"/>
      <c r="B560" s="30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</row>
    <row r="561" spans="1:25" ht="15.75" customHeight="1">
      <c r="A561" s="35"/>
      <c r="B561" s="30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</row>
    <row r="562" spans="1:25" ht="15.75" customHeight="1">
      <c r="A562" s="35"/>
      <c r="B562" s="30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</row>
    <row r="563" spans="1:25" ht="15.75" customHeight="1">
      <c r="A563" s="35"/>
      <c r="B563" s="30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</row>
    <row r="564" spans="1:25" ht="15.75" customHeight="1">
      <c r="A564" s="35"/>
      <c r="B564" s="30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</row>
    <row r="565" spans="1:25" ht="15.75" customHeight="1">
      <c r="A565" s="35"/>
      <c r="B565" s="30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</row>
    <row r="566" spans="1:25" ht="15.75" customHeight="1">
      <c r="A566" s="35"/>
      <c r="B566" s="30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</row>
    <row r="567" spans="1:25" ht="15.75" customHeight="1">
      <c r="A567" s="35"/>
      <c r="B567" s="30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</row>
    <row r="568" spans="1:25" ht="15.75" customHeight="1">
      <c r="A568" s="35"/>
      <c r="B568" s="30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</row>
    <row r="569" spans="1:25" ht="15.75" customHeight="1">
      <c r="A569" s="35"/>
      <c r="B569" s="30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</row>
    <row r="570" spans="1:25" ht="15.75" customHeight="1">
      <c r="A570" s="35"/>
      <c r="B570" s="30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</row>
    <row r="571" spans="1:25" ht="15.75" customHeight="1">
      <c r="A571" s="35"/>
      <c r="B571" s="30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</row>
    <row r="572" spans="1:25" ht="15.75" customHeight="1">
      <c r="A572" s="35"/>
      <c r="B572" s="30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</row>
    <row r="573" spans="1:25" ht="15.75" customHeight="1">
      <c r="A573" s="35"/>
      <c r="B573" s="30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</row>
    <row r="574" spans="1:25" ht="15.75" customHeight="1">
      <c r="A574" s="35"/>
      <c r="B574" s="30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</row>
    <row r="575" spans="1:25" ht="15.75" customHeight="1">
      <c r="A575" s="35"/>
      <c r="B575" s="30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</row>
    <row r="576" spans="1:25" ht="15.75" customHeight="1">
      <c r="A576" s="35"/>
      <c r="B576" s="30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</row>
    <row r="577" spans="1:25" ht="15.75" customHeight="1">
      <c r="A577" s="35"/>
      <c r="B577" s="30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</row>
    <row r="578" spans="1:25" ht="15.75" customHeight="1">
      <c r="A578" s="35"/>
      <c r="B578" s="30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</row>
    <row r="579" spans="1:25" ht="15.75" customHeight="1">
      <c r="A579" s="35"/>
      <c r="B579" s="30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</row>
    <row r="580" spans="1:25" ht="15.75" customHeight="1">
      <c r="A580" s="35"/>
      <c r="B580" s="30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</row>
    <row r="581" spans="1:25" ht="15.75" customHeight="1">
      <c r="A581" s="35"/>
      <c r="B581" s="30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</row>
    <row r="582" spans="1:25" ht="15.75" customHeight="1">
      <c r="A582" s="35"/>
      <c r="B582" s="30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</row>
    <row r="583" spans="1:25" ht="15.75" customHeight="1">
      <c r="A583" s="35"/>
      <c r="B583" s="30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</row>
    <row r="584" spans="1:25" ht="15.75" customHeight="1">
      <c r="A584" s="35"/>
      <c r="B584" s="30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</row>
    <row r="585" spans="1:25" ht="15.75" customHeight="1">
      <c r="A585" s="35"/>
      <c r="B585" s="30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</row>
    <row r="586" spans="1:25" ht="15.75" customHeight="1">
      <c r="A586" s="35"/>
      <c r="B586" s="30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</row>
    <row r="587" spans="1:25" ht="15.75" customHeight="1">
      <c r="A587" s="35"/>
      <c r="B587" s="30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</row>
    <row r="588" spans="1:25" ht="15.75" customHeight="1">
      <c r="A588" s="35"/>
      <c r="B588" s="30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</row>
    <row r="589" spans="1:25" ht="15.75" customHeight="1">
      <c r="A589" s="35"/>
      <c r="B589" s="30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</row>
    <row r="590" spans="1:25" ht="15.75" customHeight="1">
      <c r="A590" s="35"/>
      <c r="B590" s="30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</row>
    <row r="591" spans="1:25" ht="15.75" customHeight="1">
      <c r="A591" s="35"/>
      <c r="B591" s="30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</row>
    <row r="592" spans="1:25" ht="15.75" customHeight="1">
      <c r="A592" s="35"/>
      <c r="B592" s="30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</row>
    <row r="593" spans="1:25" ht="15.75" customHeight="1">
      <c r="A593" s="35"/>
      <c r="B593" s="30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</row>
    <row r="594" spans="1:25" ht="15.75" customHeight="1">
      <c r="A594" s="35"/>
      <c r="B594" s="30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</row>
    <row r="595" spans="1:25" ht="15.75" customHeight="1">
      <c r="A595" s="35"/>
      <c r="B595" s="30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</row>
    <row r="596" spans="1:25" ht="15.75" customHeight="1">
      <c r="A596" s="35"/>
      <c r="B596" s="30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</row>
    <row r="597" spans="1:25" ht="15.75" customHeight="1">
      <c r="A597" s="35"/>
      <c r="B597" s="30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</row>
    <row r="598" spans="1:25" ht="15.75" customHeight="1">
      <c r="A598" s="35"/>
      <c r="B598" s="30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</row>
    <row r="599" spans="1:25" ht="15.75" customHeight="1">
      <c r="A599" s="35"/>
      <c r="B599" s="30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</row>
    <row r="600" spans="1:25" ht="15.75" customHeight="1">
      <c r="A600" s="35"/>
      <c r="B600" s="30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</row>
    <row r="601" spans="1:25" ht="15.75" customHeight="1">
      <c r="A601" s="35"/>
      <c r="B601" s="30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</row>
    <row r="602" spans="1:25" ht="15.75" customHeight="1">
      <c r="A602" s="35"/>
      <c r="B602" s="30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</row>
    <row r="603" spans="1:25" ht="15.75" customHeight="1">
      <c r="A603" s="35"/>
      <c r="B603" s="30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</row>
    <row r="604" spans="1:25" ht="15.75" customHeight="1">
      <c r="A604" s="35"/>
      <c r="B604" s="30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</row>
    <row r="605" spans="1:25" ht="15.75" customHeight="1">
      <c r="A605" s="35"/>
      <c r="B605" s="30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</row>
    <row r="606" spans="1:25" ht="15.75" customHeight="1">
      <c r="A606" s="35"/>
      <c r="B606" s="30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</row>
    <row r="607" spans="1:25" ht="15.75" customHeight="1">
      <c r="A607" s="35"/>
      <c r="B607" s="30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</row>
    <row r="608" spans="1:25" ht="15.75" customHeight="1">
      <c r="A608" s="35"/>
      <c r="B608" s="30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</row>
    <row r="609" spans="1:25" ht="15.75" customHeight="1">
      <c r="A609" s="35"/>
      <c r="B609" s="30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</row>
    <row r="610" spans="1:25" ht="15.75" customHeight="1">
      <c r="A610" s="35"/>
      <c r="B610" s="30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</row>
    <row r="611" spans="1:25" ht="15.75" customHeight="1">
      <c r="A611" s="35"/>
      <c r="B611" s="30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</row>
    <row r="612" spans="1:25" ht="15.75" customHeight="1">
      <c r="A612" s="35"/>
      <c r="B612" s="30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</row>
    <row r="613" spans="1:25" ht="15.75" customHeight="1">
      <c r="A613" s="35"/>
      <c r="B613" s="30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</row>
    <row r="614" spans="1:25" ht="15.75" customHeight="1">
      <c r="A614" s="35"/>
      <c r="B614" s="30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</row>
    <row r="615" spans="1:25" ht="15.75" customHeight="1">
      <c r="A615" s="35"/>
      <c r="B615" s="30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</row>
    <row r="616" spans="1:25" ht="15.75" customHeight="1">
      <c r="A616" s="35"/>
      <c r="B616" s="30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</row>
    <row r="617" spans="1:25" ht="15.75" customHeight="1">
      <c r="A617" s="35"/>
      <c r="B617" s="30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</row>
    <row r="618" spans="1:25" ht="15.75" customHeight="1">
      <c r="A618" s="35"/>
      <c r="B618" s="30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</row>
    <row r="619" spans="1:25" ht="15.75" customHeight="1">
      <c r="A619" s="35"/>
      <c r="B619" s="30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</row>
    <row r="620" spans="1:25" ht="15.75" customHeight="1">
      <c r="A620" s="35"/>
      <c r="B620" s="30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</row>
    <row r="621" spans="1:25" ht="15.75" customHeight="1">
      <c r="A621" s="35"/>
      <c r="B621" s="30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</row>
    <row r="622" spans="1:25" ht="15.75" customHeight="1">
      <c r="A622" s="35"/>
      <c r="B622" s="30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</row>
    <row r="623" spans="1:25" ht="15.75" customHeight="1">
      <c r="A623" s="35"/>
      <c r="B623" s="30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</row>
    <row r="624" spans="1:25" ht="15.75" customHeight="1">
      <c r="A624" s="35"/>
      <c r="B624" s="30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</row>
    <row r="625" spans="1:25" ht="15.75" customHeight="1">
      <c r="A625" s="35"/>
      <c r="B625" s="30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</row>
    <row r="626" spans="1:25" ht="15.75" customHeight="1">
      <c r="A626" s="35"/>
      <c r="B626" s="30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</row>
    <row r="627" spans="1:25" ht="15.75" customHeight="1">
      <c r="A627" s="35"/>
      <c r="B627" s="30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</row>
    <row r="628" spans="1:25" ht="15.75" customHeight="1">
      <c r="A628" s="35"/>
      <c r="B628" s="30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</row>
    <row r="629" spans="1:25" ht="15.75" customHeight="1">
      <c r="A629" s="35"/>
      <c r="B629" s="30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</row>
    <row r="630" spans="1:25" ht="15.75" customHeight="1">
      <c r="A630" s="35"/>
      <c r="B630" s="30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</row>
    <row r="631" spans="1:25" ht="15.75" customHeight="1">
      <c r="A631" s="35"/>
      <c r="B631" s="30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</row>
    <row r="632" spans="1:25" ht="15.75" customHeight="1">
      <c r="A632" s="35"/>
      <c r="B632" s="30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</row>
    <row r="633" spans="1:25" ht="15.75" customHeight="1">
      <c r="A633" s="35"/>
      <c r="B633" s="30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</row>
    <row r="634" spans="1:25" ht="15.75" customHeight="1">
      <c r="A634" s="35"/>
      <c r="B634" s="30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</row>
    <row r="635" spans="1:25" ht="15.75" customHeight="1">
      <c r="A635" s="35"/>
      <c r="B635" s="30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</row>
    <row r="636" spans="1:25" ht="15.75" customHeight="1">
      <c r="A636" s="35"/>
      <c r="B636" s="30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</row>
    <row r="637" spans="1:25" ht="15.75" customHeight="1">
      <c r="A637" s="35"/>
      <c r="B637" s="30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</row>
    <row r="638" spans="1:25" ht="15.75" customHeight="1">
      <c r="A638" s="35"/>
      <c r="B638" s="30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</row>
    <row r="639" spans="1:25" ht="15.75" customHeight="1">
      <c r="A639" s="35"/>
      <c r="B639" s="30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</row>
    <row r="640" spans="1:25" ht="15.75" customHeight="1">
      <c r="A640" s="35"/>
      <c r="B640" s="30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</row>
    <row r="641" spans="1:25" ht="15.75" customHeight="1">
      <c r="A641" s="35"/>
      <c r="B641" s="30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</row>
    <row r="642" spans="1:25" ht="15.75" customHeight="1">
      <c r="A642" s="35"/>
      <c r="B642" s="30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</row>
    <row r="643" spans="1:25" ht="15.75" customHeight="1">
      <c r="A643" s="35"/>
      <c r="B643" s="30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</row>
    <row r="644" spans="1:25" ht="15.75" customHeight="1">
      <c r="A644" s="35"/>
      <c r="B644" s="30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</row>
    <row r="645" spans="1:25" ht="15.75" customHeight="1">
      <c r="A645" s="35"/>
      <c r="B645" s="30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</row>
    <row r="646" spans="1:25" ht="15.75" customHeight="1">
      <c r="A646" s="35"/>
      <c r="B646" s="30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</row>
    <row r="647" spans="1:25" ht="15.75" customHeight="1">
      <c r="A647" s="35"/>
      <c r="B647" s="30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</row>
    <row r="648" spans="1:25" ht="15.75" customHeight="1">
      <c r="A648" s="35"/>
      <c r="B648" s="30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</row>
    <row r="649" spans="1:25" ht="15.75" customHeight="1">
      <c r="A649" s="35"/>
      <c r="B649" s="30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</row>
    <row r="650" spans="1:25" ht="15.75" customHeight="1">
      <c r="A650" s="35"/>
      <c r="B650" s="30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</row>
    <row r="651" spans="1:25" ht="15.75" customHeight="1">
      <c r="A651" s="35"/>
      <c r="B651" s="30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</row>
    <row r="652" spans="1:25" ht="15.75" customHeight="1">
      <c r="A652" s="35"/>
      <c r="B652" s="30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</row>
    <row r="653" spans="1:25" ht="15.75" customHeight="1">
      <c r="A653" s="35"/>
      <c r="B653" s="30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</row>
    <row r="654" spans="1:25" ht="15.75" customHeight="1">
      <c r="A654" s="35"/>
      <c r="B654" s="30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</row>
    <row r="655" spans="1:25" ht="15.75" customHeight="1">
      <c r="A655" s="35"/>
      <c r="B655" s="30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</row>
    <row r="656" spans="1:25" ht="15.75" customHeight="1">
      <c r="A656" s="35"/>
      <c r="B656" s="30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</row>
    <row r="657" spans="1:25" ht="15.75" customHeight="1">
      <c r="A657" s="35"/>
      <c r="B657" s="30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</row>
    <row r="658" spans="1:25" ht="15.75" customHeight="1">
      <c r="A658" s="35"/>
      <c r="B658" s="30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</row>
    <row r="659" spans="1:25" ht="15.75" customHeight="1">
      <c r="A659" s="35"/>
      <c r="B659" s="30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</row>
    <row r="660" spans="1:25" ht="15.75" customHeight="1">
      <c r="A660" s="35"/>
      <c r="B660" s="30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</row>
    <row r="661" spans="1:25" ht="15.75" customHeight="1">
      <c r="A661" s="35"/>
      <c r="B661" s="30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</row>
    <row r="662" spans="1:25" ht="15.75" customHeight="1">
      <c r="A662" s="35"/>
      <c r="B662" s="30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</row>
    <row r="663" spans="1:25" ht="15.75" customHeight="1">
      <c r="A663" s="35"/>
      <c r="B663" s="30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</row>
    <row r="664" spans="1:25" ht="15.75" customHeight="1">
      <c r="A664" s="35"/>
      <c r="B664" s="30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</row>
    <row r="665" spans="1:25" ht="15.75" customHeight="1">
      <c r="A665" s="35"/>
      <c r="B665" s="30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</row>
    <row r="666" spans="1:25" ht="15.75" customHeight="1">
      <c r="A666" s="35"/>
      <c r="B666" s="30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</row>
    <row r="667" spans="1:25" ht="15.75" customHeight="1">
      <c r="A667" s="35"/>
      <c r="B667" s="30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</row>
    <row r="668" spans="1:25" ht="15.75" customHeight="1">
      <c r="A668" s="35"/>
      <c r="B668" s="30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</row>
    <row r="669" spans="1:25" ht="15.75" customHeight="1">
      <c r="A669" s="35"/>
      <c r="B669" s="30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</row>
    <row r="670" spans="1:25" ht="15.75" customHeight="1">
      <c r="A670" s="35"/>
      <c r="B670" s="30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</row>
    <row r="671" spans="1:25" ht="15.75" customHeight="1">
      <c r="A671" s="35"/>
      <c r="B671" s="30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</row>
    <row r="672" spans="1:25" ht="15.75" customHeight="1">
      <c r="A672" s="35"/>
      <c r="B672" s="30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</row>
    <row r="673" spans="1:25" ht="15.75" customHeight="1">
      <c r="A673" s="35"/>
      <c r="B673" s="30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</row>
    <row r="674" spans="1:25" ht="15.75" customHeight="1">
      <c r="A674" s="35"/>
      <c r="B674" s="30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</row>
    <row r="675" spans="1:25" ht="15.75" customHeight="1">
      <c r="A675" s="35"/>
      <c r="B675" s="30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</row>
    <row r="676" spans="1:25" ht="15.75" customHeight="1">
      <c r="A676" s="35"/>
      <c r="B676" s="30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</row>
    <row r="677" spans="1:25" ht="15.75" customHeight="1">
      <c r="A677" s="35"/>
      <c r="B677" s="30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</row>
    <row r="678" spans="1:25" ht="15.75" customHeight="1">
      <c r="A678" s="35"/>
      <c r="B678" s="30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</row>
    <row r="679" spans="1:25" ht="15.75" customHeight="1">
      <c r="A679" s="35"/>
      <c r="B679" s="30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</row>
    <row r="680" spans="1:25" ht="15.75" customHeight="1">
      <c r="A680" s="35"/>
      <c r="B680" s="30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</row>
    <row r="681" spans="1:25" ht="15.75" customHeight="1">
      <c r="A681" s="35"/>
      <c r="B681" s="30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</row>
    <row r="682" spans="1:25" ht="15.75" customHeight="1">
      <c r="A682" s="35"/>
      <c r="B682" s="30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</row>
    <row r="683" spans="1:25" ht="15.75" customHeight="1">
      <c r="A683" s="35"/>
      <c r="B683" s="30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</row>
    <row r="684" spans="1:25" ht="15.75" customHeight="1">
      <c r="A684" s="35"/>
      <c r="B684" s="30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</row>
    <row r="685" spans="1:25" ht="15.75" customHeight="1">
      <c r="A685" s="35"/>
      <c r="B685" s="30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</row>
    <row r="686" spans="1:25" ht="15.75" customHeight="1">
      <c r="A686" s="35"/>
      <c r="B686" s="30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</row>
    <row r="687" spans="1:25" ht="15.75" customHeight="1">
      <c r="A687" s="35"/>
      <c r="B687" s="30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</row>
    <row r="688" spans="1:25" ht="15.75" customHeight="1">
      <c r="A688" s="35"/>
      <c r="B688" s="30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</row>
    <row r="689" spans="1:25" ht="15.75" customHeight="1">
      <c r="A689" s="35"/>
      <c r="B689" s="30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</row>
    <row r="690" spans="1:25" ht="15.75" customHeight="1">
      <c r="A690" s="35"/>
      <c r="B690" s="30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</row>
    <row r="691" spans="1:25" ht="15.75" customHeight="1">
      <c r="A691" s="35"/>
      <c r="B691" s="30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</row>
    <row r="692" spans="1:25" ht="15.75" customHeight="1">
      <c r="A692" s="35"/>
      <c r="B692" s="30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</row>
    <row r="693" spans="1:25" ht="15.75" customHeight="1">
      <c r="A693" s="35"/>
      <c r="B693" s="30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</row>
    <row r="694" spans="1:25" ht="15.75" customHeight="1">
      <c r="A694" s="35"/>
      <c r="B694" s="30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</row>
    <row r="695" spans="1:25" ht="15.75" customHeight="1">
      <c r="A695" s="35"/>
      <c r="B695" s="30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</row>
    <row r="696" spans="1:25" ht="15.75" customHeight="1">
      <c r="A696" s="35"/>
      <c r="B696" s="30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</row>
    <row r="697" spans="1:25" ht="15.75" customHeight="1">
      <c r="A697" s="35"/>
      <c r="B697" s="30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</row>
    <row r="698" spans="1:25" ht="15.75" customHeight="1">
      <c r="A698" s="35"/>
      <c r="B698" s="30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</row>
    <row r="699" spans="1:25" ht="15.75" customHeight="1">
      <c r="A699" s="35"/>
      <c r="B699" s="30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</row>
    <row r="700" spans="1:25" ht="15.75" customHeight="1">
      <c r="A700" s="35"/>
      <c r="B700" s="30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</row>
    <row r="701" spans="1:25" ht="15.75" customHeight="1">
      <c r="A701" s="35"/>
      <c r="B701" s="30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</row>
    <row r="702" spans="1:25" ht="15.75" customHeight="1">
      <c r="A702" s="35"/>
      <c r="B702" s="30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</row>
    <row r="703" spans="1:25" ht="15.75" customHeight="1">
      <c r="A703" s="35"/>
      <c r="B703" s="30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</row>
    <row r="704" spans="1:25" ht="15.75" customHeight="1">
      <c r="A704" s="35"/>
      <c r="B704" s="30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</row>
    <row r="705" spans="1:25" ht="15.75" customHeight="1">
      <c r="A705" s="35"/>
      <c r="B705" s="30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</row>
    <row r="706" spans="1:25" ht="15.75" customHeight="1">
      <c r="A706" s="35"/>
      <c r="B706" s="30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</row>
    <row r="707" spans="1:25" ht="15.75" customHeight="1">
      <c r="A707" s="35"/>
      <c r="B707" s="30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</row>
    <row r="708" spans="1:25" ht="15.75" customHeight="1">
      <c r="A708" s="35"/>
      <c r="B708" s="30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</row>
    <row r="709" spans="1:25" ht="15.75" customHeight="1">
      <c r="A709" s="35"/>
      <c r="B709" s="30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</row>
    <row r="710" spans="1:25" ht="15.75" customHeight="1">
      <c r="A710" s="35"/>
      <c r="B710" s="30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</row>
    <row r="711" spans="1:25" ht="15.75" customHeight="1">
      <c r="A711" s="35"/>
      <c r="B711" s="30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</row>
    <row r="712" spans="1:25" ht="15.75" customHeight="1">
      <c r="A712" s="35"/>
      <c r="B712" s="30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</row>
    <row r="713" spans="1:25" ht="15.75" customHeight="1">
      <c r="A713" s="35"/>
      <c r="B713" s="30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</row>
    <row r="714" spans="1:25" ht="15.75" customHeight="1">
      <c r="A714" s="35"/>
      <c r="B714" s="30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</row>
    <row r="715" spans="1:25" ht="15.75" customHeight="1">
      <c r="A715" s="35"/>
      <c r="B715" s="30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</row>
    <row r="716" spans="1:25" ht="15.75" customHeight="1">
      <c r="A716" s="35"/>
      <c r="B716" s="30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</row>
    <row r="717" spans="1:25" ht="15.75" customHeight="1">
      <c r="A717" s="35"/>
      <c r="B717" s="30"/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</row>
    <row r="718" spans="1:25" ht="15.75" customHeight="1">
      <c r="A718" s="35"/>
      <c r="B718" s="30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</row>
    <row r="719" spans="1:25" ht="15.75" customHeight="1">
      <c r="A719" s="35"/>
      <c r="B719" s="30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</row>
    <row r="720" spans="1:25" ht="15.75" customHeight="1">
      <c r="A720" s="35"/>
      <c r="B720" s="30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</row>
    <row r="721" spans="1:25" ht="15.75" customHeight="1">
      <c r="A721" s="35"/>
      <c r="B721" s="30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</row>
    <row r="722" spans="1:25" ht="15.75" customHeight="1">
      <c r="A722" s="35"/>
      <c r="B722" s="30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</row>
    <row r="723" spans="1:25" ht="15.75" customHeight="1">
      <c r="A723" s="35"/>
      <c r="B723" s="30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</row>
    <row r="724" spans="1:25" ht="15.75" customHeight="1">
      <c r="A724" s="35"/>
      <c r="B724" s="30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</row>
    <row r="725" spans="1:25" ht="15.75" customHeight="1">
      <c r="A725" s="35"/>
      <c r="B725" s="30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</row>
    <row r="726" spans="1:25" ht="15.75" customHeight="1">
      <c r="A726" s="35"/>
      <c r="B726" s="30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</row>
    <row r="727" spans="1:25" ht="15.75" customHeight="1">
      <c r="A727" s="35"/>
      <c r="B727" s="30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</row>
    <row r="728" spans="1:25" ht="15.75" customHeight="1">
      <c r="A728" s="35"/>
      <c r="B728" s="30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</row>
    <row r="729" spans="1:25" ht="15.75" customHeight="1">
      <c r="A729" s="35"/>
      <c r="B729" s="30"/>
      <c r="C729" s="31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</row>
    <row r="730" spans="1:25" ht="15.75" customHeight="1">
      <c r="A730" s="35"/>
      <c r="B730" s="30"/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</row>
    <row r="731" spans="1:25" ht="15.75" customHeight="1">
      <c r="A731" s="35"/>
      <c r="B731" s="30"/>
      <c r="C731" s="31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</row>
    <row r="732" spans="1:25" ht="15.75" customHeight="1">
      <c r="A732" s="35"/>
      <c r="B732" s="30"/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</row>
    <row r="733" spans="1:25" ht="15.75" customHeight="1">
      <c r="A733" s="35"/>
      <c r="B733" s="30"/>
      <c r="C733" s="31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</row>
    <row r="734" spans="1:25" ht="15.75" customHeight="1">
      <c r="A734" s="35"/>
      <c r="B734" s="30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</row>
    <row r="735" spans="1:25" ht="15.75" customHeight="1">
      <c r="A735" s="35"/>
      <c r="B735" s="30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</row>
    <row r="736" spans="1:25" ht="15.75" customHeight="1">
      <c r="A736" s="35"/>
      <c r="B736" s="30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</row>
    <row r="737" spans="1:25" ht="15.75" customHeight="1">
      <c r="A737" s="35"/>
      <c r="B737" s="30"/>
      <c r="C737" s="31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</row>
    <row r="738" spans="1:25" ht="15.75" customHeight="1">
      <c r="A738" s="35"/>
      <c r="B738" s="30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</row>
    <row r="739" spans="1:25" ht="15.75" customHeight="1">
      <c r="A739" s="35"/>
      <c r="B739" s="30"/>
      <c r="C739" s="31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</row>
    <row r="740" spans="1:25" ht="15.75" customHeight="1">
      <c r="A740" s="35"/>
      <c r="B740" s="30"/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</row>
    <row r="741" spans="1:25" ht="15.75" customHeight="1">
      <c r="A741" s="35"/>
      <c r="B741" s="30"/>
      <c r="C741" s="31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</row>
    <row r="742" spans="1:25" ht="15.75" customHeight="1">
      <c r="A742" s="35"/>
      <c r="B742" s="30"/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</row>
    <row r="743" spans="1:25" ht="15.75" customHeight="1">
      <c r="A743" s="35"/>
      <c r="B743" s="30"/>
      <c r="C743" s="31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</row>
    <row r="744" spans="1:25" ht="15.75" customHeight="1">
      <c r="A744" s="35"/>
      <c r="B744" s="30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</row>
    <row r="745" spans="1:25" ht="15.75" customHeight="1">
      <c r="A745" s="35"/>
      <c r="B745" s="30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</row>
    <row r="746" spans="1:25" ht="15.75" customHeight="1">
      <c r="A746" s="35"/>
      <c r="B746" s="30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</row>
    <row r="747" spans="1:25" ht="15.75" customHeight="1">
      <c r="A747" s="35"/>
      <c r="B747" s="30"/>
      <c r="C747" s="31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</row>
    <row r="748" spans="1:25" ht="15.75" customHeight="1">
      <c r="A748" s="35"/>
      <c r="B748" s="30"/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</row>
    <row r="749" spans="1:25" ht="15.75" customHeight="1">
      <c r="A749" s="35"/>
      <c r="B749" s="30"/>
      <c r="C749" s="31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</row>
    <row r="750" spans="1:25" ht="15.75" customHeight="1">
      <c r="A750" s="35"/>
      <c r="B750" s="30"/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</row>
    <row r="751" spans="1:25" ht="15.75" customHeight="1">
      <c r="A751" s="35"/>
      <c r="B751" s="30"/>
      <c r="C751" s="31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</row>
    <row r="752" spans="1:25" ht="15.75" customHeight="1">
      <c r="A752" s="35"/>
      <c r="B752" s="30"/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</row>
    <row r="753" spans="1:25" ht="15.75" customHeight="1">
      <c r="A753" s="35"/>
      <c r="B753" s="30"/>
      <c r="C753" s="31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</row>
    <row r="754" spans="1:25" ht="15.75" customHeight="1">
      <c r="A754" s="35"/>
      <c r="B754" s="30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</row>
    <row r="755" spans="1:25" ht="15.75" customHeight="1">
      <c r="A755" s="35"/>
      <c r="B755" s="30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</row>
    <row r="756" spans="1:25" ht="15.75" customHeight="1">
      <c r="A756" s="35"/>
      <c r="B756" s="30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</row>
    <row r="757" spans="1:25" ht="15.75" customHeight="1">
      <c r="A757" s="35"/>
      <c r="B757" s="30"/>
      <c r="C757" s="31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</row>
    <row r="758" spans="1:25" ht="15.75" customHeight="1">
      <c r="A758" s="35"/>
      <c r="B758" s="30"/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</row>
    <row r="759" spans="1:25" ht="15.75" customHeight="1">
      <c r="A759" s="35"/>
      <c r="B759" s="30"/>
      <c r="C759" s="31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</row>
    <row r="760" spans="1:25" ht="15.75" customHeight="1">
      <c r="A760" s="35"/>
      <c r="B760" s="30"/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</row>
    <row r="761" spans="1:25" ht="15.75" customHeight="1">
      <c r="A761" s="35"/>
      <c r="B761" s="30"/>
      <c r="C761" s="31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</row>
    <row r="762" spans="1:25" ht="15.75" customHeight="1">
      <c r="A762" s="35"/>
      <c r="B762" s="30"/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</row>
    <row r="763" spans="1:25" ht="15.75" customHeight="1">
      <c r="A763" s="35"/>
      <c r="B763" s="30"/>
      <c r="C763" s="31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</row>
    <row r="764" spans="1:25" ht="15.75" customHeight="1">
      <c r="A764" s="35"/>
      <c r="B764" s="30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</row>
    <row r="765" spans="1:25" ht="15.75" customHeight="1">
      <c r="A765" s="35"/>
      <c r="B765" s="30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</row>
    <row r="766" spans="1:25" ht="15.75" customHeight="1">
      <c r="A766" s="35"/>
      <c r="B766" s="30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</row>
    <row r="767" spans="1:25" ht="15.75" customHeight="1">
      <c r="A767" s="35"/>
      <c r="B767" s="30"/>
      <c r="C767" s="31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</row>
    <row r="768" spans="1:25" ht="15.75" customHeight="1">
      <c r="A768" s="35"/>
      <c r="B768" s="30"/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</row>
    <row r="769" spans="1:25" ht="15.75" customHeight="1">
      <c r="A769" s="35"/>
      <c r="B769" s="30"/>
      <c r="C769" s="31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</row>
    <row r="770" spans="1:25" ht="15.75" customHeight="1">
      <c r="A770" s="35"/>
      <c r="B770" s="30"/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</row>
    <row r="771" spans="1:25" ht="15.75" customHeight="1">
      <c r="A771" s="35"/>
      <c r="B771" s="30"/>
      <c r="C771" s="31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</row>
    <row r="772" spans="1:25" ht="15.75" customHeight="1">
      <c r="A772" s="35"/>
      <c r="B772" s="30"/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</row>
    <row r="773" spans="1:25" ht="15.75" customHeight="1">
      <c r="A773" s="35"/>
      <c r="B773" s="30"/>
      <c r="C773" s="31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</row>
    <row r="774" spans="1:25" ht="15.75" customHeight="1">
      <c r="A774" s="35"/>
      <c r="B774" s="30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</row>
    <row r="775" spans="1:25" ht="15.75" customHeight="1">
      <c r="A775" s="35"/>
      <c r="B775" s="30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</row>
    <row r="776" spans="1:25" ht="15.75" customHeight="1">
      <c r="A776" s="35"/>
      <c r="B776" s="30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</row>
    <row r="777" spans="1:25" ht="15.75" customHeight="1">
      <c r="A777" s="35"/>
      <c r="B777" s="30"/>
      <c r="C777" s="31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</row>
    <row r="778" spans="1:25" ht="15.75" customHeight="1">
      <c r="A778" s="35"/>
      <c r="B778" s="30"/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</row>
    <row r="779" spans="1:25" ht="15.75" customHeight="1">
      <c r="A779" s="35"/>
      <c r="B779" s="30"/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</row>
    <row r="780" spans="1:25" ht="15.75" customHeight="1">
      <c r="A780" s="35"/>
      <c r="B780" s="30"/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</row>
    <row r="781" spans="1:25" ht="15.75" customHeight="1">
      <c r="A781" s="35"/>
      <c r="B781" s="30"/>
      <c r="C781" s="31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</row>
    <row r="782" spans="1:25" ht="15.75" customHeight="1">
      <c r="A782" s="35"/>
      <c r="B782" s="30"/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</row>
    <row r="783" spans="1:25" ht="15.75" customHeight="1">
      <c r="A783" s="35"/>
      <c r="B783" s="30"/>
      <c r="C783" s="31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</row>
    <row r="784" spans="1:25" ht="15.75" customHeight="1">
      <c r="A784" s="35"/>
      <c r="B784" s="30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</row>
    <row r="785" spans="1:25" ht="15.75" customHeight="1">
      <c r="A785" s="35"/>
      <c r="B785" s="30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</row>
    <row r="786" spans="1:25" ht="15.75" customHeight="1">
      <c r="A786" s="35"/>
      <c r="B786" s="30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</row>
    <row r="787" spans="1:25" ht="15.75" customHeight="1">
      <c r="A787" s="35"/>
      <c r="B787" s="30"/>
      <c r="C787" s="31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</row>
    <row r="788" spans="1:25" ht="15.75" customHeight="1">
      <c r="A788" s="35"/>
      <c r="B788" s="30"/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</row>
    <row r="789" spans="1:25" ht="15.75" customHeight="1">
      <c r="A789" s="35"/>
      <c r="B789" s="30"/>
      <c r="C789" s="31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</row>
    <row r="790" spans="1:25" ht="15.75" customHeight="1">
      <c r="A790" s="35"/>
      <c r="B790" s="30"/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</row>
    <row r="791" spans="1:25" ht="15.75" customHeight="1">
      <c r="A791" s="35"/>
      <c r="B791" s="30"/>
      <c r="C791" s="31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</row>
    <row r="792" spans="1:25" ht="15.75" customHeight="1">
      <c r="A792" s="35"/>
      <c r="B792" s="30"/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</row>
    <row r="793" spans="1:25" ht="15.75" customHeight="1">
      <c r="A793" s="35"/>
      <c r="B793" s="30"/>
      <c r="C793" s="31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</row>
    <row r="794" spans="1:25" ht="15.75" customHeight="1">
      <c r="A794" s="35"/>
      <c r="B794" s="30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</row>
    <row r="795" spans="1:25" ht="15.75" customHeight="1">
      <c r="A795" s="35"/>
      <c r="B795" s="30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</row>
    <row r="796" spans="1:25" ht="15.75" customHeight="1">
      <c r="A796" s="35"/>
      <c r="B796" s="30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</row>
    <row r="797" spans="1:25" ht="15.75" customHeight="1">
      <c r="A797" s="35"/>
      <c r="B797" s="30"/>
      <c r="C797" s="31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</row>
    <row r="798" spans="1:25" ht="15.75" customHeight="1">
      <c r="A798" s="35"/>
      <c r="B798" s="30"/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</row>
    <row r="799" spans="1:25" ht="15.75" customHeight="1">
      <c r="A799" s="35"/>
      <c r="B799" s="30"/>
      <c r="C799" s="31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</row>
    <row r="800" spans="1:25" ht="15.75" customHeight="1">
      <c r="A800" s="35"/>
      <c r="B800" s="30"/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</row>
    <row r="801" spans="1:25" ht="15.75" customHeight="1">
      <c r="A801" s="35"/>
      <c r="B801" s="30"/>
      <c r="C801" s="31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</row>
    <row r="802" spans="1:25" ht="15.75" customHeight="1">
      <c r="A802" s="35"/>
      <c r="B802" s="30"/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</row>
    <row r="803" spans="1:25" ht="15.75" customHeight="1">
      <c r="A803" s="35"/>
      <c r="B803" s="30"/>
      <c r="C803" s="31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</row>
    <row r="804" spans="1:25" ht="15.75" customHeight="1">
      <c r="A804" s="35"/>
      <c r="B804" s="30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</row>
    <row r="805" spans="1:25" ht="15.75" customHeight="1">
      <c r="A805" s="35"/>
      <c r="B805" s="30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</row>
    <row r="806" spans="1:25" ht="15.75" customHeight="1">
      <c r="A806" s="35"/>
      <c r="B806" s="30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</row>
    <row r="807" spans="1:25" ht="15.75" customHeight="1">
      <c r="A807" s="35"/>
      <c r="B807" s="30"/>
      <c r="C807" s="31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</row>
    <row r="808" spans="1:25" ht="15.75" customHeight="1">
      <c r="A808" s="35"/>
      <c r="B808" s="30"/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</row>
    <row r="809" spans="1:25" ht="15.75" customHeight="1">
      <c r="A809" s="35"/>
      <c r="B809" s="30"/>
      <c r="C809" s="31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</row>
    <row r="810" spans="1:25" ht="15.75" customHeight="1">
      <c r="A810" s="35"/>
      <c r="B810" s="30"/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</row>
    <row r="811" spans="1:25" ht="15.75" customHeight="1">
      <c r="A811" s="35"/>
      <c r="B811" s="30"/>
      <c r="C811" s="31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</row>
    <row r="812" spans="1:25" ht="15.75" customHeight="1">
      <c r="A812" s="35"/>
      <c r="B812" s="30"/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</row>
    <row r="813" spans="1:25" ht="15.75" customHeight="1">
      <c r="A813" s="35"/>
      <c r="B813" s="30"/>
      <c r="C813" s="31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</row>
    <row r="814" spans="1:25" ht="15.75" customHeight="1">
      <c r="A814" s="35"/>
      <c r="B814" s="30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</row>
    <row r="815" spans="1:25" ht="15.75" customHeight="1">
      <c r="A815" s="35"/>
      <c r="B815" s="30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</row>
    <row r="816" spans="1:25" ht="15.75" customHeight="1">
      <c r="A816" s="35"/>
      <c r="B816" s="30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</row>
    <row r="817" spans="1:25" ht="15.75" customHeight="1">
      <c r="A817" s="35"/>
      <c r="B817" s="30"/>
      <c r="C817" s="31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</row>
    <row r="818" spans="1:25" ht="15.75" customHeight="1">
      <c r="A818" s="35"/>
      <c r="B818" s="30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</row>
    <row r="819" spans="1:25" ht="15.75" customHeight="1">
      <c r="A819" s="35"/>
      <c r="B819" s="30"/>
      <c r="C819" s="31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</row>
    <row r="820" spans="1:25" ht="15.75" customHeight="1">
      <c r="A820" s="35"/>
      <c r="B820" s="30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</row>
    <row r="821" spans="1:25" ht="15.75" customHeight="1">
      <c r="A821" s="35"/>
      <c r="B821" s="30"/>
      <c r="C821" s="31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</row>
    <row r="822" spans="1:25" ht="15.75" customHeight="1">
      <c r="A822" s="35"/>
      <c r="B822" s="30"/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</row>
    <row r="823" spans="1:25" ht="15.75" customHeight="1">
      <c r="A823" s="35"/>
      <c r="B823" s="30"/>
      <c r="C823" s="31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</row>
    <row r="824" spans="1:25" ht="15.75" customHeight="1">
      <c r="A824" s="35"/>
      <c r="B824" s="30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</row>
    <row r="825" spans="1:25" ht="15.75" customHeight="1">
      <c r="A825" s="35"/>
      <c r="B825" s="30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</row>
    <row r="826" spans="1:25" ht="15.75" customHeight="1">
      <c r="A826" s="35"/>
      <c r="B826" s="30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</row>
    <row r="827" spans="1:25" ht="15.75" customHeight="1">
      <c r="A827" s="35"/>
      <c r="B827" s="30"/>
      <c r="C827" s="31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</row>
    <row r="828" spans="1:25" ht="15.75" customHeight="1">
      <c r="A828" s="35"/>
      <c r="B828" s="30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</row>
    <row r="829" spans="1:25" ht="15.75" customHeight="1">
      <c r="A829" s="35"/>
      <c r="B829" s="30"/>
      <c r="C829" s="31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</row>
    <row r="830" spans="1:25" ht="15.75" customHeight="1">
      <c r="A830" s="35"/>
      <c r="B830" s="30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</row>
    <row r="831" spans="1:25" ht="15.75" customHeight="1">
      <c r="A831" s="35"/>
      <c r="B831" s="30"/>
      <c r="C831" s="31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</row>
    <row r="832" spans="1:25" ht="15.75" customHeight="1">
      <c r="A832" s="35"/>
      <c r="B832" s="30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</row>
    <row r="833" spans="1:25" ht="15.75" customHeight="1">
      <c r="A833" s="35"/>
      <c r="B833" s="30"/>
      <c r="C833" s="31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</row>
    <row r="834" spans="1:25" ht="15.75" customHeight="1">
      <c r="A834" s="35"/>
      <c r="B834" s="30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</row>
    <row r="835" spans="1:25" ht="15.75" customHeight="1">
      <c r="A835" s="35"/>
      <c r="B835" s="30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</row>
    <row r="836" spans="1:25" ht="15.75" customHeight="1">
      <c r="A836" s="35"/>
      <c r="B836" s="30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</row>
    <row r="837" spans="1:25" ht="15.75" customHeight="1">
      <c r="A837" s="35"/>
      <c r="B837" s="30"/>
      <c r="C837" s="31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</row>
    <row r="838" spans="1:25" ht="15.75" customHeight="1">
      <c r="A838" s="35"/>
      <c r="B838" s="30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</row>
    <row r="839" spans="1:25" ht="15.75" customHeight="1">
      <c r="A839" s="35"/>
      <c r="B839" s="30"/>
      <c r="C839" s="31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</row>
    <row r="840" spans="1:25" ht="15.75" customHeight="1">
      <c r="A840" s="35"/>
      <c r="B840" s="30"/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</row>
    <row r="841" spans="1:25" ht="15.75" customHeight="1">
      <c r="A841" s="35"/>
      <c r="B841" s="30"/>
      <c r="C841" s="31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</row>
    <row r="842" spans="1:25" ht="15.75" customHeight="1">
      <c r="A842" s="35"/>
      <c r="B842" s="30"/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</row>
    <row r="843" spans="1:25" ht="15.75" customHeight="1">
      <c r="A843" s="35"/>
      <c r="B843" s="30"/>
      <c r="C843" s="31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</row>
    <row r="844" spans="1:25" ht="15.75" customHeight="1">
      <c r="A844" s="35"/>
      <c r="B844" s="30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</row>
    <row r="845" spans="1:25" ht="15.75" customHeight="1">
      <c r="A845" s="35"/>
      <c r="B845" s="30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</row>
    <row r="846" spans="1:25" ht="15.75" customHeight="1">
      <c r="A846" s="35"/>
      <c r="B846" s="30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</row>
    <row r="847" spans="1:25" ht="15.75" customHeight="1">
      <c r="A847" s="35"/>
      <c r="B847" s="30"/>
      <c r="C847" s="31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</row>
    <row r="848" spans="1:25" ht="15.75" customHeight="1">
      <c r="A848" s="35"/>
      <c r="B848" s="30"/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</row>
    <row r="849" spans="1:25" ht="15.75" customHeight="1">
      <c r="A849" s="35"/>
      <c r="B849" s="30"/>
      <c r="C849" s="31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</row>
    <row r="850" spans="1:25" ht="15.75" customHeight="1">
      <c r="A850" s="35"/>
      <c r="B850" s="30"/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</row>
    <row r="851" spans="1:25" ht="15.75" customHeight="1">
      <c r="A851" s="35"/>
      <c r="B851" s="30"/>
      <c r="C851" s="31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</row>
    <row r="852" spans="1:25" ht="15.75" customHeight="1">
      <c r="A852" s="35"/>
      <c r="B852" s="30"/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</row>
    <row r="853" spans="1:25" ht="15.75" customHeight="1">
      <c r="A853" s="35"/>
      <c r="B853" s="30"/>
      <c r="C853" s="31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</row>
    <row r="854" spans="1:25" ht="15.75" customHeight="1">
      <c r="A854" s="35"/>
      <c r="B854" s="30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</row>
    <row r="855" spans="1:25" ht="15.75" customHeight="1">
      <c r="A855" s="35"/>
      <c r="B855" s="30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</row>
    <row r="856" spans="1:25" ht="15.75" customHeight="1">
      <c r="A856" s="35"/>
      <c r="B856" s="30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</row>
    <row r="857" spans="1:25" ht="15.75" customHeight="1">
      <c r="A857" s="35"/>
      <c r="B857" s="30"/>
      <c r="C857" s="31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</row>
    <row r="858" spans="1:25" ht="15.75" customHeight="1">
      <c r="A858" s="35"/>
      <c r="B858" s="30"/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</row>
    <row r="859" spans="1:25" ht="15.75" customHeight="1">
      <c r="A859" s="35"/>
      <c r="B859" s="30"/>
      <c r="C859" s="31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</row>
    <row r="860" spans="1:25" ht="15.75" customHeight="1">
      <c r="A860" s="35"/>
      <c r="B860" s="30"/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</row>
    <row r="861" spans="1:25" ht="15.75" customHeight="1">
      <c r="A861" s="35"/>
      <c r="B861" s="30"/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</row>
    <row r="862" spans="1:25" ht="15.75" customHeight="1">
      <c r="A862" s="35"/>
      <c r="B862" s="30"/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</row>
    <row r="863" spans="1:25" ht="15.75" customHeight="1">
      <c r="A863" s="35"/>
      <c r="B863" s="30"/>
      <c r="C863" s="31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</row>
    <row r="864" spans="1:25" ht="15.75" customHeight="1">
      <c r="A864" s="35"/>
      <c r="B864" s="30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</row>
    <row r="865" spans="1:25" ht="15.75" customHeight="1">
      <c r="A865" s="35"/>
      <c r="B865" s="30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</row>
    <row r="866" spans="1:25" ht="15.75" customHeight="1">
      <c r="A866" s="35"/>
      <c r="B866" s="30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</row>
    <row r="867" spans="1:25" ht="15.75" customHeight="1">
      <c r="A867" s="35"/>
      <c r="B867" s="30"/>
      <c r="C867" s="31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</row>
    <row r="868" spans="1:25" ht="15.75" customHeight="1">
      <c r="A868" s="35"/>
      <c r="B868" s="30"/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</row>
    <row r="869" spans="1:25" ht="15.75" customHeight="1">
      <c r="A869" s="35"/>
      <c r="B869" s="30"/>
      <c r="C869" s="31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</row>
    <row r="870" spans="1:25" ht="15.75" customHeight="1">
      <c r="A870" s="35"/>
      <c r="B870" s="30"/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</row>
    <row r="871" spans="1:25" ht="15.75" customHeight="1">
      <c r="A871" s="35"/>
      <c r="B871" s="30"/>
      <c r="C871" s="31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</row>
    <row r="872" spans="1:25" ht="15.75" customHeight="1">
      <c r="A872" s="35"/>
      <c r="B872" s="30"/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</row>
    <row r="873" spans="1:25" ht="15.75" customHeight="1">
      <c r="A873" s="35"/>
      <c r="B873" s="30"/>
      <c r="C873" s="31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</row>
    <row r="874" spans="1:25" ht="15.75" customHeight="1">
      <c r="A874" s="35"/>
      <c r="B874" s="30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</row>
    <row r="875" spans="1:25" ht="15.75" customHeight="1">
      <c r="A875" s="35"/>
      <c r="B875" s="30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</row>
    <row r="876" spans="1:25" ht="15.75" customHeight="1">
      <c r="A876" s="35"/>
      <c r="B876" s="30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</row>
    <row r="877" spans="1:25" ht="15.75" customHeight="1">
      <c r="A877" s="35"/>
      <c r="B877" s="30"/>
      <c r="C877" s="31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</row>
    <row r="878" spans="1:25" ht="15.75" customHeight="1">
      <c r="A878" s="35"/>
      <c r="B878" s="30"/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</row>
    <row r="879" spans="1:25" ht="15.75" customHeight="1">
      <c r="A879" s="35"/>
      <c r="B879" s="30"/>
      <c r="C879" s="31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</row>
    <row r="880" spans="1:25" ht="15.75" customHeight="1">
      <c r="A880" s="35"/>
      <c r="B880" s="30"/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</row>
    <row r="881" spans="1:25" ht="15.75" customHeight="1">
      <c r="A881" s="35"/>
      <c r="B881" s="30"/>
      <c r="C881" s="31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</row>
    <row r="882" spans="1:25" ht="15.75" customHeight="1">
      <c r="A882" s="35"/>
      <c r="B882" s="30"/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</row>
    <row r="883" spans="1:25" ht="15.75" customHeight="1">
      <c r="A883" s="35"/>
      <c r="B883" s="30"/>
      <c r="C883" s="31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</row>
    <row r="884" spans="1:25" ht="15.75" customHeight="1">
      <c r="A884" s="35"/>
      <c r="B884" s="30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</row>
    <row r="885" spans="1:25" ht="15.75" customHeight="1">
      <c r="A885" s="35"/>
      <c r="B885" s="30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</row>
    <row r="886" spans="1:25" ht="15.75" customHeight="1">
      <c r="A886" s="35"/>
      <c r="B886" s="30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</row>
    <row r="887" spans="1:25" ht="15.75" customHeight="1">
      <c r="A887" s="35"/>
      <c r="B887" s="30"/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</row>
    <row r="888" spans="1:25" ht="15.75" customHeight="1">
      <c r="A888" s="35"/>
      <c r="B888" s="30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</row>
    <row r="889" spans="1:25" ht="15.75" customHeight="1">
      <c r="A889" s="35"/>
      <c r="B889" s="30"/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</row>
    <row r="890" spans="1:25" ht="15.75" customHeight="1">
      <c r="A890" s="35"/>
      <c r="B890" s="30"/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</row>
    <row r="891" spans="1:25" ht="15.75" customHeight="1">
      <c r="A891" s="35"/>
      <c r="B891" s="30"/>
      <c r="C891" s="31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</row>
    <row r="892" spans="1:25" ht="15.75" customHeight="1">
      <c r="A892" s="35"/>
      <c r="B892" s="30"/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</row>
    <row r="893" spans="1:25" ht="15.75" customHeight="1">
      <c r="A893" s="35"/>
      <c r="B893" s="30"/>
      <c r="C893" s="31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</row>
    <row r="894" spans="1:25" ht="15.75" customHeight="1">
      <c r="A894" s="35"/>
      <c r="B894" s="30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</row>
    <row r="895" spans="1:25" ht="15.75" customHeight="1">
      <c r="A895" s="35"/>
      <c r="B895" s="30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</row>
    <row r="896" spans="1:25" ht="15.75" customHeight="1">
      <c r="A896" s="35"/>
      <c r="B896" s="30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</row>
    <row r="897" spans="1:25" ht="15.75" customHeight="1">
      <c r="A897" s="35"/>
      <c r="B897" s="30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</row>
    <row r="898" spans="1:25" ht="15.75" customHeight="1">
      <c r="A898" s="35"/>
      <c r="B898" s="30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</row>
    <row r="899" spans="1:25" ht="15.75" customHeight="1">
      <c r="A899" s="35"/>
      <c r="B899" s="30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</row>
    <row r="900" spans="1:25" ht="15.75" customHeight="1">
      <c r="A900" s="35"/>
      <c r="B900" s="30"/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</row>
    <row r="901" spans="1:25" ht="15.75" customHeight="1">
      <c r="A901" s="35"/>
      <c r="B901" s="30"/>
      <c r="C901" s="31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</row>
    <row r="902" spans="1:25" ht="15.75" customHeight="1">
      <c r="A902" s="35"/>
      <c r="B902" s="30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</row>
    <row r="903" spans="1:25" ht="15.75" customHeight="1">
      <c r="A903" s="35"/>
      <c r="B903" s="30"/>
      <c r="C903" s="31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</row>
    <row r="904" spans="1:25" ht="15.75" customHeight="1">
      <c r="A904" s="35"/>
      <c r="B904" s="30"/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</row>
    <row r="905" spans="1:25" ht="15.75" customHeight="1">
      <c r="A905" s="35"/>
      <c r="B905" s="30"/>
      <c r="C905" s="31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</row>
    <row r="906" spans="1:25" ht="15.75" customHeight="1">
      <c r="A906" s="35"/>
      <c r="B906" s="30"/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</row>
    <row r="907" spans="1:25" ht="15.75" customHeight="1">
      <c r="A907" s="35"/>
      <c r="B907" s="30"/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</row>
    <row r="908" spans="1:25" ht="15.75" customHeight="1">
      <c r="A908" s="35"/>
      <c r="B908" s="30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</row>
    <row r="909" spans="1:25" ht="15.75" customHeight="1">
      <c r="A909" s="35"/>
      <c r="B909" s="30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</row>
    <row r="910" spans="1:25" ht="15.75" customHeight="1">
      <c r="A910" s="35"/>
      <c r="B910" s="30"/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</row>
    <row r="911" spans="1:25" ht="15.75" customHeight="1">
      <c r="A911" s="35"/>
      <c r="B911" s="30"/>
      <c r="C911" s="31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</row>
    <row r="912" spans="1:25" ht="15.75" customHeight="1">
      <c r="A912" s="35"/>
      <c r="B912" s="30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</row>
    <row r="913" spans="1:25" ht="15.75" customHeight="1">
      <c r="A913" s="35"/>
      <c r="B913" s="30"/>
      <c r="C913" s="31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</row>
    <row r="914" spans="1:25" ht="15.75" customHeight="1">
      <c r="A914" s="35"/>
      <c r="B914" s="30"/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</row>
    <row r="915" spans="1:25" ht="15.75" customHeight="1">
      <c r="A915" s="35"/>
      <c r="B915" s="30"/>
      <c r="C915" s="31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</row>
    <row r="916" spans="1:25" ht="15.75" customHeight="1">
      <c r="A916" s="35"/>
      <c r="B916" s="30"/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</row>
    <row r="917" spans="1:25" ht="15.75" customHeight="1">
      <c r="A917" s="35"/>
      <c r="B917" s="30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</row>
    <row r="918" spans="1:25" ht="15.75" customHeight="1">
      <c r="A918" s="35"/>
      <c r="B918" s="30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</row>
    <row r="919" spans="1:25" ht="15.75" customHeight="1">
      <c r="A919" s="35"/>
      <c r="B919" s="30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</row>
    <row r="920" spans="1:25" ht="15.75" customHeight="1">
      <c r="A920" s="35"/>
      <c r="B920" s="30"/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</row>
    <row r="921" spans="1:25" ht="15.75" customHeight="1">
      <c r="A921" s="35"/>
      <c r="B921" s="30"/>
      <c r="C921" s="31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</row>
    <row r="922" spans="1:25" ht="15.75" customHeight="1">
      <c r="A922" s="35"/>
      <c r="B922" s="30"/>
      <c r="C922" s="3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</row>
    <row r="923" spans="1:25" ht="15.75" customHeight="1">
      <c r="A923" s="35"/>
      <c r="B923" s="30"/>
      <c r="C923" s="31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</row>
    <row r="924" spans="1:25" ht="15.75" customHeight="1">
      <c r="A924" s="35"/>
      <c r="B924" s="30"/>
      <c r="C924" s="3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</row>
    <row r="925" spans="1:25" ht="15.75" customHeight="1">
      <c r="A925" s="35"/>
      <c r="B925" s="30"/>
      <c r="C925" s="31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</row>
    <row r="926" spans="1:25" ht="15.75" customHeight="1">
      <c r="A926" s="35"/>
      <c r="B926" s="30"/>
      <c r="C926" s="3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</row>
    <row r="927" spans="1:25" ht="15.75" customHeight="1">
      <c r="A927" s="35"/>
      <c r="B927" s="30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</row>
    <row r="928" spans="1:25" ht="15.75" customHeight="1">
      <c r="A928" s="35"/>
      <c r="B928" s="30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</row>
    <row r="929" spans="1:25" ht="15.75" customHeight="1">
      <c r="A929" s="35"/>
      <c r="B929" s="30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</row>
    <row r="930" spans="1:25" ht="15.75" customHeight="1">
      <c r="A930" s="35"/>
      <c r="B930" s="30"/>
      <c r="C930" s="3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</row>
    <row r="931" spans="1:25" ht="15.75" customHeight="1">
      <c r="A931" s="35"/>
      <c r="B931" s="30"/>
      <c r="C931" s="31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</row>
    <row r="932" spans="1:25" ht="15.75" customHeight="1">
      <c r="A932" s="35"/>
      <c r="B932" s="30"/>
      <c r="C932" s="3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</row>
    <row r="933" spans="1:25" ht="15.75" customHeight="1">
      <c r="A933" s="35"/>
      <c r="B933" s="30"/>
      <c r="C933" s="31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</row>
    <row r="934" spans="1:25" ht="15.75" customHeight="1">
      <c r="A934" s="35"/>
      <c r="B934" s="30"/>
      <c r="C934" s="3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</row>
    <row r="935" spans="1:25" ht="15.75" customHeight="1">
      <c r="A935" s="35"/>
      <c r="B935" s="30"/>
      <c r="C935" s="31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</row>
    <row r="936" spans="1:25" ht="15.75" customHeight="1">
      <c r="A936" s="35"/>
      <c r="B936" s="30"/>
      <c r="C936" s="3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</row>
    <row r="937" spans="1:25" ht="15.75" customHeight="1">
      <c r="A937" s="35"/>
      <c r="B937" s="30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</row>
    <row r="938" spans="1:25" ht="15.75" customHeight="1">
      <c r="A938" s="35"/>
      <c r="B938" s="30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</row>
    <row r="939" spans="1:25" ht="15.75" customHeight="1">
      <c r="A939" s="35"/>
      <c r="B939" s="30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</row>
    <row r="940" spans="1:25" ht="15.75" customHeight="1">
      <c r="A940" s="35"/>
      <c r="B940" s="30"/>
      <c r="C940" s="3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</row>
    <row r="941" spans="1:25" ht="15.75" customHeight="1">
      <c r="A941" s="35"/>
      <c r="B941" s="30"/>
      <c r="C941" s="31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</row>
    <row r="942" spans="1:25" ht="15.75" customHeight="1">
      <c r="A942" s="35"/>
      <c r="B942" s="30"/>
      <c r="C942" s="3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</row>
    <row r="943" spans="1:25" ht="15.75" customHeight="1">
      <c r="A943" s="35"/>
      <c r="B943" s="30"/>
      <c r="C943" s="3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</row>
    <row r="944" spans="1:25" ht="15.75" customHeight="1">
      <c r="A944" s="35"/>
      <c r="B944" s="30"/>
      <c r="C944" s="3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</row>
    <row r="945" spans="1:25" ht="15.75" customHeight="1">
      <c r="A945" s="35"/>
      <c r="B945" s="30"/>
      <c r="C945" s="31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</row>
    <row r="946" spans="1:25" ht="15.75" customHeight="1">
      <c r="A946" s="35"/>
      <c r="B946" s="30"/>
      <c r="C946" s="3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</row>
    <row r="947" spans="1:25" ht="15.75" customHeight="1">
      <c r="A947" s="35"/>
      <c r="B947" s="30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</row>
    <row r="948" spans="1:25" ht="15.75" customHeight="1">
      <c r="A948" s="35"/>
      <c r="B948" s="30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</row>
    <row r="949" spans="1:25" ht="15.75" customHeight="1">
      <c r="A949" s="35"/>
      <c r="B949" s="30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</row>
    <row r="950" spans="1:25" ht="15.75" customHeight="1">
      <c r="A950" s="35"/>
      <c r="B950" s="30"/>
      <c r="C950" s="3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</row>
    <row r="951" spans="1:25" ht="15.75" customHeight="1">
      <c r="A951" s="35"/>
      <c r="B951" s="30"/>
      <c r="C951" s="31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</row>
    <row r="952" spans="1:25" ht="15.75" customHeight="1">
      <c r="A952" s="35"/>
      <c r="B952" s="30"/>
      <c r="C952" s="3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</row>
    <row r="953" spans="1:25" ht="15.75" customHeight="1">
      <c r="A953" s="35"/>
      <c r="B953" s="30"/>
      <c r="C953" s="31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</row>
    <row r="954" spans="1:25" ht="15.75" customHeight="1">
      <c r="A954" s="35"/>
      <c r="B954" s="30"/>
      <c r="C954" s="3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</row>
    <row r="955" spans="1:25" ht="15.75" customHeight="1">
      <c r="A955" s="35"/>
      <c r="B955" s="30"/>
      <c r="C955" s="31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</row>
    <row r="956" spans="1:25" ht="15.75" customHeight="1">
      <c r="A956" s="35"/>
      <c r="B956" s="30"/>
      <c r="C956" s="3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</row>
    <row r="957" spans="1:25" ht="15.75" customHeight="1">
      <c r="A957" s="35"/>
      <c r="B957" s="30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</row>
    <row r="958" spans="1:25" ht="15.75" customHeight="1">
      <c r="A958" s="35"/>
      <c r="B958" s="30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</row>
    <row r="959" spans="1:25" ht="15.75" customHeight="1">
      <c r="A959" s="35"/>
      <c r="B959" s="30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</row>
    <row r="960" spans="1:25" ht="15.75" customHeight="1">
      <c r="A960" s="35"/>
      <c r="B960" s="30"/>
      <c r="C960" s="3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</row>
    <row r="961" spans="1:25" ht="15.75" customHeight="1">
      <c r="A961" s="35"/>
      <c r="B961" s="30"/>
      <c r="C961" s="31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</row>
    <row r="962" spans="1:25" ht="15.75" customHeight="1">
      <c r="A962" s="35"/>
      <c r="B962" s="30"/>
      <c r="C962" s="3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</row>
    <row r="963" spans="1:25" ht="15.75" customHeight="1">
      <c r="A963" s="35"/>
      <c r="B963" s="30"/>
      <c r="C963" s="31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</row>
    <row r="964" spans="1:25" ht="15.75" customHeight="1">
      <c r="A964" s="35"/>
      <c r="B964" s="30"/>
      <c r="C964" s="3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</row>
    <row r="965" spans="1:25" ht="15.75" customHeight="1">
      <c r="A965" s="35"/>
      <c r="B965" s="30"/>
      <c r="C965" s="31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</row>
    <row r="966" spans="1:25" ht="15.75" customHeight="1">
      <c r="A966" s="35"/>
      <c r="B966" s="30"/>
      <c r="C966" s="31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</row>
    <row r="967" spans="1:25" ht="15.75" customHeight="1">
      <c r="A967" s="35"/>
      <c r="B967" s="30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</row>
    <row r="968" spans="1:25" ht="15.75" customHeight="1">
      <c r="A968" s="35"/>
      <c r="B968" s="30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</row>
    <row r="969" spans="1:25" ht="15.75" customHeight="1">
      <c r="A969" s="35"/>
      <c r="B969" s="30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</row>
    <row r="970" spans="1:25" ht="15.75" customHeight="1">
      <c r="A970" s="35"/>
      <c r="B970" s="30"/>
      <c r="C970" s="31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</row>
    <row r="971" spans="1:25" ht="15.75" customHeight="1">
      <c r="A971" s="35"/>
      <c r="B971" s="30"/>
      <c r="C971" s="31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</row>
    <row r="972" spans="1:25" ht="15.75" customHeight="1">
      <c r="A972" s="35"/>
      <c r="B972" s="30"/>
      <c r="C972" s="31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</row>
    <row r="973" spans="1:25" ht="15.75" customHeight="1">
      <c r="A973" s="35"/>
      <c r="B973" s="30"/>
      <c r="C973" s="31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</row>
    <row r="974" spans="1:25" ht="15.75" customHeight="1">
      <c r="A974" s="35"/>
      <c r="B974" s="30"/>
      <c r="C974" s="31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</row>
    <row r="975" spans="1:25" ht="15.75" customHeight="1">
      <c r="A975" s="35"/>
      <c r="B975" s="30"/>
      <c r="C975" s="31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</row>
    <row r="976" spans="1:25" ht="15.75" customHeight="1">
      <c r="A976" s="35"/>
      <c r="B976" s="30"/>
      <c r="C976" s="31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</row>
    <row r="977" spans="1:25" ht="15.75" customHeight="1">
      <c r="A977" s="35"/>
      <c r="B977" s="30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</row>
    <row r="978" spans="1:25" ht="15.75" customHeight="1">
      <c r="A978" s="35"/>
      <c r="B978" s="30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</row>
    <row r="979" spans="1:25" ht="15.75" customHeight="1">
      <c r="A979" s="35"/>
      <c r="B979" s="30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</row>
    <row r="980" spans="1:25" ht="15.75" customHeight="1">
      <c r="A980" s="35"/>
      <c r="B980" s="30"/>
      <c r="C980" s="31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</row>
    <row r="981" spans="1:25" ht="15.75" customHeight="1">
      <c r="A981" s="35"/>
      <c r="B981" s="30"/>
      <c r="C981" s="31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</row>
    <row r="982" spans="1:25" ht="15.75" customHeight="1">
      <c r="A982" s="35"/>
      <c r="B982" s="30"/>
      <c r="C982" s="31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</row>
    <row r="983" spans="1:25" ht="15.75" customHeight="1">
      <c r="A983" s="35"/>
      <c r="B983" s="30"/>
      <c r="C983" s="31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</row>
    <row r="984" spans="1:25" ht="15.75" customHeight="1">
      <c r="A984" s="35"/>
      <c r="B984" s="30"/>
      <c r="C984" s="3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</row>
    <row r="985" spans="1:25" ht="15.75" customHeight="1">
      <c r="A985" s="35"/>
      <c r="B985" s="30"/>
      <c r="C985" s="31"/>
      <c r="D985" s="31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</row>
    <row r="986" spans="1:25" ht="15.75" customHeight="1">
      <c r="A986" s="35"/>
      <c r="B986" s="30"/>
      <c r="C986" s="31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</row>
    <row r="987" spans="1:25" ht="15.75" customHeight="1">
      <c r="A987" s="35"/>
      <c r="B987" s="30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</row>
    <row r="988" spans="1:25" ht="15.75" customHeight="1">
      <c r="A988" s="35"/>
      <c r="B988" s="30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</row>
    <row r="989" spans="1:25" ht="15.75" customHeight="1">
      <c r="A989" s="35"/>
      <c r="B989" s="30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</row>
    <row r="990" spans="1:25" ht="15.75" customHeight="1">
      <c r="A990" s="35"/>
      <c r="B990" s="30"/>
      <c r="C990" s="31"/>
      <c r="D990" s="31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</row>
    <row r="991" spans="1:25" ht="15.75" customHeight="1">
      <c r="A991" s="35"/>
      <c r="B991" s="30"/>
      <c r="C991" s="31"/>
      <c r="D991" s="31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</row>
    <row r="992" spans="1:25" ht="15.75" customHeight="1">
      <c r="A992" s="35"/>
      <c r="B992" s="30"/>
      <c r="C992" s="31"/>
      <c r="D992" s="31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</row>
    <row r="993" spans="1:25" ht="15.75" customHeight="1">
      <c r="A993" s="35"/>
      <c r="B993" s="30"/>
      <c r="C993" s="31"/>
      <c r="D993" s="31"/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</row>
    <row r="994" spans="1:25" ht="15.75" customHeight="1">
      <c r="A994" s="35"/>
      <c r="B994" s="30"/>
      <c r="C994" s="31"/>
      <c r="D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</row>
  </sheetData>
  <sheetProtection algorithmName="SHA-512" hashValue="2bT7rn3s1LaDfd6vO77iSYAeOq78mdOnSSIuXM5hILgUWUDP1VDGKDnHn2zty6eThqf6kIihXw79H9dYDBYFSQ==" saltValue="95OlWJBpZnIio1NhdpC9+Q==" spinCount="100000" sheet="1" objects="1" scenarios="1"/>
  <pageMargins left="0.1701388888888889" right="0.27986111111111112" top="0.78749999999999998" bottom="0.78749999999999998" header="0" footer="0"/>
  <pageSetup paperSize="9" scale="94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98"/>
  <sheetViews>
    <sheetView workbookViewId="0">
      <selection activeCell="B1" sqref="B1"/>
    </sheetView>
  </sheetViews>
  <sheetFormatPr defaultColWidth="14.42578125" defaultRowHeight="15" customHeight="1"/>
  <cols>
    <col min="1" max="1" width="40.85546875" customWidth="1"/>
    <col min="2" max="2" width="16.28515625" customWidth="1"/>
    <col min="3" max="3" width="13.85546875" customWidth="1"/>
    <col min="4" max="4" width="15.42578125" customWidth="1"/>
    <col min="5" max="5" width="43.42578125" customWidth="1"/>
    <col min="6" max="6" width="46.85546875" customWidth="1"/>
    <col min="7" max="7" width="39.140625" customWidth="1"/>
    <col min="8" max="12" width="8.7109375" customWidth="1"/>
    <col min="13" max="13" width="9.140625" customWidth="1"/>
    <col min="14" max="14" width="81.28515625" customWidth="1"/>
    <col min="15" max="26" width="8.7109375" customWidth="1"/>
  </cols>
  <sheetData>
    <row r="1" spans="1:15">
      <c r="A1" s="61" t="s">
        <v>81</v>
      </c>
      <c r="B1" s="5" t="str">
        <f>CONCATENATE('Úvodní list'!C1)</f>
        <v/>
      </c>
    </row>
    <row r="2" spans="1:15">
      <c r="A2" s="61"/>
    </row>
    <row r="3" spans="1:15" ht="90" customHeight="1" thickBot="1">
      <c r="A3" s="62" t="s">
        <v>82</v>
      </c>
      <c r="B3" s="62" t="s">
        <v>83</v>
      </c>
      <c r="C3" s="62" t="s">
        <v>84</v>
      </c>
      <c r="D3" s="62" t="s">
        <v>85</v>
      </c>
      <c r="E3" s="62" t="s">
        <v>86</v>
      </c>
      <c r="F3" s="62" t="s">
        <v>549</v>
      </c>
      <c r="G3" s="62" t="s">
        <v>559</v>
      </c>
    </row>
    <row r="4" spans="1:15" ht="15.75" thickBot="1">
      <c r="A4" s="104"/>
      <c r="B4" s="131" t="str">
        <f>IF(ISNA(VLOOKUP(G4,N$4:O$23,2,FALSE))," ",VLOOKUP(G4,N$4:O$23,2,FALSE))</f>
        <v xml:space="preserve"> </v>
      </c>
      <c r="C4" s="123"/>
      <c r="D4" s="125"/>
      <c r="E4" s="105"/>
      <c r="F4" s="104"/>
      <c r="G4" s="106"/>
      <c r="N4" s="116" t="s">
        <v>499</v>
      </c>
      <c r="O4" t="s">
        <v>550</v>
      </c>
    </row>
    <row r="5" spans="1:15" ht="15.75" thickBot="1">
      <c r="A5" s="104"/>
      <c r="B5" s="131" t="str">
        <f t="shared" ref="B5:B30" si="0">IF(ISNA(VLOOKUP(G5,N$4:O$23,2,FALSE))," ",VLOOKUP(G5,N$4:O$23,2,FALSE))</f>
        <v xml:space="preserve"> </v>
      </c>
      <c r="C5" s="123"/>
      <c r="D5" s="125"/>
      <c r="E5" s="104"/>
      <c r="F5" s="104"/>
      <c r="G5" s="106"/>
      <c r="N5" s="117" t="s">
        <v>500</v>
      </c>
      <c r="O5" t="s">
        <v>542</v>
      </c>
    </row>
    <row r="6" spans="1:15" ht="15.75" thickBot="1">
      <c r="A6" s="104"/>
      <c r="B6" s="131" t="str">
        <f t="shared" si="0"/>
        <v xml:space="preserve"> </v>
      </c>
      <c r="C6" s="123"/>
      <c r="D6" s="125"/>
      <c r="E6" s="104"/>
      <c r="F6" s="104"/>
      <c r="G6" s="106"/>
      <c r="N6" s="117" t="s">
        <v>501</v>
      </c>
      <c r="O6" t="s">
        <v>550</v>
      </c>
    </row>
    <row r="7" spans="1:15" ht="15.75" thickBot="1">
      <c r="A7" s="104"/>
      <c r="B7" s="131" t="str">
        <f t="shared" si="0"/>
        <v xml:space="preserve"> </v>
      </c>
      <c r="C7" s="123"/>
      <c r="D7" s="125"/>
      <c r="E7" s="104"/>
      <c r="F7" s="107"/>
      <c r="G7" s="106"/>
      <c r="N7" s="117" t="s">
        <v>502</v>
      </c>
      <c r="O7" t="s">
        <v>542</v>
      </c>
    </row>
    <row r="8" spans="1:15" ht="15.75" thickBot="1">
      <c r="A8" s="104"/>
      <c r="B8" s="131" t="str">
        <f t="shared" si="0"/>
        <v xml:space="preserve"> </v>
      </c>
      <c r="C8" s="123"/>
      <c r="D8" s="125"/>
      <c r="E8" s="104"/>
      <c r="F8" s="108"/>
      <c r="G8" s="106"/>
      <c r="N8" s="117" t="s">
        <v>503</v>
      </c>
      <c r="O8" t="s">
        <v>542</v>
      </c>
    </row>
    <row r="9" spans="1:15" ht="15.75" thickBot="1">
      <c r="A9" s="106"/>
      <c r="B9" s="131" t="str">
        <f t="shared" si="0"/>
        <v xml:space="preserve"> </v>
      </c>
      <c r="C9" s="124"/>
      <c r="D9" s="124"/>
      <c r="E9" s="106"/>
      <c r="F9" s="106"/>
      <c r="G9" s="106"/>
      <c r="N9" s="117" t="s">
        <v>504</v>
      </c>
      <c r="O9" t="s">
        <v>542</v>
      </c>
    </row>
    <row r="10" spans="1:15" ht="15.75" thickBot="1">
      <c r="A10" s="106"/>
      <c r="B10" s="131" t="str">
        <f t="shared" si="0"/>
        <v xml:space="preserve"> </v>
      </c>
      <c r="C10" s="124"/>
      <c r="D10" s="124"/>
      <c r="E10" s="106"/>
      <c r="F10" s="106"/>
      <c r="G10" s="106"/>
      <c r="N10" s="117" t="s">
        <v>505</v>
      </c>
      <c r="O10" t="s">
        <v>542</v>
      </c>
    </row>
    <row r="11" spans="1:15" ht="15.75" thickBot="1">
      <c r="A11" s="106"/>
      <c r="B11" s="131" t="str">
        <f t="shared" si="0"/>
        <v xml:space="preserve"> </v>
      </c>
      <c r="C11" s="124"/>
      <c r="D11" s="124"/>
      <c r="E11" s="106"/>
      <c r="F11" s="106"/>
      <c r="G11" s="106"/>
      <c r="N11" s="117" t="s">
        <v>506</v>
      </c>
      <c r="O11" t="s">
        <v>555</v>
      </c>
    </row>
    <row r="12" spans="1:15" ht="15.75" thickBot="1">
      <c r="A12" s="106"/>
      <c r="B12" s="131" t="str">
        <f t="shared" si="0"/>
        <v xml:space="preserve"> </v>
      </c>
      <c r="C12" s="124"/>
      <c r="D12" s="124"/>
      <c r="E12" s="106"/>
      <c r="F12" s="106"/>
      <c r="G12" s="106"/>
      <c r="N12" s="117" t="s">
        <v>88</v>
      </c>
      <c r="O12" t="s">
        <v>542</v>
      </c>
    </row>
    <row r="13" spans="1:15" ht="15.75" thickBot="1">
      <c r="A13" s="106"/>
      <c r="B13" s="131" t="str">
        <f t="shared" si="0"/>
        <v xml:space="preserve"> </v>
      </c>
      <c r="C13" s="124"/>
      <c r="D13" s="124"/>
      <c r="E13" s="106"/>
      <c r="F13" s="106"/>
      <c r="G13" s="106"/>
      <c r="N13" s="117" t="s">
        <v>557</v>
      </c>
      <c r="O13" t="s">
        <v>556</v>
      </c>
    </row>
    <row r="14" spans="1:15" ht="15.75" thickBot="1">
      <c r="A14" s="106"/>
      <c r="B14" s="131" t="str">
        <f t="shared" si="0"/>
        <v xml:space="preserve"> </v>
      </c>
      <c r="C14" s="124"/>
      <c r="D14" s="124"/>
      <c r="E14" s="126"/>
      <c r="F14" s="127"/>
      <c r="G14" s="106"/>
      <c r="N14" s="117" t="s">
        <v>90</v>
      </c>
      <c r="O14" t="s">
        <v>551</v>
      </c>
    </row>
    <row r="15" spans="1:15" ht="15.75" thickBot="1">
      <c r="A15" s="106"/>
      <c r="B15" s="131" t="str">
        <f t="shared" si="0"/>
        <v xml:space="preserve"> </v>
      </c>
      <c r="C15" s="124"/>
      <c r="D15" s="124"/>
      <c r="E15" s="126"/>
      <c r="F15" s="126"/>
      <c r="G15" s="106"/>
      <c r="N15" s="117" t="s">
        <v>89</v>
      </c>
      <c r="O15" t="s">
        <v>558</v>
      </c>
    </row>
    <row r="16" spans="1:15" ht="15.75" thickBot="1">
      <c r="A16" s="106"/>
      <c r="B16" s="131" t="str">
        <f t="shared" si="0"/>
        <v xml:space="preserve"> </v>
      </c>
      <c r="C16" s="124"/>
      <c r="D16" s="124"/>
      <c r="E16" s="126"/>
      <c r="F16" s="126"/>
      <c r="G16" s="106"/>
      <c r="N16" s="117" t="s">
        <v>507</v>
      </c>
      <c r="O16" t="s">
        <v>555</v>
      </c>
    </row>
    <row r="17" spans="1:15" ht="15.75" thickBot="1">
      <c r="A17" s="106"/>
      <c r="B17" s="131" t="str">
        <f t="shared" si="0"/>
        <v xml:space="preserve"> </v>
      </c>
      <c r="C17" s="124"/>
      <c r="D17" s="124"/>
      <c r="E17" s="126"/>
      <c r="F17" s="126"/>
      <c r="G17" s="106"/>
      <c r="N17" s="117" t="s">
        <v>87</v>
      </c>
      <c r="O17" t="s">
        <v>542</v>
      </c>
    </row>
    <row r="18" spans="1:15" ht="15.75" thickBot="1">
      <c r="A18" s="106"/>
      <c r="B18" s="131" t="str">
        <f t="shared" si="0"/>
        <v xml:space="preserve"> </v>
      </c>
      <c r="C18" s="109"/>
      <c r="D18" s="109"/>
      <c r="E18" s="106"/>
      <c r="F18" s="106"/>
      <c r="G18" s="106"/>
      <c r="N18" s="117" t="s">
        <v>508</v>
      </c>
      <c r="O18" t="s">
        <v>543</v>
      </c>
    </row>
    <row r="19" spans="1:15" ht="15.75" customHeight="1" thickBot="1">
      <c r="A19" s="106"/>
      <c r="B19" s="131" t="str">
        <f t="shared" si="0"/>
        <v xml:space="preserve"> </v>
      </c>
      <c r="C19" s="109"/>
      <c r="D19" s="109"/>
      <c r="E19" s="106"/>
      <c r="F19" s="106"/>
      <c r="G19" s="106"/>
      <c r="N19" s="117" t="s">
        <v>509</v>
      </c>
      <c r="O19" t="s">
        <v>542</v>
      </c>
    </row>
    <row r="20" spans="1:15" ht="15.75" customHeight="1" thickBot="1">
      <c r="A20" s="106"/>
      <c r="B20" s="131" t="str">
        <f t="shared" si="0"/>
        <v xml:space="preserve"> </v>
      </c>
      <c r="C20" s="109"/>
      <c r="D20" s="109"/>
      <c r="E20" s="106"/>
      <c r="F20" s="106"/>
      <c r="G20" s="106"/>
      <c r="N20" s="117" t="s">
        <v>510</v>
      </c>
      <c r="O20" t="s">
        <v>550</v>
      </c>
    </row>
    <row r="21" spans="1:15" ht="15.75" customHeight="1" thickBot="1">
      <c r="A21" s="106"/>
      <c r="B21" s="131" t="str">
        <f t="shared" si="0"/>
        <v xml:space="preserve"> </v>
      </c>
      <c r="C21" s="109"/>
      <c r="D21" s="109"/>
      <c r="E21" s="106"/>
      <c r="F21" s="106"/>
      <c r="G21" s="106"/>
      <c r="N21" s="117" t="s">
        <v>511</v>
      </c>
      <c r="O21" t="s">
        <v>552</v>
      </c>
    </row>
    <row r="22" spans="1:15" ht="15.75" customHeight="1" thickBot="1">
      <c r="A22" s="106"/>
      <c r="B22" s="131" t="str">
        <f t="shared" si="0"/>
        <v xml:space="preserve"> </v>
      </c>
      <c r="C22" s="109"/>
      <c r="D22" s="109"/>
      <c r="E22" s="106"/>
      <c r="F22" s="106"/>
      <c r="G22" s="106"/>
      <c r="N22" s="117" t="s">
        <v>91</v>
      </c>
      <c r="O22" t="s">
        <v>544</v>
      </c>
    </row>
    <row r="23" spans="1:15" ht="15.75" customHeight="1">
      <c r="A23" s="106"/>
      <c r="B23" s="131" t="str">
        <f t="shared" si="0"/>
        <v xml:space="preserve"> </v>
      </c>
      <c r="C23" s="109"/>
      <c r="D23" s="109"/>
      <c r="E23" s="106"/>
      <c r="F23" s="106"/>
      <c r="G23" s="106"/>
      <c r="N23" s="130" t="s">
        <v>553</v>
      </c>
      <c r="O23" t="s">
        <v>554</v>
      </c>
    </row>
    <row r="24" spans="1:15" ht="15.75" customHeight="1">
      <c r="A24" s="106"/>
      <c r="B24" s="131" t="str">
        <f t="shared" si="0"/>
        <v xml:space="preserve"> </v>
      </c>
      <c r="C24" s="109"/>
      <c r="D24" s="109"/>
      <c r="E24" s="106"/>
      <c r="F24" s="106"/>
      <c r="G24" s="106"/>
    </row>
    <row r="25" spans="1:15" ht="15.75" customHeight="1">
      <c r="A25" s="106"/>
      <c r="B25" s="131" t="str">
        <f t="shared" si="0"/>
        <v xml:space="preserve"> </v>
      </c>
      <c r="C25" s="109"/>
      <c r="D25" s="109"/>
      <c r="E25" s="106"/>
      <c r="F25" s="106"/>
      <c r="G25" s="106"/>
    </row>
    <row r="26" spans="1:15" ht="15.75" customHeight="1">
      <c r="A26" s="106"/>
      <c r="B26" s="131" t="str">
        <f t="shared" si="0"/>
        <v xml:space="preserve"> </v>
      </c>
      <c r="C26" s="109"/>
      <c r="D26" s="109"/>
      <c r="E26" s="106"/>
      <c r="F26" s="106"/>
      <c r="G26" s="106"/>
    </row>
    <row r="27" spans="1:15" ht="15.75" customHeight="1">
      <c r="A27" s="106"/>
      <c r="B27" s="131" t="str">
        <f t="shared" si="0"/>
        <v xml:space="preserve"> </v>
      </c>
      <c r="C27" s="109"/>
      <c r="D27" s="109"/>
      <c r="E27" s="106"/>
      <c r="F27" s="106"/>
      <c r="G27" s="106"/>
    </row>
    <row r="28" spans="1:15" ht="15.75" customHeight="1">
      <c r="A28" s="106"/>
      <c r="B28" s="131" t="str">
        <f t="shared" si="0"/>
        <v xml:space="preserve"> </v>
      </c>
      <c r="C28" s="109"/>
      <c r="D28" s="109"/>
      <c r="E28" s="106"/>
      <c r="F28" s="106"/>
      <c r="G28" s="106"/>
    </row>
    <row r="29" spans="1:15" ht="15.75" customHeight="1">
      <c r="A29" s="106"/>
      <c r="B29" s="131" t="str">
        <f t="shared" si="0"/>
        <v xml:space="preserve"> </v>
      </c>
      <c r="C29" s="109"/>
      <c r="D29" s="109"/>
      <c r="E29" s="106"/>
      <c r="F29" s="106"/>
      <c r="G29" s="106"/>
    </row>
    <row r="30" spans="1:15" ht="15.75" customHeight="1">
      <c r="A30" s="106"/>
      <c r="B30" s="131" t="str">
        <f t="shared" si="0"/>
        <v xml:space="preserve"> </v>
      </c>
      <c r="C30" s="109"/>
      <c r="D30" s="109"/>
      <c r="E30" s="106"/>
      <c r="F30" s="106"/>
      <c r="G30" s="106"/>
    </row>
    <row r="31" spans="1:15" ht="15.75" customHeight="1"/>
    <row r="32" spans="1:1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sheetProtection algorithmName="SHA-512" hashValue="9LiNXbBM9gl2A9wIZ/PvGYtfKVhxZtxbXedRR7LyJneMPF/Ysec1LZgN1s6UfWtWkeCI4eWeBBPaSzr6Tag1Hw==" saltValue="9ejRMbRF5aWg5mWd5lztnw==" spinCount="100000" sheet="1" objects="1" scenarios="1"/>
  <dataValidations count="1">
    <dataValidation type="list" allowBlank="1" showErrorMessage="1" sqref="G4:G30" xr:uid="{982AC4A5-24B2-4AFD-8A65-FA6086223116}">
      <formula1>$N$4:$N$23</formula1>
    </dataValidation>
  </dataValidations>
  <pageMargins left="0.7" right="0.7" top="0.78740157499999996" bottom="0.78740157499999996" header="0" footer="0"/>
  <pageSetup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000"/>
  <sheetViews>
    <sheetView workbookViewId="0"/>
  </sheetViews>
  <sheetFormatPr defaultColWidth="14.42578125" defaultRowHeight="15" customHeight="1"/>
  <cols>
    <col min="1" max="26" width="8.7109375" customWidth="1"/>
  </cols>
  <sheetData>
    <row r="1" spans="1:5">
      <c r="A1" s="63" t="s">
        <v>92</v>
      </c>
      <c r="B1" s="63" t="s">
        <v>93</v>
      </c>
      <c r="C1" s="63" t="s">
        <v>94</v>
      </c>
      <c r="D1" s="63" t="s">
        <v>95</v>
      </c>
      <c r="E1" s="63" t="s">
        <v>96</v>
      </c>
    </row>
    <row r="2" spans="1:5">
      <c r="A2" s="64" t="s">
        <v>97</v>
      </c>
      <c r="B2" s="64" t="s">
        <v>98</v>
      </c>
      <c r="C2" s="64" t="s">
        <v>99</v>
      </c>
      <c r="D2" s="64" t="s">
        <v>100</v>
      </c>
      <c r="E2" s="65">
        <v>0</v>
      </c>
    </row>
    <row r="3" spans="1:5">
      <c r="A3" s="64" t="s">
        <v>101</v>
      </c>
      <c r="B3" s="64" t="s">
        <v>102</v>
      </c>
      <c r="C3" s="64" t="s">
        <v>103</v>
      </c>
      <c r="D3" s="64" t="s">
        <v>104</v>
      </c>
      <c r="E3" s="65">
        <v>0</v>
      </c>
    </row>
    <row r="4" spans="1:5">
      <c r="A4" s="64" t="s">
        <v>105</v>
      </c>
      <c r="B4" s="64" t="s">
        <v>106</v>
      </c>
      <c r="C4" s="64" t="s">
        <v>107</v>
      </c>
      <c r="D4" s="64" t="s">
        <v>108</v>
      </c>
      <c r="E4" s="65">
        <v>0</v>
      </c>
    </row>
    <row r="5" spans="1:5">
      <c r="A5" s="64" t="s">
        <v>109</v>
      </c>
      <c r="B5" s="64" t="s">
        <v>110</v>
      </c>
      <c r="C5" s="64" t="s">
        <v>107</v>
      </c>
      <c r="D5" s="64" t="s">
        <v>108</v>
      </c>
      <c r="E5" s="65">
        <v>250000</v>
      </c>
    </row>
    <row r="6" spans="1:5">
      <c r="A6" s="64" t="s">
        <v>111</v>
      </c>
      <c r="B6" s="64" t="s">
        <v>112</v>
      </c>
      <c r="C6" s="64" t="s">
        <v>113</v>
      </c>
      <c r="D6" s="64" t="s">
        <v>108</v>
      </c>
      <c r="E6" s="65">
        <v>0</v>
      </c>
    </row>
    <row r="7" spans="1:5">
      <c r="A7" s="64" t="s">
        <v>114</v>
      </c>
      <c r="B7" s="64" t="s">
        <v>115</v>
      </c>
      <c r="C7" s="64" t="s">
        <v>116</v>
      </c>
      <c r="D7" s="64" t="s">
        <v>100</v>
      </c>
      <c r="E7" s="65">
        <v>0</v>
      </c>
    </row>
    <row r="8" spans="1:5">
      <c r="A8" s="64" t="s">
        <v>117</v>
      </c>
      <c r="B8" s="64" t="s">
        <v>118</v>
      </c>
      <c r="C8" s="64" t="s">
        <v>119</v>
      </c>
      <c r="D8" s="64" t="s">
        <v>104</v>
      </c>
      <c r="E8" s="65">
        <v>0</v>
      </c>
    </row>
    <row r="9" spans="1:5">
      <c r="A9" s="64" t="s">
        <v>120</v>
      </c>
      <c r="B9" s="64" t="s">
        <v>121</v>
      </c>
      <c r="C9" s="64" t="s">
        <v>122</v>
      </c>
      <c r="D9" s="64" t="s">
        <v>100</v>
      </c>
      <c r="E9" s="65">
        <v>0</v>
      </c>
    </row>
    <row r="10" spans="1:5">
      <c r="A10" s="64" t="s">
        <v>123</v>
      </c>
      <c r="B10" s="64" t="s">
        <v>124</v>
      </c>
      <c r="C10" s="64" t="s">
        <v>113</v>
      </c>
      <c r="D10" s="64" t="s">
        <v>108</v>
      </c>
      <c r="E10" s="65">
        <v>0</v>
      </c>
    </row>
    <row r="11" spans="1:5">
      <c r="A11" s="64" t="s">
        <v>125</v>
      </c>
      <c r="B11" s="64" t="s">
        <v>126</v>
      </c>
      <c r="C11" s="64" t="s">
        <v>103</v>
      </c>
      <c r="D11" s="64" t="s">
        <v>104</v>
      </c>
      <c r="E11" s="65">
        <v>250000</v>
      </c>
    </row>
    <row r="12" spans="1:5">
      <c r="A12" s="64" t="s">
        <v>127</v>
      </c>
      <c r="B12" s="64" t="s">
        <v>128</v>
      </c>
      <c r="C12" s="64" t="s">
        <v>116</v>
      </c>
      <c r="D12" s="64" t="s">
        <v>100</v>
      </c>
      <c r="E12" s="65">
        <v>248000</v>
      </c>
    </row>
    <row r="13" spans="1:5">
      <c r="A13" s="64" t="s">
        <v>129</v>
      </c>
      <c r="B13" s="64" t="s">
        <v>130</v>
      </c>
      <c r="C13" s="64" t="s">
        <v>113</v>
      </c>
      <c r="D13" s="64" t="s">
        <v>108</v>
      </c>
      <c r="E13" s="65">
        <v>0</v>
      </c>
    </row>
    <row r="14" spans="1:5">
      <c r="A14" s="64" t="s">
        <v>131</v>
      </c>
      <c r="B14" s="64" t="s">
        <v>132</v>
      </c>
      <c r="C14" s="64" t="s">
        <v>133</v>
      </c>
      <c r="D14" s="64" t="s">
        <v>134</v>
      </c>
      <c r="E14" s="65">
        <v>217500</v>
      </c>
    </row>
    <row r="15" spans="1:5">
      <c r="A15" s="64" t="s">
        <v>135</v>
      </c>
      <c r="B15" s="64" t="s">
        <v>136</v>
      </c>
      <c r="C15" s="64" t="s">
        <v>107</v>
      </c>
      <c r="D15" s="64" t="s">
        <v>108</v>
      </c>
      <c r="E15" s="65">
        <v>249000</v>
      </c>
    </row>
    <row r="16" spans="1:5">
      <c r="A16" s="64" t="s">
        <v>137</v>
      </c>
      <c r="B16" s="64" t="s">
        <v>138</v>
      </c>
      <c r="C16" s="64" t="s">
        <v>139</v>
      </c>
      <c r="D16" s="64" t="s">
        <v>134</v>
      </c>
      <c r="E16" s="65">
        <v>0</v>
      </c>
    </row>
    <row r="17" spans="1:5">
      <c r="A17" s="64" t="s">
        <v>140</v>
      </c>
      <c r="B17" s="64" t="s">
        <v>141</v>
      </c>
      <c r="C17" s="64" t="s">
        <v>142</v>
      </c>
      <c r="D17" s="64" t="s">
        <v>134</v>
      </c>
      <c r="E17" s="65">
        <v>143806</v>
      </c>
    </row>
    <row r="18" spans="1:5">
      <c r="A18" s="64" t="s">
        <v>143</v>
      </c>
      <c r="B18" s="64" t="s">
        <v>144</v>
      </c>
      <c r="C18" s="64" t="s">
        <v>122</v>
      </c>
      <c r="D18" s="64" t="s">
        <v>100</v>
      </c>
      <c r="E18" s="65">
        <v>243000</v>
      </c>
    </row>
    <row r="19" spans="1:5">
      <c r="A19" s="64" t="s">
        <v>145</v>
      </c>
      <c r="B19" s="64" t="s">
        <v>146</v>
      </c>
      <c r="C19" s="64" t="s">
        <v>142</v>
      </c>
      <c r="D19" s="64" t="s">
        <v>134</v>
      </c>
      <c r="E19" s="65">
        <v>39486</v>
      </c>
    </row>
    <row r="20" spans="1:5">
      <c r="A20" s="64" t="s">
        <v>147</v>
      </c>
      <c r="B20" s="64" t="s">
        <v>148</v>
      </c>
      <c r="C20" s="64" t="s">
        <v>107</v>
      </c>
      <c r="D20" s="64" t="s">
        <v>108</v>
      </c>
      <c r="E20" s="65">
        <v>249873</v>
      </c>
    </row>
    <row r="21" spans="1:5" ht="15.75" customHeight="1">
      <c r="A21" s="64" t="s">
        <v>149</v>
      </c>
      <c r="B21" s="64" t="s">
        <v>150</v>
      </c>
      <c r="C21" s="64" t="s">
        <v>133</v>
      </c>
      <c r="D21" s="64" t="s">
        <v>134</v>
      </c>
      <c r="E21" s="65">
        <v>0</v>
      </c>
    </row>
    <row r="22" spans="1:5" ht="15.75" customHeight="1">
      <c r="A22" s="64" t="s">
        <v>151</v>
      </c>
      <c r="B22" s="64" t="s">
        <v>152</v>
      </c>
      <c r="C22" s="64" t="s">
        <v>107</v>
      </c>
      <c r="D22" s="64" t="s">
        <v>108</v>
      </c>
      <c r="E22" s="65">
        <v>238280</v>
      </c>
    </row>
    <row r="23" spans="1:5" ht="15.75" customHeight="1">
      <c r="A23" s="64" t="s">
        <v>153</v>
      </c>
      <c r="B23" s="64" t="s">
        <v>154</v>
      </c>
      <c r="C23" s="64" t="s">
        <v>133</v>
      </c>
      <c r="D23" s="64" t="s">
        <v>134</v>
      </c>
      <c r="E23" s="65">
        <v>0</v>
      </c>
    </row>
    <row r="24" spans="1:5" ht="15.75" customHeight="1">
      <c r="A24" s="64" t="s">
        <v>155</v>
      </c>
      <c r="B24" s="64" t="s">
        <v>156</v>
      </c>
      <c r="C24" s="64" t="s">
        <v>119</v>
      </c>
      <c r="D24" s="64" t="s">
        <v>104</v>
      </c>
      <c r="E24" s="65">
        <v>208000</v>
      </c>
    </row>
    <row r="25" spans="1:5" ht="15.75" customHeight="1">
      <c r="A25" s="64" t="s">
        <v>157</v>
      </c>
      <c r="B25" s="64" t="s">
        <v>158</v>
      </c>
      <c r="C25" s="64" t="s">
        <v>122</v>
      </c>
      <c r="D25" s="64" t="s">
        <v>100</v>
      </c>
      <c r="E25" s="65">
        <v>250000</v>
      </c>
    </row>
    <row r="26" spans="1:5" ht="15.75" customHeight="1">
      <c r="A26" s="64" t="s">
        <v>159</v>
      </c>
      <c r="B26" s="64" t="s">
        <v>160</v>
      </c>
      <c r="C26" s="64" t="s">
        <v>116</v>
      </c>
      <c r="D26" s="64" t="s">
        <v>100</v>
      </c>
      <c r="E26" s="65">
        <v>0</v>
      </c>
    </row>
    <row r="27" spans="1:5" ht="15.75" customHeight="1">
      <c r="A27" s="64" t="s">
        <v>161</v>
      </c>
      <c r="B27" s="64" t="s">
        <v>162</v>
      </c>
      <c r="C27" s="64" t="s">
        <v>122</v>
      </c>
      <c r="D27" s="64" t="s">
        <v>100</v>
      </c>
      <c r="E27" s="65">
        <v>155720</v>
      </c>
    </row>
    <row r="28" spans="1:5" ht="15.75" customHeight="1">
      <c r="A28" s="64" t="s">
        <v>163</v>
      </c>
      <c r="B28" s="64" t="s">
        <v>164</v>
      </c>
      <c r="C28" s="64" t="s">
        <v>139</v>
      </c>
      <c r="D28" s="64" t="s">
        <v>134</v>
      </c>
      <c r="E28" s="65">
        <v>168400</v>
      </c>
    </row>
    <row r="29" spans="1:5" ht="15.75" customHeight="1">
      <c r="A29" s="64" t="s">
        <v>165</v>
      </c>
      <c r="B29" s="64" t="s">
        <v>166</v>
      </c>
      <c r="C29" s="64" t="s">
        <v>139</v>
      </c>
      <c r="D29" s="64" t="s">
        <v>134</v>
      </c>
      <c r="E29" s="65">
        <v>249905</v>
      </c>
    </row>
    <row r="30" spans="1:5" ht="15.75" customHeight="1">
      <c r="A30" s="64" t="s">
        <v>167</v>
      </c>
      <c r="B30" s="64" t="s">
        <v>168</v>
      </c>
      <c r="C30" s="64" t="s">
        <v>122</v>
      </c>
      <c r="D30" s="64" t="s">
        <v>100</v>
      </c>
      <c r="E30" s="65">
        <v>250000</v>
      </c>
    </row>
    <row r="31" spans="1:5" ht="15.75" customHeight="1">
      <c r="A31" s="64" t="s">
        <v>169</v>
      </c>
      <c r="B31" s="64" t="s">
        <v>170</v>
      </c>
      <c r="C31" s="64" t="s">
        <v>99</v>
      </c>
      <c r="D31" s="64" t="s">
        <v>100</v>
      </c>
      <c r="E31" s="65">
        <v>0</v>
      </c>
    </row>
    <row r="32" spans="1:5" ht="15.75" customHeight="1">
      <c r="A32" s="64" t="s">
        <v>171</v>
      </c>
      <c r="B32" s="64" t="s">
        <v>172</v>
      </c>
      <c r="C32" s="64" t="s">
        <v>99</v>
      </c>
      <c r="D32" s="64" t="s">
        <v>100</v>
      </c>
      <c r="E32" s="65">
        <v>249690</v>
      </c>
    </row>
    <row r="33" spans="1:5" ht="15.75" customHeight="1">
      <c r="A33" s="64" t="s">
        <v>173</v>
      </c>
      <c r="B33" s="64" t="s">
        <v>174</v>
      </c>
      <c r="C33" s="64" t="s">
        <v>99</v>
      </c>
      <c r="D33" s="64" t="s">
        <v>100</v>
      </c>
      <c r="E33" s="65">
        <v>249760</v>
      </c>
    </row>
    <row r="34" spans="1:5" ht="15.75" customHeight="1">
      <c r="A34" s="64" t="s">
        <v>175</v>
      </c>
      <c r="B34" s="64" t="s">
        <v>176</v>
      </c>
      <c r="C34" s="64" t="s">
        <v>142</v>
      </c>
      <c r="D34" s="64" t="s">
        <v>134</v>
      </c>
      <c r="E34" s="65">
        <v>0</v>
      </c>
    </row>
    <row r="35" spans="1:5" ht="15.75" customHeight="1">
      <c r="A35" s="64" t="s">
        <v>177</v>
      </c>
      <c r="B35" s="64" t="s">
        <v>178</v>
      </c>
      <c r="C35" s="64" t="s">
        <v>179</v>
      </c>
      <c r="D35" s="64" t="s">
        <v>104</v>
      </c>
      <c r="E35" s="65">
        <v>0</v>
      </c>
    </row>
    <row r="36" spans="1:5" ht="15.75" customHeight="1">
      <c r="A36" s="64" t="s">
        <v>180</v>
      </c>
      <c r="B36" s="64" t="s">
        <v>181</v>
      </c>
      <c r="C36" s="64" t="s">
        <v>122</v>
      </c>
      <c r="D36" s="64" t="s">
        <v>100</v>
      </c>
      <c r="E36" s="65">
        <v>250000</v>
      </c>
    </row>
    <row r="37" spans="1:5" ht="15.75" customHeight="1">
      <c r="A37" s="64" t="s">
        <v>182</v>
      </c>
      <c r="B37" s="64" t="s">
        <v>183</v>
      </c>
      <c r="C37" s="64" t="s">
        <v>99</v>
      </c>
      <c r="D37" s="64" t="s">
        <v>100</v>
      </c>
      <c r="E37" s="65">
        <v>0</v>
      </c>
    </row>
    <row r="38" spans="1:5" ht="15.75" customHeight="1">
      <c r="A38" s="64" t="s">
        <v>184</v>
      </c>
      <c r="B38" s="64" t="s">
        <v>185</v>
      </c>
      <c r="C38" s="64" t="s">
        <v>122</v>
      </c>
      <c r="D38" s="64" t="s">
        <v>100</v>
      </c>
      <c r="E38" s="65">
        <v>0</v>
      </c>
    </row>
    <row r="39" spans="1:5" ht="15.75" customHeight="1">
      <c r="A39" s="64" t="s">
        <v>186</v>
      </c>
      <c r="B39" s="64" t="s">
        <v>187</v>
      </c>
      <c r="C39" s="64" t="s">
        <v>142</v>
      </c>
      <c r="D39" s="64" t="s">
        <v>134</v>
      </c>
      <c r="E39" s="65">
        <v>0</v>
      </c>
    </row>
    <row r="40" spans="1:5" ht="15.75" customHeight="1">
      <c r="A40" s="64" t="s">
        <v>188</v>
      </c>
      <c r="B40" s="64" t="s">
        <v>189</v>
      </c>
      <c r="C40" s="64" t="s">
        <v>122</v>
      </c>
      <c r="D40" s="64" t="s">
        <v>100</v>
      </c>
      <c r="E40" s="65">
        <v>0</v>
      </c>
    </row>
    <row r="41" spans="1:5" ht="15.75" customHeight="1">
      <c r="A41" s="64" t="s">
        <v>190</v>
      </c>
      <c r="B41" s="64" t="s">
        <v>191</v>
      </c>
      <c r="C41" s="64" t="s">
        <v>116</v>
      </c>
      <c r="D41" s="64" t="s">
        <v>100</v>
      </c>
      <c r="E41" s="65">
        <v>0</v>
      </c>
    </row>
    <row r="42" spans="1:5" ht="15.75" customHeight="1">
      <c r="A42" s="64" t="s">
        <v>192</v>
      </c>
      <c r="B42" s="64" t="s">
        <v>193</v>
      </c>
      <c r="C42" s="64" t="s">
        <v>133</v>
      </c>
      <c r="D42" s="64" t="s">
        <v>134</v>
      </c>
      <c r="E42" s="65">
        <v>0</v>
      </c>
    </row>
    <row r="43" spans="1:5" ht="15.75" customHeight="1">
      <c r="A43" s="64" t="s">
        <v>194</v>
      </c>
      <c r="B43" s="64" t="s">
        <v>195</v>
      </c>
      <c r="C43" s="64" t="s">
        <v>122</v>
      </c>
      <c r="D43" s="64" t="s">
        <v>100</v>
      </c>
      <c r="E43" s="65">
        <v>250000</v>
      </c>
    </row>
    <row r="44" spans="1:5" ht="15.75" customHeight="1">
      <c r="A44" s="64" t="s">
        <v>196</v>
      </c>
      <c r="B44" s="64" t="s">
        <v>197</v>
      </c>
      <c r="C44" s="64" t="s">
        <v>103</v>
      </c>
      <c r="D44" s="64" t="s">
        <v>104</v>
      </c>
      <c r="E44" s="65">
        <v>0</v>
      </c>
    </row>
    <row r="45" spans="1:5" ht="15.75" customHeight="1">
      <c r="A45" s="64" t="s">
        <v>198</v>
      </c>
      <c r="B45" s="64" t="s">
        <v>199</v>
      </c>
      <c r="C45" s="64" t="s">
        <v>122</v>
      </c>
      <c r="D45" s="64" t="s">
        <v>100</v>
      </c>
      <c r="E45" s="65">
        <v>0</v>
      </c>
    </row>
    <row r="46" spans="1:5" ht="15.75" customHeight="1">
      <c r="A46" s="64" t="s">
        <v>200</v>
      </c>
      <c r="B46" s="64" t="s">
        <v>201</v>
      </c>
      <c r="C46" s="64" t="s">
        <v>116</v>
      </c>
      <c r="D46" s="64" t="s">
        <v>100</v>
      </c>
      <c r="E46" s="65">
        <v>128605</v>
      </c>
    </row>
    <row r="47" spans="1:5" ht="15.75" customHeight="1">
      <c r="A47" s="64" t="s">
        <v>202</v>
      </c>
      <c r="B47" s="64" t="s">
        <v>203</v>
      </c>
      <c r="C47" s="64" t="s">
        <v>179</v>
      </c>
      <c r="D47" s="64" t="s">
        <v>104</v>
      </c>
      <c r="E47" s="65">
        <v>0</v>
      </c>
    </row>
    <row r="48" spans="1:5" ht="15.75" customHeight="1">
      <c r="A48" s="64" t="s">
        <v>204</v>
      </c>
      <c r="B48" s="64" t="s">
        <v>205</v>
      </c>
      <c r="C48" s="64" t="s">
        <v>133</v>
      </c>
      <c r="D48" s="64" t="s">
        <v>134</v>
      </c>
      <c r="E48" s="65">
        <v>0</v>
      </c>
    </row>
    <row r="49" spans="1:5" ht="15.75" customHeight="1">
      <c r="A49" s="64" t="s">
        <v>206</v>
      </c>
      <c r="B49" s="64" t="s">
        <v>207</v>
      </c>
      <c r="C49" s="64" t="s">
        <v>133</v>
      </c>
      <c r="D49" s="64" t="s">
        <v>134</v>
      </c>
      <c r="E49" s="65">
        <v>195000</v>
      </c>
    </row>
    <row r="50" spans="1:5" ht="15.75" customHeight="1">
      <c r="A50" s="64" t="s">
        <v>208</v>
      </c>
      <c r="B50" s="64" t="s">
        <v>209</v>
      </c>
      <c r="C50" s="64" t="s">
        <v>122</v>
      </c>
      <c r="D50" s="64" t="s">
        <v>100</v>
      </c>
      <c r="E50" s="65">
        <v>207000</v>
      </c>
    </row>
    <row r="51" spans="1:5" ht="15.75" customHeight="1">
      <c r="A51" s="64" t="s">
        <v>210</v>
      </c>
      <c r="B51" s="64" t="s">
        <v>211</v>
      </c>
      <c r="C51" s="64" t="s">
        <v>133</v>
      </c>
      <c r="D51" s="64" t="s">
        <v>134</v>
      </c>
      <c r="E51" s="65">
        <v>0</v>
      </c>
    </row>
    <row r="52" spans="1:5" ht="15.75" customHeight="1">
      <c r="A52" s="64" t="s">
        <v>212</v>
      </c>
      <c r="B52" s="64" t="s">
        <v>213</v>
      </c>
      <c r="C52" s="64" t="s">
        <v>113</v>
      </c>
      <c r="D52" s="64" t="s">
        <v>108</v>
      </c>
      <c r="E52" s="65">
        <v>200000</v>
      </c>
    </row>
    <row r="53" spans="1:5" ht="15.75" customHeight="1">
      <c r="A53" s="64" t="s">
        <v>214</v>
      </c>
      <c r="B53" s="64" t="s">
        <v>215</v>
      </c>
      <c r="C53" s="64" t="s">
        <v>113</v>
      </c>
      <c r="D53" s="64" t="s">
        <v>108</v>
      </c>
      <c r="E53" s="65">
        <v>250000</v>
      </c>
    </row>
    <row r="54" spans="1:5" ht="15.75" customHeight="1">
      <c r="A54" s="64" t="s">
        <v>216</v>
      </c>
      <c r="B54" s="64" t="s">
        <v>217</v>
      </c>
      <c r="C54" s="64" t="s">
        <v>103</v>
      </c>
      <c r="D54" s="64" t="s">
        <v>104</v>
      </c>
      <c r="E54" s="65">
        <v>250000</v>
      </c>
    </row>
    <row r="55" spans="1:5" ht="15.75" customHeight="1">
      <c r="A55" s="64" t="s">
        <v>218</v>
      </c>
      <c r="B55" s="64" t="s">
        <v>219</v>
      </c>
      <c r="C55" s="64" t="s">
        <v>107</v>
      </c>
      <c r="D55" s="64" t="s">
        <v>108</v>
      </c>
      <c r="E55" s="65">
        <v>250000</v>
      </c>
    </row>
    <row r="56" spans="1:5" ht="15.75" customHeight="1">
      <c r="A56" s="64" t="s">
        <v>220</v>
      </c>
      <c r="B56" s="64" t="s">
        <v>221</v>
      </c>
      <c r="C56" s="64" t="s">
        <v>122</v>
      </c>
      <c r="D56" s="64" t="s">
        <v>100</v>
      </c>
      <c r="E56" s="65">
        <v>0</v>
      </c>
    </row>
    <row r="57" spans="1:5" ht="15.75" customHeight="1">
      <c r="A57" s="64" t="s">
        <v>222</v>
      </c>
      <c r="B57" s="64" t="s">
        <v>223</v>
      </c>
      <c r="C57" s="64" t="s">
        <v>122</v>
      </c>
      <c r="D57" s="64" t="s">
        <v>100</v>
      </c>
      <c r="E57" s="65">
        <v>0</v>
      </c>
    </row>
    <row r="58" spans="1:5" ht="15.75" customHeight="1">
      <c r="A58" s="64" t="s">
        <v>224</v>
      </c>
      <c r="B58" s="64" t="s">
        <v>225</v>
      </c>
      <c r="C58" s="64" t="s">
        <v>116</v>
      </c>
      <c r="D58" s="64" t="s">
        <v>100</v>
      </c>
      <c r="E58" s="65">
        <v>250000</v>
      </c>
    </row>
    <row r="59" spans="1:5" ht="15.75" customHeight="1">
      <c r="A59" s="64" t="s">
        <v>226</v>
      </c>
      <c r="B59" s="64" t="s">
        <v>227</v>
      </c>
      <c r="C59" s="64" t="s">
        <v>103</v>
      </c>
      <c r="D59" s="64" t="s">
        <v>104</v>
      </c>
      <c r="E59" s="65">
        <v>200000</v>
      </c>
    </row>
    <row r="60" spans="1:5" ht="15.75" customHeight="1">
      <c r="A60" s="64" t="s">
        <v>228</v>
      </c>
      <c r="B60" s="64" t="s">
        <v>229</v>
      </c>
      <c r="C60" s="64" t="s">
        <v>113</v>
      </c>
      <c r="D60" s="64" t="s">
        <v>108</v>
      </c>
      <c r="E60" s="65">
        <v>0</v>
      </c>
    </row>
    <row r="61" spans="1:5" ht="15.75" customHeight="1">
      <c r="A61" s="64" t="s">
        <v>230</v>
      </c>
      <c r="B61" s="64" t="s">
        <v>231</v>
      </c>
      <c r="C61" s="64" t="s">
        <v>107</v>
      </c>
      <c r="D61" s="64" t="s">
        <v>108</v>
      </c>
      <c r="E61" s="65">
        <v>0</v>
      </c>
    </row>
    <row r="62" spans="1:5" ht="15.75" customHeight="1">
      <c r="A62" s="64" t="s">
        <v>232</v>
      </c>
      <c r="B62" s="64" t="s">
        <v>233</v>
      </c>
      <c r="C62" s="64"/>
      <c r="D62" s="64" t="s">
        <v>234</v>
      </c>
      <c r="E62" s="65">
        <v>1499632</v>
      </c>
    </row>
    <row r="63" spans="1:5" ht="15.75" customHeight="1">
      <c r="A63" s="64" t="s">
        <v>235</v>
      </c>
      <c r="B63" s="64" t="s">
        <v>236</v>
      </c>
      <c r="C63" s="64"/>
      <c r="D63" s="64" t="s">
        <v>237</v>
      </c>
      <c r="E63" s="65">
        <v>0</v>
      </c>
    </row>
    <row r="64" spans="1:5" ht="15.75" customHeight="1">
      <c r="A64" s="64" t="s">
        <v>238</v>
      </c>
      <c r="B64" s="64" t="s">
        <v>239</v>
      </c>
      <c r="C64" s="64"/>
      <c r="D64" s="64" t="s">
        <v>240</v>
      </c>
      <c r="E64" s="65">
        <v>248500</v>
      </c>
    </row>
    <row r="65" spans="1:5" ht="15.75" customHeight="1">
      <c r="A65" s="64" t="s">
        <v>241</v>
      </c>
      <c r="B65" s="64" t="s">
        <v>242</v>
      </c>
      <c r="C65" s="64"/>
      <c r="D65" s="64" t="s">
        <v>243</v>
      </c>
      <c r="E65" s="65">
        <v>0</v>
      </c>
    </row>
    <row r="66" spans="1:5" ht="15.75" customHeight="1">
      <c r="A66" s="64" t="s">
        <v>244</v>
      </c>
      <c r="B66" s="64" t="s">
        <v>245</v>
      </c>
      <c r="C66" s="64"/>
      <c r="D66" s="64" t="s">
        <v>246</v>
      </c>
      <c r="E66" s="65">
        <v>0</v>
      </c>
    </row>
    <row r="67" spans="1:5" ht="15.75" customHeight="1">
      <c r="A67" s="64" t="s">
        <v>247</v>
      </c>
      <c r="B67" s="64" t="s">
        <v>248</v>
      </c>
      <c r="C67" s="64"/>
      <c r="D67" s="64" t="s">
        <v>249</v>
      </c>
      <c r="E67" s="65">
        <v>0</v>
      </c>
    </row>
    <row r="68" spans="1:5" ht="15.75" customHeight="1">
      <c r="A68" s="64" t="s">
        <v>250</v>
      </c>
      <c r="B68" s="64" t="s">
        <v>251</v>
      </c>
      <c r="C68" s="64"/>
      <c r="D68" s="64" t="s">
        <v>252</v>
      </c>
      <c r="E68" s="65">
        <v>0</v>
      </c>
    </row>
    <row r="69" spans="1:5" ht="15.75" customHeight="1">
      <c r="A69" s="64" t="s">
        <v>253</v>
      </c>
      <c r="B69" s="64" t="s">
        <v>254</v>
      </c>
      <c r="C69" s="64"/>
      <c r="D69" s="64" t="s">
        <v>255</v>
      </c>
      <c r="E69" s="65">
        <v>0</v>
      </c>
    </row>
    <row r="70" spans="1:5" ht="15.75" customHeight="1">
      <c r="A70" s="64" t="s">
        <v>256</v>
      </c>
      <c r="B70" s="64" t="s">
        <v>257</v>
      </c>
      <c r="C70" s="64"/>
      <c r="D70" s="64" t="s">
        <v>258</v>
      </c>
      <c r="E70" s="65">
        <v>0</v>
      </c>
    </row>
    <row r="71" spans="1:5" ht="15.75" customHeight="1">
      <c r="A71" s="64" t="s">
        <v>259</v>
      </c>
      <c r="B71" s="64" t="s">
        <v>260</v>
      </c>
      <c r="C71" s="64"/>
      <c r="D71" s="64" t="s">
        <v>261</v>
      </c>
      <c r="E71" s="65">
        <v>0</v>
      </c>
    </row>
    <row r="72" spans="1:5" ht="15.75" customHeight="1">
      <c r="A72" s="64" t="s">
        <v>262</v>
      </c>
      <c r="B72" s="64" t="s">
        <v>263</v>
      </c>
      <c r="C72" s="64"/>
      <c r="D72" s="64" t="s">
        <v>264</v>
      </c>
      <c r="E72" s="65">
        <v>173460</v>
      </c>
    </row>
    <row r="73" spans="1:5" ht="15.75" customHeight="1">
      <c r="A73" s="64" t="s">
        <v>265</v>
      </c>
      <c r="B73" s="64" t="s">
        <v>266</v>
      </c>
      <c r="C73" s="64"/>
      <c r="D73" s="64" t="s">
        <v>267</v>
      </c>
      <c r="E73" s="65">
        <v>230000</v>
      </c>
    </row>
    <row r="74" spans="1:5" ht="15.75" customHeight="1">
      <c r="A74" s="64" t="s">
        <v>268</v>
      </c>
      <c r="B74" s="64" t="s">
        <v>269</v>
      </c>
      <c r="C74" s="64"/>
      <c r="D74" s="64" t="s">
        <v>270</v>
      </c>
      <c r="E74" s="65">
        <v>0</v>
      </c>
    </row>
    <row r="75" spans="1:5" ht="15.75" customHeight="1">
      <c r="A75" s="64" t="s">
        <v>271</v>
      </c>
      <c r="B75" s="64" t="s">
        <v>272</v>
      </c>
      <c r="C75" s="64"/>
      <c r="D75" s="64" t="s">
        <v>273</v>
      </c>
      <c r="E75" s="65">
        <v>0</v>
      </c>
    </row>
    <row r="76" spans="1:5" ht="15.75" customHeight="1">
      <c r="A76" s="64" t="s">
        <v>274</v>
      </c>
      <c r="B76" s="64" t="s">
        <v>275</v>
      </c>
      <c r="C76" s="64"/>
      <c r="D76" s="64" t="s">
        <v>276</v>
      </c>
      <c r="E76" s="65">
        <v>0</v>
      </c>
    </row>
    <row r="77" spans="1:5" ht="15.75" customHeight="1">
      <c r="A77" s="64" t="s">
        <v>277</v>
      </c>
      <c r="B77" s="64" t="s">
        <v>278</v>
      </c>
      <c r="C77" s="64"/>
      <c r="D77" s="64" t="s">
        <v>279</v>
      </c>
      <c r="E77" s="65">
        <v>61000</v>
      </c>
    </row>
    <row r="78" spans="1:5" ht="15.75" customHeight="1">
      <c r="A78" s="64" t="s">
        <v>280</v>
      </c>
      <c r="B78" s="64" t="s">
        <v>281</v>
      </c>
      <c r="C78" s="64"/>
      <c r="D78" s="64" t="s">
        <v>282</v>
      </c>
      <c r="E78" s="65">
        <v>245000</v>
      </c>
    </row>
    <row r="79" spans="1:5" ht="15.75" customHeight="1">
      <c r="A79" s="64" t="s">
        <v>283</v>
      </c>
      <c r="B79" s="64" t="s">
        <v>284</v>
      </c>
      <c r="C79" s="64"/>
      <c r="D79" s="64" t="s">
        <v>285</v>
      </c>
      <c r="E79" s="65">
        <v>188700</v>
      </c>
    </row>
    <row r="80" spans="1:5" ht="15.75" customHeight="1">
      <c r="A80" s="64" t="s">
        <v>286</v>
      </c>
      <c r="B80" s="64" t="s">
        <v>287</v>
      </c>
      <c r="C80" s="64"/>
      <c r="D80" s="64" t="s">
        <v>288</v>
      </c>
      <c r="E80" s="65">
        <v>187500</v>
      </c>
    </row>
    <row r="81" spans="1:5" ht="15.75" customHeight="1">
      <c r="A81" s="64" t="s">
        <v>289</v>
      </c>
      <c r="B81" s="64" t="s">
        <v>290</v>
      </c>
      <c r="C81" s="64"/>
      <c r="D81" s="64" t="s">
        <v>291</v>
      </c>
      <c r="E81" s="65">
        <v>236000</v>
      </c>
    </row>
    <row r="82" spans="1:5" ht="15.75" customHeight="1">
      <c r="A82" s="64" t="s">
        <v>292</v>
      </c>
      <c r="B82" s="64" t="s">
        <v>293</v>
      </c>
      <c r="C82" s="64"/>
      <c r="D82" s="64" t="s">
        <v>294</v>
      </c>
      <c r="E82" s="65">
        <v>0</v>
      </c>
    </row>
    <row r="83" spans="1:5" ht="15.75" customHeight="1">
      <c r="A83" s="64" t="s">
        <v>295</v>
      </c>
      <c r="B83" s="64" t="s">
        <v>296</v>
      </c>
      <c r="C83" s="64"/>
      <c r="D83" s="64" t="s">
        <v>297</v>
      </c>
      <c r="E83" s="65">
        <v>0</v>
      </c>
    </row>
    <row r="84" spans="1:5" ht="15.75" customHeight="1">
      <c r="A84" s="64" t="s">
        <v>298</v>
      </c>
      <c r="B84" s="64" t="s">
        <v>299</v>
      </c>
      <c r="C84" s="64"/>
      <c r="D84" s="64" t="s">
        <v>300</v>
      </c>
      <c r="E84" s="65">
        <v>0</v>
      </c>
    </row>
    <row r="85" spans="1:5" ht="15.75" customHeight="1">
      <c r="A85" s="64" t="s">
        <v>301</v>
      </c>
      <c r="B85" s="64" t="s">
        <v>302</v>
      </c>
      <c r="C85" s="64"/>
      <c r="D85" s="64" t="s">
        <v>303</v>
      </c>
      <c r="E85" s="65">
        <v>143806</v>
      </c>
    </row>
    <row r="86" spans="1:5" ht="15.75" customHeight="1">
      <c r="A86" s="64" t="s">
        <v>304</v>
      </c>
      <c r="B86" s="64" t="s">
        <v>305</v>
      </c>
      <c r="C86" s="64"/>
      <c r="D86" s="64" t="s">
        <v>306</v>
      </c>
      <c r="E86" s="65">
        <v>204200</v>
      </c>
    </row>
    <row r="87" spans="1:5" ht="15.75" customHeight="1">
      <c r="A87" s="64" t="s">
        <v>307</v>
      </c>
      <c r="B87" s="64" t="s">
        <v>308</v>
      </c>
      <c r="C87" s="64"/>
      <c r="D87" s="64" t="s">
        <v>309</v>
      </c>
      <c r="E87" s="65">
        <v>195700</v>
      </c>
    </row>
    <row r="88" spans="1:5" ht="15.75" customHeight="1">
      <c r="A88" s="64" t="s">
        <v>310</v>
      </c>
      <c r="B88" s="64" t="s">
        <v>311</v>
      </c>
      <c r="C88" s="64"/>
      <c r="D88" s="64" t="s">
        <v>312</v>
      </c>
      <c r="E88" s="65">
        <v>0</v>
      </c>
    </row>
    <row r="89" spans="1:5" ht="15.75" customHeight="1">
      <c r="A89" s="64" t="s">
        <v>313</v>
      </c>
      <c r="B89" s="64" t="s">
        <v>314</v>
      </c>
      <c r="C89" s="64"/>
      <c r="D89" s="64" t="s">
        <v>315</v>
      </c>
      <c r="E89" s="65">
        <v>0</v>
      </c>
    </row>
    <row r="90" spans="1:5" ht="15.75" customHeight="1">
      <c r="A90" s="64" t="s">
        <v>316</v>
      </c>
      <c r="B90" s="64" t="s">
        <v>317</v>
      </c>
      <c r="C90" s="64"/>
      <c r="D90" s="64" t="s">
        <v>318</v>
      </c>
      <c r="E90" s="65">
        <v>0</v>
      </c>
    </row>
    <row r="91" spans="1:5" ht="15.75" customHeight="1">
      <c r="A91" s="64" t="s">
        <v>319</v>
      </c>
      <c r="B91" s="64" t="s">
        <v>320</v>
      </c>
      <c r="C91" s="64"/>
      <c r="D91" s="64" t="s">
        <v>321</v>
      </c>
      <c r="E91" s="65">
        <v>249000</v>
      </c>
    </row>
    <row r="92" spans="1:5" ht="15.75" customHeight="1">
      <c r="A92" s="64" t="s">
        <v>322</v>
      </c>
      <c r="B92" s="64" t="s">
        <v>323</v>
      </c>
      <c r="C92" s="64"/>
      <c r="D92" s="64" t="s">
        <v>324</v>
      </c>
      <c r="E92" s="65">
        <v>250000</v>
      </c>
    </row>
    <row r="93" spans="1:5" ht="15.75" customHeight="1">
      <c r="A93" s="64" t="s">
        <v>325</v>
      </c>
      <c r="B93" s="64" t="s">
        <v>326</v>
      </c>
      <c r="C93" s="64"/>
      <c r="D93" s="64" t="s">
        <v>327</v>
      </c>
      <c r="E93" s="65">
        <v>0</v>
      </c>
    </row>
    <row r="94" spans="1:5" ht="15.75" customHeight="1">
      <c r="A94" s="64" t="s">
        <v>328</v>
      </c>
      <c r="B94" s="64" t="s">
        <v>329</v>
      </c>
      <c r="C94" s="64"/>
      <c r="D94" s="64" t="s">
        <v>330</v>
      </c>
      <c r="E94" s="65">
        <v>0</v>
      </c>
    </row>
    <row r="95" spans="1:5" ht="15.75" customHeight="1">
      <c r="A95" s="64" t="s">
        <v>331</v>
      </c>
      <c r="B95" s="64" t="s">
        <v>332</v>
      </c>
      <c r="C95" s="64"/>
      <c r="D95" s="64" t="s">
        <v>333</v>
      </c>
      <c r="E95" s="65">
        <v>250000</v>
      </c>
    </row>
    <row r="96" spans="1:5" ht="15.75" customHeight="1">
      <c r="A96" s="64" t="s">
        <v>334</v>
      </c>
      <c r="B96" s="64" t="s">
        <v>335</v>
      </c>
      <c r="C96" s="64"/>
      <c r="D96" s="64" t="s">
        <v>336</v>
      </c>
      <c r="E96" s="65">
        <v>250000</v>
      </c>
    </row>
    <row r="97" spans="1:5" ht="15.75" customHeight="1">
      <c r="A97" s="64" t="s">
        <v>337</v>
      </c>
      <c r="B97" s="64" t="s">
        <v>338</v>
      </c>
      <c r="C97" s="64"/>
      <c r="D97" s="64" t="s">
        <v>339</v>
      </c>
      <c r="E97" s="65">
        <v>244000</v>
      </c>
    </row>
    <row r="98" spans="1:5" ht="15.75" customHeight="1">
      <c r="A98" s="64" t="s">
        <v>340</v>
      </c>
      <c r="B98" s="64" t="s">
        <v>341</v>
      </c>
      <c r="C98" s="64"/>
      <c r="D98" s="64" t="s">
        <v>342</v>
      </c>
      <c r="E98" s="65">
        <v>249300</v>
      </c>
    </row>
    <row r="99" spans="1:5" ht="15.75" customHeight="1">
      <c r="A99" s="64" t="s">
        <v>343</v>
      </c>
      <c r="B99" s="64" t="s">
        <v>344</v>
      </c>
      <c r="C99" s="64"/>
      <c r="D99" s="64" t="s">
        <v>345</v>
      </c>
      <c r="E99" s="65">
        <v>137500</v>
      </c>
    </row>
    <row r="100" spans="1:5" ht="15.75" customHeight="1">
      <c r="A100" s="64" t="s">
        <v>346</v>
      </c>
      <c r="B100" s="64" t="s">
        <v>347</v>
      </c>
      <c r="C100" s="64"/>
      <c r="D100" s="64" t="s">
        <v>348</v>
      </c>
      <c r="E100" s="65">
        <v>189200</v>
      </c>
    </row>
    <row r="101" spans="1:5" ht="15.75" customHeight="1">
      <c r="A101" s="64" t="s">
        <v>349</v>
      </c>
      <c r="B101" s="64" t="s">
        <v>350</v>
      </c>
      <c r="C101" s="64"/>
      <c r="D101" s="64" t="s">
        <v>351</v>
      </c>
      <c r="E101" s="65">
        <v>217650</v>
      </c>
    </row>
    <row r="102" spans="1:5" ht="15.75" customHeight="1">
      <c r="A102" s="64" t="s">
        <v>352</v>
      </c>
      <c r="B102" s="64" t="s">
        <v>353</v>
      </c>
      <c r="C102" s="64"/>
      <c r="D102" s="64" t="s">
        <v>354</v>
      </c>
      <c r="E102" s="65">
        <v>170000</v>
      </c>
    </row>
    <row r="103" spans="1:5" ht="15.75" customHeight="1">
      <c r="A103" s="64" t="s">
        <v>355</v>
      </c>
      <c r="B103" s="64" t="s">
        <v>356</v>
      </c>
      <c r="C103" s="64"/>
      <c r="D103" s="64" t="s">
        <v>357</v>
      </c>
      <c r="E103" s="65">
        <v>0</v>
      </c>
    </row>
    <row r="104" spans="1:5" ht="15.75" customHeight="1">
      <c r="A104" s="64" t="s">
        <v>358</v>
      </c>
      <c r="B104" s="64" t="s">
        <v>359</v>
      </c>
      <c r="C104" s="64"/>
      <c r="D104" s="64" t="s">
        <v>360</v>
      </c>
      <c r="E104" s="65">
        <v>248300</v>
      </c>
    </row>
    <row r="105" spans="1:5" ht="15.75" customHeight="1">
      <c r="A105" s="64" t="s">
        <v>361</v>
      </c>
      <c r="B105" s="64" t="s">
        <v>362</v>
      </c>
      <c r="C105" s="64"/>
      <c r="D105" s="64" t="s">
        <v>363</v>
      </c>
      <c r="E105" s="65">
        <v>0</v>
      </c>
    </row>
    <row r="106" spans="1:5" ht="15.75" customHeight="1">
      <c r="A106" s="64" t="s">
        <v>364</v>
      </c>
      <c r="B106" s="64" t="s">
        <v>365</v>
      </c>
      <c r="C106" s="64"/>
      <c r="D106" s="64" t="s">
        <v>366</v>
      </c>
      <c r="E106" s="65">
        <v>0</v>
      </c>
    </row>
    <row r="107" spans="1:5" ht="15.75" customHeight="1">
      <c r="A107" s="64" t="s">
        <v>367</v>
      </c>
      <c r="B107" s="64" t="s">
        <v>368</v>
      </c>
      <c r="C107" s="64"/>
      <c r="D107" s="64" t="s">
        <v>369</v>
      </c>
      <c r="E107" s="65">
        <v>0</v>
      </c>
    </row>
    <row r="108" spans="1:5" ht="15.75" customHeight="1">
      <c r="A108" s="64" t="s">
        <v>370</v>
      </c>
      <c r="B108" s="64" t="s">
        <v>371</v>
      </c>
      <c r="C108" s="64"/>
      <c r="D108" s="64" t="s">
        <v>372</v>
      </c>
      <c r="E108" s="65">
        <v>249000</v>
      </c>
    </row>
    <row r="109" spans="1:5" ht="15.75" customHeight="1">
      <c r="A109" s="64" t="s">
        <v>373</v>
      </c>
      <c r="B109" s="64" t="s">
        <v>374</v>
      </c>
      <c r="C109" s="64"/>
      <c r="D109" s="64" t="s">
        <v>375</v>
      </c>
      <c r="E109" s="65">
        <v>247500</v>
      </c>
    </row>
    <row r="110" spans="1:5" ht="15.75" customHeight="1">
      <c r="A110" s="64" t="s">
        <v>376</v>
      </c>
      <c r="B110" s="64" t="s">
        <v>377</v>
      </c>
      <c r="C110" s="64"/>
      <c r="D110" s="64" t="s">
        <v>378</v>
      </c>
      <c r="E110" s="65">
        <v>0</v>
      </c>
    </row>
    <row r="111" spans="1:5" ht="15.75" customHeight="1">
      <c r="A111" s="64" t="s">
        <v>379</v>
      </c>
      <c r="B111" s="64" t="s">
        <v>380</v>
      </c>
      <c r="C111" s="64"/>
      <c r="D111" s="64" t="s">
        <v>381</v>
      </c>
      <c r="E111" s="65">
        <v>0</v>
      </c>
    </row>
    <row r="112" spans="1:5" ht="15.75" customHeight="1">
      <c r="A112" s="64" t="s">
        <v>382</v>
      </c>
      <c r="B112" s="64" t="s">
        <v>383</v>
      </c>
      <c r="C112" s="64"/>
      <c r="D112" s="64" t="s">
        <v>384</v>
      </c>
      <c r="E112" s="65">
        <v>0</v>
      </c>
    </row>
    <row r="113" spans="1:5" ht="15.75" customHeight="1">
      <c r="A113" s="64" t="s">
        <v>385</v>
      </c>
      <c r="B113" s="64" t="s">
        <v>386</v>
      </c>
      <c r="C113" s="64"/>
      <c r="D113" s="64" t="s">
        <v>387</v>
      </c>
      <c r="E113" s="65">
        <v>0</v>
      </c>
    </row>
    <row r="114" spans="1:5" ht="15.75" customHeight="1">
      <c r="A114" s="64" t="s">
        <v>388</v>
      </c>
      <c r="B114" s="64" t="s">
        <v>389</v>
      </c>
      <c r="C114" s="64"/>
      <c r="D114" s="64" t="s">
        <v>390</v>
      </c>
      <c r="E114" s="65">
        <v>0</v>
      </c>
    </row>
    <row r="115" spans="1:5" ht="15.75" customHeight="1">
      <c r="A115" s="64" t="s">
        <v>391</v>
      </c>
      <c r="B115" s="64" t="s">
        <v>392</v>
      </c>
      <c r="C115" s="64"/>
      <c r="D115" s="64" t="s">
        <v>393</v>
      </c>
      <c r="E115" s="65">
        <v>0</v>
      </c>
    </row>
    <row r="116" spans="1:5" ht="15.75" customHeight="1">
      <c r="A116" s="64" t="s">
        <v>394</v>
      </c>
      <c r="B116" s="64" t="s">
        <v>395</v>
      </c>
      <c r="C116" s="64"/>
      <c r="D116" s="64" t="s">
        <v>396</v>
      </c>
      <c r="E116" s="65">
        <v>0</v>
      </c>
    </row>
    <row r="117" spans="1:5" ht="15.75" customHeight="1">
      <c r="A117" s="64" t="s">
        <v>397</v>
      </c>
      <c r="B117" s="64" t="s">
        <v>398</v>
      </c>
      <c r="C117" s="64"/>
      <c r="D117" s="64" t="s">
        <v>399</v>
      </c>
      <c r="E117" s="65">
        <v>249865</v>
      </c>
    </row>
    <row r="118" spans="1:5" ht="15.75" customHeight="1">
      <c r="A118" s="64" t="s">
        <v>400</v>
      </c>
      <c r="B118" s="64" t="s">
        <v>401</v>
      </c>
      <c r="C118" s="64"/>
      <c r="D118" s="64" t="s">
        <v>402</v>
      </c>
      <c r="E118" s="65">
        <v>215060</v>
      </c>
    </row>
    <row r="119" spans="1:5" ht="15.75" customHeight="1">
      <c r="A119" s="64" t="s">
        <v>403</v>
      </c>
      <c r="B119" s="64" t="s">
        <v>404</v>
      </c>
      <c r="C119" s="64"/>
      <c r="D119" s="64" t="s">
        <v>405</v>
      </c>
      <c r="E119" s="65">
        <v>0</v>
      </c>
    </row>
    <row r="120" spans="1:5" ht="15.75" customHeight="1">
      <c r="A120" s="64" t="s">
        <v>406</v>
      </c>
      <c r="B120" s="64" t="s">
        <v>407</v>
      </c>
      <c r="C120" s="64"/>
      <c r="D120" s="64" t="s">
        <v>408</v>
      </c>
      <c r="E120" s="65">
        <v>0</v>
      </c>
    </row>
    <row r="121" spans="1:5" ht="15.75" customHeight="1">
      <c r="A121" s="64" t="s">
        <v>409</v>
      </c>
      <c r="B121" s="64" t="s">
        <v>410</v>
      </c>
      <c r="C121" s="64"/>
      <c r="D121" s="64" t="s">
        <v>411</v>
      </c>
      <c r="E121" s="65">
        <v>0</v>
      </c>
    </row>
    <row r="122" spans="1:5" ht="15.75" customHeight="1">
      <c r="A122" s="64" t="s">
        <v>412</v>
      </c>
      <c r="B122" s="64" t="s">
        <v>413</v>
      </c>
      <c r="C122" s="64"/>
      <c r="D122" s="64" t="s">
        <v>414</v>
      </c>
      <c r="E122" s="65">
        <v>250000</v>
      </c>
    </row>
    <row r="123" spans="1:5" ht="15.75" customHeight="1">
      <c r="A123" s="64" t="s">
        <v>415</v>
      </c>
      <c r="B123" s="64" t="s">
        <v>416</v>
      </c>
      <c r="C123" s="64"/>
      <c r="D123" s="64" t="s">
        <v>417</v>
      </c>
      <c r="E123" s="65">
        <v>250000</v>
      </c>
    </row>
    <row r="124" spans="1:5" ht="15.75" customHeight="1">
      <c r="A124" s="64" t="s">
        <v>418</v>
      </c>
      <c r="B124" s="64" t="s">
        <v>419</v>
      </c>
      <c r="C124" s="64"/>
      <c r="D124" s="64" t="s">
        <v>420</v>
      </c>
      <c r="E124" s="65">
        <v>0</v>
      </c>
    </row>
    <row r="125" spans="1:5" ht="15.75" customHeight="1">
      <c r="A125" s="64" t="s">
        <v>421</v>
      </c>
      <c r="B125" s="64" t="s">
        <v>422</v>
      </c>
      <c r="C125" s="64"/>
      <c r="D125" s="64" t="s">
        <v>423</v>
      </c>
      <c r="E125" s="65">
        <v>246000</v>
      </c>
    </row>
    <row r="126" spans="1:5" ht="15.75" customHeight="1">
      <c r="A126" s="64" t="s">
        <v>424</v>
      </c>
      <c r="B126" s="64" t="s">
        <v>425</v>
      </c>
      <c r="C126" s="64"/>
      <c r="D126" s="64" t="s">
        <v>426</v>
      </c>
      <c r="E126" s="65">
        <v>0</v>
      </c>
    </row>
    <row r="127" spans="1:5" ht="15.75" customHeight="1">
      <c r="A127" s="64" t="s">
        <v>427</v>
      </c>
      <c r="B127" s="64" t="s">
        <v>428</v>
      </c>
      <c r="C127" s="64"/>
      <c r="D127" s="64" t="s">
        <v>429</v>
      </c>
      <c r="E127" s="65">
        <v>211000</v>
      </c>
    </row>
    <row r="128" spans="1:5" ht="15.75" customHeight="1">
      <c r="A128" s="64" t="s">
        <v>430</v>
      </c>
      <c r="B128" s="64" t="s">
        <v>431</v>
      </c>
      <c r="C128" s="64"/>
      <c r="D128" s="64" t="s">
        <v>432</v>
      </c>
      <c r="E128" s="65">
        <v>0</v>
      </c>
    </row>
    <row r="129" spans="1:5" ht="15.75" customHeight="1">
      <c r="A129" s="64" t="s">
        <v>433</v>
      </c>
      <c r="B129" s="64" t="s">
        <v>434</v>
      </c>
      <c r="C129" s="64"/>
      <c r="D129" s="64" t="s">
        <v>435</v>
      </c>
      <c r="E129" s="65">
        <v>0</v>
      </c>
    </row>
    <row r="130" spans="1:5" ht="15.75" customHeight="1">
      <c r="A130" s="64" t="s">
        <v>436</v>
      </c>
      <c r="B130" s="64" t="s">
        <v>437</v>
      </c>
      <c r="C130" s="64"/>
      <c r="D130" s="64" t="s">
        <v>438</v>
      </c>
      <c r="E130" s="65">
        <v>0</v>
      </c>
    </row>
    <row r="131" spans="1:5" ht="15.75" customHeight="1">
      <c r="A131" s="64" t="s">
        <v>439</v>
      </c>
      <c r="B131" s="64" t="s">
        <v>440</v>
      </c>
      <c r="C131" s="64"/>
      <c r="D131" s="64" t="s">
        <v>441</v>
      </c>
      <c r="E131" s="65">
        <v>0</v>
      </c>
    </row>
    <row r="132" spans="1:5" ht="15.75" customHeight="1">
      <c r="A132" s="64" t="s">
        <v>442</v>
      </c>
      <c r="B132" s="64" t="s">
        <v>443</v>
      </c>
      <c r="C132" s="64"/>
      <c r="D132" s="64" t="s">
        <v>444</v>
      </c>
      <c r="E132" s="65">
        <v>170885</v>
      </c>
    </row>
    <row r="133" spans="1:5" ht="15.75" customHeight="1">
      <c r="A133" s="64" t="s">
        <v>445</v>
      </c>
      <c r="B133" s="64" t="s">
        <v>446</v>
      </c>
      <c r="C133" s="64"/>
      <c r="D133" s="64" t="s">
        <v>447</v>
      </c>
      <c r="E133" s="65">
        <v>89000</v>
      </c>
    </row>
    <row r="134" spans="1:5" ht="15.75" customHeight="1">
      <c r="A134" s="64" t="s">
        <v>448</v>
      </c>
      <c r="B134" s="64" t="s">
        <v>449</v>
      </c>
      <c r="C134" s="64"/>
      <c r="D134" s="64" t="s">
        <v>450</v>
      </c>
      <c r="E134" s="65">
        <v>123998</v>
      </c>
    </row>
    <row r="135" spans="1:5" ht="15.75" customHeight="1">
      <c r="A135" s="64" t="s">
        <v>451</v>
      </c>
      <c r="B135" s="64" t="s">
        <v>452</v>
      </c>
      <c r="C135" s="64"/>
      <c r="D135" s="64" t="s">
        <v>453</v>
      </c>
      <c r="E135" s="65">
        <v>240697</v>
      </c>
    </row>
    <row r="136" spans="1:5" ht="15.75" customHeight="1">
      <c r="A136" s="64" t="s">
        <v>454</v>
      </c>
      <c r="B136" s="64" t="s">
        <v>455</v>
      </c>
      <c r="C136" s="64"/>
      <c r="D136" s="64" t="s">
        <v>456</v>
      </c>
      <c r="E136" s="65">
        <v>136425</v>
      </c>
    </row>
    <row r="137" spans="1:5" ht="15.75" customHeight="1">
      <c r="A137" s="64" t="s">
        <v>457</v>
      </c>
      <c r="B137" s="64" t="s">
        <v>458</v>
      </c>
      <c r="C137" s="64"/>
      <c r="D137" s="64" t="s">
        <v>459</v>
      </c>
      <c r="E137" s="65">
        <v>191097</v>
      </c>
    </row>
    <row r="138" spans="1:5" ht="15.75" customHeight="1"/>
    <row r="139" spans="1:5" ht="15.75" customHeight="1"/>
    <row r="140" spans="1:5" ht="15.75" customHeight="1"/>
    <row r="141" spans="1:5" ht="15.75" customHeight="1"/>
    <row r="142" spans="1:5" ht="15.75" customHeight="1"/>
    <row r="143" spans="1:5" ht="15.75" customHeight="1"/>
    <row r="144" spans="1:5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8740157499999996" bottom="0.78740157499999996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994"/>
  <sheetViews>
    <sheetView workbookViewId="0">
      <pane ySplit="3" topLeftCell="A4" activePane="bottomLeft" state="frozen"/>
      <selection pane="bottomLeft" activeCell="A4" sqref="A4"/>
    </sheetView>
  </sheetViews>
  <sheetFormatPr defaultColWidth="14.42578125" defaultRowHeight="15" customHeight="1"/>
  <cols>
    <col min="1" max="1" width="13.28515625" style="73" customWidth="1"/>
    <col min="2" max="2" width="14" style="73" customWidth="1"/>
    <col min="3" max="3" width="46.42578125" style="73" customWidth="1"/>
    <col min="4" max="4" width="16" style="73" customWidth="1"/>
    <col min="5" max="5" width="13.85546875" style="73" customWidth="1"/>
    <col min="6" max="6" width="63.85546875" style="73" customWidth="1"/>
    <col min="7" max="7" width="8.7109375" hidden="1" customWidth="1"/>
    <col min="8" max="8" width="14.5703125" hidden="1" customWidth="1"/>
    <col min="9" max="10" width="8.7109375" hidden="1" customWidth="1"/>
    <col min="11" max="12" width="9.140625" hidden="1" customWidth="1"/>
    <col min="13" max="24" width="8.7109375" hidden="1" customWidth="1"/>
    <col min="25" max="26" width="8.7109375" customWidth="1"/>
  </cols>
  <sheetData>
    <row r="1" spans="1:12">
      <c r="A1" s="61" t="s">
        <v>81</v>
      </c>
      <c r="B1" s="66"/>
      <c r="C1" s="4">
        <f>+'Úvodní list'!C1</f>
        <v>0</v>
      </c>
      <c r="D1" s="4"/>
      <c r="E1" s="4"/>
      <c r="F1" s="67"/>
      <c r="L1" s="5" t="s">
        <v>488</v>
      </c>
    </row>
    <row r="2" spans="1:12">
      <c r="A2" s="61"/>
      <c r="B2" s="66"/>
      <c r="C2"/>
      <c r="D2"/>
      <c r="E2"/>
      <c r="F2" s="67"/>
      <c r="L2" s="5" t="s">
        <v>489</v>
      </c>
    </row>
    <row r="3" spans="1:12" ht="36">
      <c r="A3" s="68" t="s">
        <v>460</v>
      </c>
      <c r="B3" s="132" t="s">
        <v>461</v>
      </c>
      <c r="C3" s="69" t="s">
        <v>462</v>
      </c>
      <c r="D3" s="69" t="s">
        <v>463</v>
      </c>
      <c r="E3" s="82" t="s">
        <v>491</v>
      </c>
      <c r="F3" s="70" t="s">
        <v>464</v>
      </c>
      <c r="G3" s="83"/>
      <c r="H3" s="83"/>
      <c r="L3" s="5" t="s">
        <v>465</v>
      </c>
    </row>
    <row r="4" spans="1:12">
      <c r="A4" s="75"/>
      <c r="B4" s="75"/>
      <c r="C4" s="75"/>
      <c r="D4" s="121"/>
      <c r="E4" s="78"/>
      <c r="F4" s="79"/>
      <c r="G4" s="110"/>
      <c r="H4" s="110"/>
      <c r="L4" s="5" t="s">
        <v>466</v>
      </c>
    </row>
    <row r="5" spans="1:12">
      <c r="A5" s="75"/>
      <c r="B5" s="76"/>
      <c r="C5" s="77"/>
      <c r="D5" s="121"/>
      <c r="E5" s="78"/>
      <c r="F5" s="79"/>
      <c r="G5" s="83"/>
      <c r="H5" s="83"/>
      <c r="L5" s="5" t="s">
        <v>467</v>
      </c>
    </row>
    <row r="6" spans="1:12">
      <c r="A6" s="75"/>
      <c r="B6" s="76"/>
      <c r="C6" s="77"/>
      <c r="D6" s="121"/>
      <c r="E6" s="78"/>
      <c r="F6" s="79"/>
      <c r="G6" s="83"/>
      <c r="H6" s="83"/>
      <c r="L6" s="5" t="s">
        <v>487</v>
      </c>
    </row>
    <row r="7" spans="1:12">
      <c r="A7" s="75"/>
      <c r="B7" s="75"/>
      <c r="C7" s="75"/>
      <c r="D7" s="121"/>
      <c r="E7" s="78"/>
      <c r="F7" s="79"/>
      <c r="G7" s="83"/>
      <c r="H7" s="83"/>
      <c r="L7" s="5" t="s">
        <v>527</v>
      </c>
    </row>
    <row r="8" spans="1:12">
      <c r="A8" s="75"/>
      <c r="B8" s="81"/>
      <c r="C8" s="77"/>
      <c r="D8" s="78"/>
      <c r="E8" s="78"/>
      <c r="F8" s="118"/>
      <c r="G8" s="83"/>
      <c r="H8" s="83"/>
      <c r="L8" s="5" t="s">
        <v>528</v>
      </c>
    </row>
    <row r="9" spans="1:12">
      <c r="A9" s="75"/>
      <c r="B9" s="76"/>
      <c r="C9" s="77"/>
      <c r="D9" s="121"/>
      <c r="E9" s="78"/>
      <c r="F9" s="79"/>
      <c r="G9" s="83"/>
      <c r="H9" s="83"/>
      <c r="L9" s="5" t="s">
        <v>529</v>
      </c>
    </row>
    <row r="10" spans="1:12">
      <c r="A10" s="75"/>
      <c r="B10" s="76"/>
      <c r="C10" s="77"/>
      <c r="D10" s="121"/>
      <c r="E10" s="78"/>
      <c r="F10" s="79"/>
      <c r="G10" s="83"/>
      <c r="H10" s="83"/>
      <c r="L10" s="5" t="s">
        <v>530</v>
      </c>
    </row>
    <row r="11" spans="1:12">
      <c r="A11" s="75"/>
      <c r="B11" s="81"/>
      <c r="C11" s="77"/>
      <c r="D11" s="78"/>
      <c r="E11" s="78"/>
      <c r="F11" s="118"/>
      <c r="G11" s="83"/>
      <c r="H11" s="83"/>
      <c r="L11" s="5" t="s">
        <v>478</v>
      </c>
    </row>
    <row r="12" spans="1:12">
      <c r="A12" s="75"/>
      <c r="B12" s="75"/>
      <c r="C12" s="75"/>
      <c r="D12" s="121"/>
      <c r="E12" s="78"/>
      <c r="F12" s="79"/>
      <c r="G12" s="83"/>
      <c r="H12" s="83"/>
      <c r="L12" s="5" t="s">
        <v>479</v>
      </c>
    </row>
    <row r="13" spans="1:12">
      <c r="A13" s="75"/>
      <c r="B13" s="76"/>
      <c r="C13" s="77"/>
      <c r="D13" s="121"/>
      <c r="E13" s="78"/>
      <c r="F13" s="79"/>
      <c r="G13" s="83"/>
      <c r="H13" s="83"/>
      <c r="L13" s="5" t="s">
        <v>480</v>
      </c>
    </row>
    <row r="14" spans="1:12">
      <c r="A14" s="75"/>
      <c r="B14" s="76"/>
      <c r="C14" s="77"/>
      <c r="D14" s="121"/>
      <c r="E14" s="78"/>
      <c r="F14" s="79"/>
      <c r="G14" s="83"/>
      <c r="H14" s="83"/>
      <c r="L14" s="5" t="s">
        <v>481</v>
      </c>
    </row>
    <row r="15" spans="1:12">
      <c r="A15" s="75"/>
      <c r="B15" s="75"/>
      <c r="C15" s="75"/>
      <c r="D15" s="121"/>
      <c r="E15" s="78"/>
      <c r="F15" s="79"/>
      <c r="G15" s="83"/>
      <c r="H15" s="83"/>
      <c r="L15" s="5" t="s">
        <v>482</v>
      </c>
    </row>
    <row r="16" spans="1:12">
      <c r="A16" s="75"/>
      <c r="B16" s="81"/>
      <c r="C16" s="77"/>
      <c r="D16" s="78"/>
      <c r="E16" s="78"/>
      <c r="F16" s="118"/>
      <c r="G16" s="83"/>
      <c r="H16" s="78">
        <v>7500</v>
      </c>
      <c r="L16" s="5" t="s">
        <v>483</v>
      </c>
    </row>
    <row r="17" spans="1:12">
      <c r="A17" s="75"/>
      <c r="B17" s="76"/>
      <c r="C17" s="77"/>
      <c r="D17" s="121"/>
      <c r="E17" s="78"/>
      <c r="F17" s="79"/>
      <c r="G17" s="83"/>
      <c r="H17" s="78">
        <v>6600</v>
      </c>
      <c r="L17" s="5" t="s">
        <v>484</v>
      </c>
    </row>
    <row r="18" spans="1:12">
      <c r="A18" s="75"/>
      <c r="B18" s="76"/>
      <c r="C18" s="77"/>
      <c r="D18" s="121"/>
      <c r="E18" s="78"/>
      <c r="F18" s="79"/>
      <c r="G18" s="83"/>
      <c r="H18" s="78">
        <v>4800</v>
      </c>
      <c r="L18" s="5" t="s">
        <v>485</v>
      </c>
    </row>
    <row r="19" spans="1:12">
      <c r="A19" s="75"/>
      <c r="B19" s="76"/>
      <c r="C19" s="77"/>
      <c r="D19" s="121"/>
      <c r="E19" s="78"/>
      <c r="F19" s="79"/>
      <c r="G19" s="83"/>
      <c r="H19" s="78">
        <v>3600</v>
      </c>
      <c r="L19" s="53" t="s">
        <v>531</v>
      </c>
    </row>
    <row r="20" spans="1:12">
      <c r="A20" s="75"/>
      <c r="B20" s="81"/>
      <c r="C20" s="77"/>
      <c r="D20" s="78"/>
      <c r="E20" s="78"/>
      <c r="F20" s="118"/>
      <c r="G20" s="83"/>
      <c r="H20" s="78">
        <v>2700</v>
      </c>
      <c r="L20" s="53" t="s">
        <v>532</v>
      </c>
    </row>
    <row r="21" spans="1:12" ht="15.75" customHeight="1">
      <c r="A21" s="75"/>
      <c r="B21" s="81"/>
      <c r="C21" s="77"/>
      <c r="D21" s="78"/>
      <c r="E21" s="78"/>
      <c r="F21" s="118"/>
      <c r="G21" s="83"/>
      <c r="H21" s="78">
        <v>2700</v>
      </c>
      <c r="L21" s="53" t="s">
        <v>533</v>
      </c>
    </row>
    <row r="22" spans="1:12" ht="15.75" customHeight="1">
      <c r="A22" s="75"/>
      <c r="B22" s="76"/>
      <c r="C22" s="75"/>
      <c r="D22" s="121"/>
      <c r="E22" s="78"/>
      <c r="F22" s="79"/>
      <c r="G22" s="83"/>
      <c r="H22" s="83"/>
      <c r="L22" s="53" t="s">
        <v>534</v>
      </c>
    </row>
    <row r="23" spans="1:12" ht="15.75" customHeight="1">
      <c r="A23" s="75"/>
      <c r="B23" s="76"/>
      <c r="C23" s="77"/>
      <c r="D23" s="121"/>
      <c r="E23" s="78"/>
      <c r="F23" s="79"/>
      <c r="G23" s="83"/>
      <c r="H23" s="83"/>
      <c r="L23" s="53" t="s">
        <v>535</v>
      </c>
    </row>
    <row r="24" spans="1:12" ht="15.75" customHeight="1">
      <c r="A24" s="75"/>
      <c r="B24" s="76"/>
      <c r="C24" s="77"/>
      <c r="D24" s="121"/>
      <c r="E24" s="78"/>
      <c r="F24" s="79"/>
      <c r="G24" s="83"/>
      <c r="H24" s="83"/>
      <c r="L24" s="53" t="s">
        <v>536</v>
      </c>
    </row>
    <row r="25" spans="1:12" ht="15.75" customHeight="1">
      <c r="A25" s="75"/>
      <c r="B25" s="76"/>
      <c r="C25" s="77"/>
      <c r="D25" s="121"/>
      <c r="E25" s="78"/>
      <c r="F25" s="79"/>
      <c r="G25" s="83"/>
      <c r="H25" s="83"/>
      <c r="L25" s="53" t="s">
        <v>537</v>
      </c>
    </row>
    <row r="26" spans="1:12" ht="15.75" customHeight="1">
      <c r="A26" s="75"/>
      <c r="B26" s="76"/>
      <c r="C26" s="75"/>
      <c r="D26" s="121"/>
      <c r="E26" s="78"/>
      <c r="F26" s="79"/>
      <c r="G26" s="83"/>
      <c r="H26" s="83"/>
      <c r="L26" s="53" t="s">
        <v>538</v>
      </c>
    </row>
    <row r="27" spans="1:12" ht="15.75" customHeight="1">
      <c r="A27" s="75"/>
      <c r="B27" s="81"/>
      <c r="C27" s="77"/>
      <c r="D27" s="78"/>
      <c r="E27" s="78"/>
      <c r="F27" s="118"/>
      <c r="G27" s="83"/>
      <c r="H27" s="83"/>
      <c r="L27" s="53" t="s">
        <v>539</v>
      </c>
    </row>
    <row r="28" spans="1:12" ht="15.75" customHeight="1">
      <c r="A28" s="75"/>
      <c r="B28" s="81"/>
      <c r="C28" s="77"/>
      <c r="D28" s="78"/>
      <c r="E28" s="78"/>
      <c r="F28" s="118"/>
      <c r="G28" s="83"/>
      <c r="H28" s="83"/>
      <c r="L28" s="53" t="s">
        <v>540</v>
      </c>
    </row>
    <row r="29" spans="1:12" ht="15.75" customHeight="1">
      <c r="A29" s="75"/>
      <c r="B29" s="81"/>
      <c r="C29" s="77"/>
      <c r="D29" s="78"/>
      <c r="E29" s="78"/>
      <c r="F29" s="118"/>
      <c r="G29" s="83"/>
      <c r="H29" s="83"/>
      <c r="L29" s="5" t="s">
        <v>496</v>
      </c>
    </row>
    <row r="30" spans="1:12" ht="15.75" customHeight="1">
      <c r="A30" s="75"/>
      <c r="B30" s="81"/>
      <c r="C30" s="77"/>
      <c r="D30" s="78"/>
      <c r="E30" s="78"/>
      <c r="F30" s="118"/>
      <c r="G30" s="83"/>
      <c r="H30" s="83"/>
    </row>
    <row r="31" spans="1:12" ht="15.75" customHeight="1">
      <c r="A31" s="75"/>
      <c r="B31" s="76"/>
      <c r="C31" s="77"/>
      <c r="D31" s="121"/>
      <c r="E31" s="78"/>
      <c r="F31" s="79"/>
      <c r="G31" s="83"/>
      <c r="H31" s="83"/>
      <c r="L31" s="5"/>
    </row>
    <row r="32" spans="1:12" ht="15.75" customHeight="1">
      <c r="A32" s="75"/>
      <c r="B32" s="76"/>
      <c r="C32" s="77"/>
      <c r="D32" s="121"/>
      <c r="E32" s="78"/>
      <c r="F32" s="79"/>
      <c r="G32" s="83"/>
      <c r="H32" s="83"/>
      <c r="L32" s="5"/>
    </row>
    <row r="33" spans="1:12" ht="15.75" customHeight="1">
      <c r="A33" s="75"/>
      <c r="B33" s="76"/>
      <c r="C33" s="77"/>
      <c r="D33" s="121"/>
      <c r="E33" s="78"/>
      <c r="F33" s="79"/>
      <c r="G33" s="83"/>
      <c r="H33" s="83"/>
      <c r="L33" s="5"/>
    </row>
    <row r="34" spans="1:12" ht="15.75" customHeight="1">
      <c r="A34" s="75"/>
      <c r="B34" s="81"/>
      <c r="C34" s="77"/>
      <c r="D34" s="78"/>
      <c r="E34" s="78"/>
      <c r="F34" s="118"/>
      <c r="G34" s="83"/>
      <c r="H34" s="83"/>
    </row>
    <row r="35" spans="1:12" ht="15.75" customHeight="1">
      <c r="A35" s="75"/>
      <c r="B35" s="81"/>
      <c r="C35" s="77"/>
      <c r="D35" s="78"/>
      <c r="E35" s="78"/>
      <c r="F35" s="118"/>
      <c r="G35" s="83"/>
      <c r="H35" s="83"/>
    </row>
    <row r="36" spans="1:12" ht="15.75" customHeight="1">
      <c r="A36" s="75"/>
      <c r="B36" s="76"/>
      <c r="C36" s="75"/>
      <c r="D36" s="121"/>
      <c r="E36" s="78"/>
      <c r="F36" s="79"/>
      <c r="G36" s="83"/>
      <c r="H36" s="83"/>
    </row>
    <row r="37" spans="1:12" ht="15.75" customHeight="1">
      <c r="A37" s="75"/>
      <c r="B37" s="76"/>
      <c r="C37" s="77"/>
      <c r="D37" s="121"/>
      <c r="E37" s="78"/>
      <c r="F37" s="79"/>
      <c r="G37" s="83"/>
      <c r="H37" s="83"/>
    </row>
    <row r="38" spans="1:12" ht="15.75" customHeight="1">
      <c r="A38" s="75"/>
      <c r="B38" s="76"/>
      <c r="C38" s="77"/>
      <c r="D38" s="121"/>
      <c r="E38" s="78"/>
      <c r="F38" s="79"/>
      <c r="G38" s="83"/>
      <c r="H38" s="83"/>
    </row>
    <row r="39" spans="1:12" ht="15.75" customHeight="1">
      <c r="A39" s="75"/>
      <c r="B39" s="76"/>
      <c r="C39" s="75"/>
      <c r="D39" s="80"/>
      <c r="E39" s="78"/>
      <c r="F39" s="79"/>
      <c r="G39" s="83"/>
      <c r="H39" s="83"/>
      <c r="L39" s="5"/>
    </row>
    <row r="40" spans="1:12" ht="15.75" customHeight="1">
      <c r="A40" s="75"/>
      <c r="B40" s="81"/>
      <c r="C40" s="77"/>
      <c r="D40" s="122"/>
      <c r="E40" s="78"/>
      <c r="F40" s="118"/>
      <c r="G40" s="83"/>
      <c r="H40" s="83"/>
    </row>
    <row r="41" spans="1:12" ht="15.75" customHeight="1">
      <c r="A41" s="75"/>
      <c r="B41" s="81"/>
      <c r="C41" s="77"/>
      <c r="D41" s="122"/>
      <c r="E41" s="78"/>
      <c r="F41" s="118"/>
      <c r="G41" s="83"/>
      <c r="H41" s="83"/>
    </row>
    <row r="42" spans="1:12" ht="15.75" customHeight="1">
      <c r="A42" s="75"/>
      <c r="B42" s="76"/>
      <c r="C42" s="77"/>
      <c r="D42" s="80"/>
      <c r="E42" s="78"/>
      <c r="F42" s="79"/>
      <c r="G42" s="83"/>
      <c r="H42" s="83"/>
    </row>
    <row r="43" spans="1:12" ht="15.75" customHeight="1">
      <c r="A43" s="75"/>
      <c r="B43" s="76"/>
      <c r="C43" s="77"/>
      <c r="D43" s="80"/>
      <c r="E43" s="78"/>
      <c r="F43" s="79"/>
      <c r="G43" s="83"/>
      <c r="H43" s="83"/>
    </row>
    <row r="44" spans="1:12" ht="15.75" customHeight="1">
      <c r="A44" s="75"/>
      <c r="B44" s="76"/>
      <c r="C44" s="75"/>
      <c r="D44" s="80"/>
      <c r="E44" s="78"/>
      <c r="F44" s="79"/>
      <c r="G44" s="83"/>
      <c r="H44" s="83"/>
    </row>
    <row r="45" spans="1:12" ht="15.75" customHeight="1">
      <c r="A45" s="75"/>
      <c r="B45" s="81"/>
      <c r="C45" s="77"/>
      <c r="D45" s="122"/>
      <c r="E45" s="78"/>
      <c r="F45" s="118"/>
      <c r="G45" s="83"/>
      <c r="H45" s="83"/>
    </row>
    <row r="46" spans="1:12" ht="15.75" customHeight="1">
      <c r="A46" s="75"/>
      <c r="B46" s="81"/>
      <c r="C46" s="77"/>
      <c r="D46" s="122"/>
      <c r="E46" s="78"/>
      <c r="F46" s="118"/>
      <c r="G46" s="83"/>
      <c r="H46" s="83"/>
    </row>
    <row r="47" spans="1:12" ht="15.75" customHeight="1">
      <c r="A47" s="75"/>
      <c r="B47" s="81"/>
      <c r="C47" s="77"/>
      <c r="D47" s="122"/>
      <c r="E47" s="78"/>
      <c r="F47" s="118"/>
      <c r="G47" s="83"/>
      <c r="H47" s="83"/>
    </row>
    <row r="48" spans="1:12" ht="15.75" customHeight="1">
      <c r="A48" s="75"/>
      <c r="B48" s="76"/>
      <c r="C48" s="77"/>
      <c r="D48" s="80"/>
      <c r="E48" s="78"/>
      <c r="F48" s="79"/>
      <c r="G48" s="83"/>
      <c r="H48" s="83"/>
    </row>
    <row r="49" spans="1:8" ht="15.75" customHeight="1">
      <c r="A49" s="75"/>
      <c r="B49" s="76"/>
      <c r="C49" s="77"/>
      <c r="D49" s="80"/>
      <c r="E49" s="78"/>
      <c r="F49" s="79"/>
      <c r="G49" s="83"/>
      <c r="H49" s="83"/>
    </row>
    <row r="50" spans="1:8" ht="15.75" customHeight="1">
      <c r="A50" s="75"/>
      <c r="B50" s="76"/>
      <c r="C50" s="77"/>
      <c r="D50" s="80"/>
      <c r="E50" s="78"/>
      <c r="F50" s="79"/>
      <c r="G50" s="83"/>
      <c r="H50" s="83"/>
    </row>
    <row r="51" spans="1:8" ht="15.75" customHeight="1">
      <c r="A51" s="75"/>
      <c r="B51" s="81"/>
      <c r="C51" s="77"/>
      <c r="D51" s="122"/>
      <c r="E51" s="78"/>
      <c r="F51" s="118"/>
      <c r="G51" s="83"/>
      <c r="H51" s="83"/>
    </row>
    <row r="52" spans="1:8" ht="15.75" customHeight="1">
      <c r="A52" s="75"/>
      <c r="B52" s="81"/>
      <c r="C52" s="77"/>
      <c r="D52" s="122"/>
      <c r="E52" s="78"/>
      <c r="F52" s="118"/>
      <c r="G52" s="83"/>
      <c r="H52" s="83"/>
    </row>
    <row r="53" spans="1:8" ht="15.75" customHeight="1">
      <c r="A53" s="75"/>
      <c r="B53" s="81"/>
      <c r="C53" s="77"/>
      <c r="D53" s="122"/>
      <c r="E53" s="78"/>
      <c r="F53" s="118"/>
      <c r="G53" s="83"/>
      <c r="H53" s="83"/>
    </row>
    <row r="54" spans="1:8" ht="15.75" customHeight="1">
      <c r="A54" s="75"/>
      <c r="B54" s="76"/>
      <c r="C54" s="75"/>
      <c r="D54" s="80"/>
      <c r="E54" s="78"/>
      <c r="F54" s="79"/>
      <c r="G54" s="83"/>
      <c r="H54" s="83"/>
    </row>
    <row r="55" spans="1:8" ht="15.75" customHeight="1">
      <c r="A55" s="75"/>
      <c r="B55" s="76"/>
      <c r="C55" s="77"/>
      <c r="D55" s="80"/>
      <c r="E55" s="78"/>
      <c r="F55" s="79"/>
      <c r="G55" s="83"/>
      <c r="H55" s="83"/>
    </row>
    <row r="56" spans="1:8" ht="15.75" customHeight="1">
      <c r="A56" s="75"/>
      <c r="B56" s="76"/>
      <c r="C56" s="77"/>
      <c r="D56" s="80"/>
      <c r="E56" s="78"/>
      <c r="F56" s="79"/>
      <c r="G56" s="83"/>
      <c r="H56" s="83"/>
    </row>
    <row r="57" spans="1:8" ht="15.75" customHeight="1">
      <c r="A57" s="75"/>
      <c r="B57" s="76"/>
      <c r="C57" s="77"/>
      <c r="D57" s="80"/>
      <c r="E57" s="78"/>
      <c r="F57" s="79"/>
      <c r="G57" s="83"/>
      <c r="H57" s="83"/>
    </row>
    <row r="58" spans="1:8" ht="15.75" customHeight="1">
      <c r="A58" s="75"/>
      <c r="B58" s="76"/>
      <c r="C58" s="77"/>
      <c r="D58" s="122"/>
      <c r="E58" s="78"/>
      <c r="F58" s="118"/>
      <c r="G58" s="83"/>
      <c r="H58" s="83"/>
    </row>
    <row r="59" spans="1:8" ht="15.75" customHeight="1">
      <c r="A59" s="75"/>
      <c r="B59" s="76"/>
      <c r="C59" s="75"/>
      <c r="D59" s="80"/>
      <c r="E59" s="78"/>
      <c r="F59" s="79"/>
      <c r="G59" s="83"/>
      <c r="H59" s="83"/>
    </row>
    <row r="60" spans="1:8" ht="15.75" customHeight="1">
      <c r="A60" s="75"/>
      <c r="B60" s="81"/>
      <c r="C60" s="77"/>
      <c r="D60" s="122"/>
      <c r="E60" s="78"/>
      <c r="F60" s="118"/>
      <c r="G60" s="83"/>
      <c r="H60" s="83"/>
    </row>
    <row r="61" spans="1:8" ht="15.75" customHeight="1">
      <c r="A61" s="75"/>
      <c r="B61" s="81"/>
      <c r="C61" s="77"/>
      <c r="D61" s="122"/>
      <c r="E61" s="78"/>
      <c r="F61" s="118"/>
      <c r="G61" s="83"/>
      <c r="H61" s="83"/>
    </row>
    <row r="62" spans="1:8" ht="15.75" customHeight="1">
      <c r="A62" s="75"/>
      <c r="B62" s="81"/>
      <c r="C62" s="77"/>
      <c r="D62" s="122"/>
      <c r="E62" s="78"/>
      <c r="F62" s="118"/>
      <c r="G62" s="83"/>
      <c r="H62" s="83"/>
    </row>
    <row r="63" spans="1:8" ht="15.75" customHeight="1">
      <c r="A63" s="75"/>
      <c r="B63" s="76"/>
      <c r="C63" s="77"/>
      <c r="D63" s="122"/>
      <c r="E63" s="78"/>
      <c r="F63" s="118"/>
      <c r="G63" s="83"/>
      <c r="H63" s="83"/>
    </row>
    <row r="64" spans="1:8" ht="15.75" customHeight="1">
      <c r="A64" s="75"/>
      <c r="B64" s="76"/>
      <c r="C64" s="77"/>
      <c r="D64" s="80"/>
      <c r="E64" s="78"/>
      <c r="F64" s="79"/>
      <c r="G64" s="83"/>
      <c r="H64" s="83"/>
    </row>
    <row r="65" spans="1:8" ht="15.75" customHeight="1">
      <c r="A65" s="75"/>
      <c r="B65" s="76"/>
      <c r="C65" s="77"/>
      <c r="D65" s="80"/>
      <c r="E65" s="78"/>
      <c r="F65" s="118"/>
      <c r="G65" s="83"/>
      <c r="H65" s="83"/>
    </row>
    <row r="66" spans="1:8" ht="15.75" customHeight="1">
      <c r="A66" s="75"/>
      <c r="B66" s="76"/>
      <c r="C66" s="77"/>
      <c r="D66" s="122"/>
      <c r="E66" s="78"/>
      <c r="F66" s="118"/>
      <c r="G66" s="83"/>
      <c r="H66" s="83"/>
    </row>
    <row r="67" spans="1:8" ht="15.75" customHeight="1">
      <c r="A67" s="75"/>
      <c r="B67" s="76"/>
      <c r="C67" s="77"/>
      <c r="D67" s="80"/>
      <c r="E67" s="78"/>
      <c r="F67" s="79"/>
      <c r="G67" s="83"/>
      <c r="H67" s="83"/>
    </row>
    <row r="68" spans="1:8" ht="15.75" customHeight="1">
      <c r="A68" s="75"/>
      <c r="B68" s="76"/>
      <c r="C68" s="77"/>
      <c r="D68" s="80"/>
      <c r="E68" s="78"/>
      <c r="F68" s="118"/>
      <c r="G68" s="83"/>
      <c r="H68" s="83"/>
    </row>
    <row r="69" spans="1:8" ht="15.75" customHeight="1">
      <c r="A69" s="75"/>
      <c r="B69" s="76"/>
      <c r="C69" s="77"/>
      <c r="D69" s="122"/>
      <c r="E69" s="78"/>
      <c r="F69" s="118"/>
      <c r="G69" s="83"/>
      <c r="H69" s="83"/>
    </row>
    <row r="70" spans="1:8" ht="15.75" customHeight="1">
      <c r="A70" s="75"/>
      <c r="B70" s="76"/>
      <c r="C70" s="77"/>
      <c r="D70" s="122"/>
      <c r="E70" s="78"/>
      <c r="F70" s="118"/>
      <c r="G70" s="83"/>
      <c r="H70" s="83"/>
    </row>
    <row r="71" spans="1:8" ht="15.75" customHeight="1">
      <c r="A71" s="75"/>
      <c r="B71" s="76"/>
      <c r="C71" s="77"/>
      <c r="D71" s="80"/>
      <c r="E71" s="78"/>
      <c r="F71" s="79"/>
      <c r="G71" s="83"/>
      <c r="H71" s="83"/>
    </row>
    <row r="72" spans="1:8" ht="15.75" customHeight="1">
      <c r="A72" s="75"/>
      <c r="B72" s="81"/>
      <c r="C72" s="77"/>
      <c r="D72" s="122"/>
      <c r="E72" s="78"/>
      <c r="F72" s="118"/>
      <c r="G72" s="83"/>
      <c r="H72" s="83"/>
    </row>
    <row r="73" spans="1:8" ht="15.75" customHeight="1">
      <c r="A73" s="75"/>
      <c r="B73" s="81"/>
      <c r="C73" s="77"/>
      <c r="D73" s="122"/>
      <c r="E73" s="78"/>
      <c r="F73" s="118"/>
      <c r="G73" s="83"/>
      <c r="H73" s="83"/>
    </row>
    <row r="74" spans="1:8" ht="15.75" customHeight="1">
      <c r="A74" s="75"/>
      <c r="B74" s="81"/>
      <c r="C74" s="77"/>
      <c r="D74" s="122"/>
      <c r="E74" s="78"/>
      <c r="F74" s="118"/>
      <c r="G74" s="83"/>
      <c r="H74" s="83"/>
    </row>
    <row r="75" spans="1:8" ht="15.75" customHeight="1">
      <c r="A75" s="75"/>
      <c r="B75" s="81"/>
      <c r="C75" s="77"/>
      <c r="D75" s="122"/>
      <c r="E75" s="78"/>
      <c r="F75" s="118"/>
      <c r="G75" s="83"/>
      <c r="H75" s="83"/>
    </row>
    <row r="76" spans="1:8" ht="15.75" customHeight="1">
      <c r="A76" s="75"/>
      <c r="B76" s="76"/>
      <c r="C76" s="77"/>
      <c r="D76" s="80"/>
      <c r="E76" s="78"/>
      <c r="F76" s="118"/>
      <c r="G76" s="83"/>
      <c r="H76" s="83"/>
    </row>
    <row r="77" spans="1:8" ht="15.75" customHeight="1">
      <c r="A77" s="75"/>
      <c r="B77" s="76"/>
      <c r="C77" s="75"/>
      <c r="D77" s="80"/>
      <c r="E77" s="78"/>
      <c r="F77" s="79"/>
      <c r="G77" s="83"/>
      <c r="H77" s="83"/>
    </row>
    <row r="78" spans="1:8" ht="15.75" customHeight="1">
      <c r="A78" s="75"/>
      <c r="B78" s="76"/>
      <c r="C78" s="77"/>
      <c r="D78" s="80"/>
      <c r="E78" s="78"/>
      <c r="F78" s="79"/>
      <c r="G78" s="83"/>
      <c r="H78" s="83"/>
    </row>
    <row r="79" spans="1:8" ht="15.75" customHeight="1">
      <c r="A79" s="75"/>
      <c r="B79" s="76"/>
      <c r="C79" s="77"/>
      <c r="D79" s="80"/>
      <c r="E79" s="78"/>
      <c r="F79" s="79"/>
      <c r="G79" s="83"/>
      <c r="H79" s="83"/>
    </row>
    <row r="80" spans="1:8" ht="15.75" customHeight="1">
      <c r="A80" s="75"/>
      <c r="B80" s="76"/>
      <c r="C80" s="77"/>
      <c r="D80" s="80"/>
      <c r="E80" s="78"/>
      <c r="F80" s="79"/>
      <c r="G80" s="83"/>
      <c r="H80" s="83"/>
    </row>
    <row r="81" spans="1:8" ht="15.75" customHeight="1">
      <c r="A81" s="75"/>
      <c r="B81" s="76"/>
      <c r="C81" s="77"/>
      <c r="D81" s="80"/>
      <c r="E81" s="78"/>
      <c r="F81" s="79"/>
      <c r="G81" s="83"/>
      <c r="H81" s="83"/>
    </row>
    <row r="82" spans="1:8" ht="15.75" customHeight="1">
      <c r="A82" s="75"/>
      <c r="B82" s="76"/>
      <c r="C82" s="77"/>
      <c r="D82" s="122"/>
      <c r="E82" s="78"/>
      <c r="F82" s="118"/>
      <c r="G82" s="83"/>
      <c r="H82" s="83"/>
    </row>
    <row r="83" spans="1:8" ht="15.75" customHeight="1">
      <c r="A83" s="75"/>
      <c r="B83" s="76"/>
      <c r="C83" s="77"/>
      <c r="D83" s="122"/>
      <c r="E83" s="78"/>
      <c r="F83" s="118"/>
      <c r="G83" s="83"/>
      <c r="H83" s="83"/>
    </row>
    <row r="84" spans="1:8" ht="15.75" customHeight="1">
      <c r="A84" s="75"/>
      <c r="B84" s="76"/>
      <c r="C84" s="77"/>
      <c r="D84" s="80"/>
      <c r="E84" s="78"/>
      <c r="F84" s="79"/>
      <c r="G84" s="83"/>
      <c r="H84" s="83"/>
    </row>
    <row r="85" spans="1:8" ht="15.75" customHeight="1">
      <c r="A85" s="75"/>
      <c r="B85" s="76"/>
      <c r="C85" s="77"/>
      <c r="D85" s="80"/>
      <c r="E85" s="78"/>
      <c r="F85" s="79"/>
      <c r="G85" s="83"/>
      <c r="H85" s="83"/>
    </row>
    <row r="86" spans="1:8" ht="15.75" customHeight="1">
      <c r="A86" s="75"/>
      <c r="B86" s="76"/>
      <c r="C86" s="77"/>
      <c r="D86" s="80"/>
      <c r="E86" s="78"/>
      <c r="F86" s="79"/>
      <c r="G86" s="83"/>
      <c r="H86" s="83"/>
    </row>
    <row r="87" spans="1:8" ht="15.75" customHeight="1">
      <c r="A87" s="75"/>
      <c r="B87" s="76"/>
      <c r="C87" s="77"/>
      <c r="D87" s="80"/>
      <c r="E87" s="78"/>
      <c r="F87" s="79"/>
      <c r="G87" s="83"/>
      <c r="H87" s="83"/>
    </row>
    <row r="88" spans="1:8" ht="15.75" customHeight="1">
      <c r="A88" s="75"/>
      <c r="B88" s="76"/>
      <c r="C88" s="77"/>
      <c r="D88" s="80"/>
      <c r="E88" s="78"/>
      <c r="F88" s="79"/>
      <c r="G88" s="83"/>
      <c r="H88" s="83"/>
    </row>
    <row r="89" spans="1:8" ht="15.75" customHeight="1">
      <c r="A89" s="75"/>
      <c r="B89" s="76"/>
      <c r="C89" s="77"/>
      <c r="D89" s="80"/>
      <c r="E89" s="78"/>
      <c r="F89" s="79"/>
      <c r="G89" s="83"/>
      <c r="H89" s="83"/>
    </row>
    <row r="90" spans="1:8" ht="15.75" customHeight="1">
      <c r="A90" s="75"/>
      <c r="B90" s="76"/>
      <c r="C90" s="77"/>
      <c r="D90" s="80"/>
      <c r="E90" s="78"/>
      <c r="F90" s="79"/>
      <c r="G90" s="83"/>
      <c r="H90" s="83"/>
    </row>
    <row r="91" spans="1:8" ht="15.75" customHeight="1">
      <c r="A91" s="75"/>
      <c r="B91" s="76"/>
      <c r="C91" s="77"/>
      <c r="D91" s="80"/>
      <c r="E91" s="78"/>
      <c r="F91" s="79"/>
      <c r="G91" s="83"/>
      <c r="H91" s="83"/>
    </row>
    <row r="92" spans="1:8" ht="15.75" customHeight="1">
      <c r="A92" s="75"/>
      <c r="B92" s="76"/>
      <c r="C92" s="77"/>
      <c r="D92" s="80"/>
      <c r="E92" s="78"/>
      <c r="F92" s="79"/>
      <c r="G92" s="83"/>
      <c r="H92" s="83"/>
    </row>
    <row r="93" spans="1:8" ht="15.75" customHeight="1">
      <c r="A93" s="75"/>
      <c r="B93" s="76"/>
      <c r="C93" s="77"/>
      <c r="D93" s="80"/>
      <c r="E93" s="78"/>
      <c r="F93" s="79"/>
      <c r="G93" s="83"/>
      <c r="H93" s="83"/>
    </row>
    <row r="94" spans="1:8" ht="15.75" customHeight="1">
      <c r="A94" s="75"/>
      <c r="B94" s="76"/>
      <c r="C94" s="77"/>
      <c r="D94" s="80"/>
      <c r="E94" s="78"/>
      <c r="F94" s="79"/>
      <c r="G94" s="83"/>
      <c r="H94" s="83"/>
    </row>
    <row r="95" spans="1:8" ht="15.75" customHeight="1">
      <c r="A95" s="75"/>
      <c r="B95" s="81"/>
      <c r="C95" s="77"/>
      <c r="D95" s="122"/>
      <c r="E95" s="78"/>
      <c r="F95" s="118"/>
      <c r="G95" s="83"/>
      <c r="H95" s="83"/>
    </row>
    <row r="96" spans="1:8" ht="15.75" customHeight="1">
      <c r="A96" s="75"/>
      <c r="B96" s="81"/>
      <c r="C96" s="77"/>
      <c r="D96" s="122"/>
      <c r="E96" s="78"/>
      <c r="F96" s="118"/>
      <c r="G96" s="83"/>
      <c r="H96" s="83"/>
    </row>
    <row r="97" spans="1:8" ht="15.75" customHeight="1">
      <c r="A97" s="75"/>
      <c r="B97" s="76"/>
      <c r="C97" s="77"/>
      <c r="D97" s="80"/>
      <c r="E97" s="78"/>
      <c r="F97" s="79"/>
      <c r="G97" s="83"/>
      <c r="H97" s="83"/>
    </row>
    <row r="98" spans="1:8" ht="15.75" customHeight="1">
      <c r="A98" s="75"/>
      <c r="B98" s="76"/>
      <c r="C98" s="77"/>
      <c r="D98" s="80"/>
      <c r="E98" s="78"/>
      <c r="F98" s="79"/>
      <c r="G98" s="83"/>
      <c r="H98" s="83"/>
    </row>
    <row r="99" spans="1:8" ht="15.75" customHeight="1">
      <c r="A99" s="75"/>
      <c r="B99" s="76"/>
      <c r="C99" s="77"/>
      <c r="D99" s="80"/>
      <c r="E99" s="78"/>
      <c r="F99" s="79"/>
      <c r="G99" s="83"/>
      <c r="H99" s="83"/>
    </row>
    <row r="100" spans="1:8" ht="15.75" customHeight="1">
      <c r="A100" s="75"/>
      <c r="B100" s="76"/>
      <c r="C100" s="77"/>
      <c r="D100" s="80"/>
      <c r="E100" s="78"/>
      <c r="F100" s="79"/>
      <c r="G100" s="83"/>
      <c r="H100" s="83"/>
    </row>
    <row r="101" spans="1:8" ht="15.75" customHeight="1">
      <c r="A101" s="75"/>
      <c r="B101" s="76"/>
      <c r="C101" s="77"/>
      <c r="D101" s="80"/>
      <c r="E101" s="78"/>
      <c r="F101" s="79"/>
      <c r="G101" s="83"/>
      <c r="H101" s="83"/>
    </row>
    <row r="102" spans="1:8" ht="15.75" customHeight="1">
      <c r="A102" s="75"/>
      <c r="B102" s="76"/>
      <c r="C102" s="77"/>
      <c r="D102" s="80"/>
      <c r="E102" s="78"/>
      <c r="F102" s="79"/>
      <c r="G102" s="83"/>
      <c r="H102" s="83"/>
    </row>
    <row r="103" spans="1:8" ht="15.75" customHeight="1">
      <c r="A103" s="75"/>
      <c r="B103" s="76"/>
      <c r="C103" s="77"/>
      <c r="D103" s="80"/>
      <c r="E103" s="78"/>
      <c r="F103" s="79"/>
      <c r="G103" s="83"/>
      <c r="H103" s="83"/>
    </row>
    <row r="104" spans="1:8" ht="15.75" customHeight="1">
      <c r="A104" s="75"/>
      <c r="B104" s="76"/>
      <c r="C104" s="77"/>
      <c r="D104" s="80"/>
      <c r="E104" s="78"/>
      <c r="F104" s="79"/>
      <c r="G104" s="83"/>
      <c r="H104" s="83"/>
    </row>
    <row r="105" spans="1:8" ht="15.75" customHeight="1">
      <c r="A105" s="75"/>
      <c r="B105" s="76"/>
      <c r="C105" s="77"/>
      <c r="D105" s="80"/>
      <c r="E105" s="78"/>
      <c r="F105" s="79"/>
      <c r="G105" s="83"/>
      <c r="H105" s="83"/>
    </row>
    <row r="106" spans="1:8" ht="15.75" customHeight="1">
      <c r="A106" s="75"/>
      <c r="B106" s="76"/>
      <c r="C106" s="77"/>
      <c r="D106" s="80"/>
      <c r="E106" s="78"/>
      <c r="F106" s="79"/>
      <c r="G106" s="83"/>
      <c r="H106" s="83"/>
    </row>
    <row r="107" spans="1:8" ht="15.75" customHeight="1">
      <c r="A107" s="75"/>
      <c r="B107" s="76"/>
      <c r="C107" s="77"/>
      <c r="D107" s="80"/>
      <c r="E107" s="78"/>
      <c r="F107" s="79"/>
      <c r="G107" s="83"/>
      <c r="H107" s="83"/>
    </row>
    <row r="108" spans="1:8" ht="15.75" customHeight="1">
      <c r="A108" s="75"/>
      <c r="B108" s="76"/>
      <c r="C108" s="77"/>
      <c r="D108" s="80"/>
      <c r="E108" s="78"/>
      <c r="F108" s="79"/>
      <c r="G108" s="83"/>
      <c r="H108" s="83"/>
    </row>
    <row r="109" spans="1:8" ht="15.75" customHeight="1">
      <c r="A109" s="75"/>
      <c r="B109" s="76"/>
      <c r="C109" s="77"/>
      <c r="D109" s="80"/>
      <c r="E109" s="78"/>
      <c r="F109" s="79"/>
      <c r="G109" s="83"/>
      <c r="H109" s="83"/>
    </row>
    <row r="110" spans="1:8" ht="15.75" customHeight="1">
      <c r="A110" s="75"/>
      <c r="B110" s="76"/>
      <c r="C110" s="77"/>
      <c r="D110" s="80"/>
      <c r="E110" s="78"/>
      <c r="F110" s="79"/>
      <c r="G110" s="83"/>
      <c r="H110" s="83"/>
    </row>
    <row r="111" spans="1:8" ht="15.75" customHeight="1">
      <c r="A111" s="75"/>
      <c r="B111" s="76"/>
      <c r="C111" s="77"/>
      <c r="D111" s="80"/>
      <c r="E111" s="78"/>
      <c r="F111" s="79"/>
      <c r="G111" s="83"/>
      <c r="H111" s="83"/>
    </row>
    <row r="112" spans="1:8" ht="15.75" customHeight="1">
      <c r="A112" s="75"/>
      <c r="B112" s="76"/>
      <c r="C112" s="77"/>
      <c r="D112" s="80"/>
      <c r="E112" s="78"/>
      <c r="F112" s="79"/>
      <c r="G112" s="83"/>
      <c r="H112" s="83"/>
    </row>
    <row r="113" spans="1:8" ht="15.75" customHeight="1">
      <c r="A113" s="75"/>
      <c r="B113" s="76"/>
      <c r="C113" s="77"/>
      <c r="D113" s="80"/>
      <c r="E113" s="78"/>
      <c r="F113" s="79"/>
      <c r="G113" s="83"/>
      <c r="H113" s="83"/>
    </row>
    <row r="114" spans="1:8" ht="15.75" customHeight="1">
      <c r="A114" s="75"/>
      <c r="B114" s="76"/>
      <c r="C114" s="77"/>
      <c r="D114" s="80"/>
      <c r="E114" s="78"/>
      <c r="F114" s="79"/>
      <c r="G114" s="83"/>
      <c r="H114" s="83"/>
    </row>
    <row r="115" spans="1:8" ht="15.75" customHeight="1">
      <c r="A115" s="75"/>
      <c r="B115" s="76"/>
      <c r="C115" s="77"/>
      <c r="D115" s="80"/>
      <c r="E115" s="78"/>
      <c r="F115" s="79"/>
      <c r="G115" s="83"/>
      <c r="H115" s="83"/>
    </row>
    <row r="116" spans="1:8" ht="15.75" customHeight="1">
      <c r="A116" s="75"/>
      <c r="B116" s="76"/>
      <c r="C116" s="77"/>
      <c r="D116" s="80"/>
      <c r="E116" s="78"/>
      <c r="F116" s="79"/>
      <c r="G116" s="83"/>
      <c r="H116" s="83"/>
    </row>
    <row r="117" spans="1:8" ht="15.75" customHeight="1">
      <c r="A117" s="75"/>
      <c r="B117" s="76"/>
      <c r="C117" s="77"/>
      <c r="D117" s="80"/>
      <c r="E117" s="78"/>
      <c r="F117" s="79"/>
      <c r="G117" s="83"/>
      <c r="H117" s="83"/>
    </row>
    <row r="118" spans="1:8" ht="15.75" customHeight="1">
      <c r="A118" s="75"/>
      <c r="B118" s="76"/>
      <c r="C118" s="77"/>
      <c r="D118" s="80"/>
      <c r="E118" s="78"/>
      <c r="F118" s="79"/>
      <c r="G118" s="83"/>
      <c r="H118" s="83"/>
    </row>
    <row r="119" spans="1:8" ht="15.75" customHeight="1">
      <c r="A119" s="75"/>
      <c r="B119" s="76"/>
      <c r="C119" s="77"/>
      <c r="D119" s="80"/>
      <c r="E119" s="78"/>
      <c r="F119" s="79"/>
      <c r="G119" s="83"/>
      <c r="H119" s="83"/>
    </row>
    <row r="120" spans="1:8" ht="15.75" customHeight="1">
      <c r="A120" s="75"/>
      <c r="B120" s="76"/>
      <c r="C120" s="77"/>
      <c r="D120" s="80"/>
      <c r="E120" s="78"/>
      <c r="F120" s="79"/>
      <c r="G120" s="83"/>
      <c r="H120" s="83"/>
    </row>
    <row r="121" spans="1:8" ht="15.75" customHeight="1">
      <c r="A121" s="75"/>
      <c r="B121" s="76"/>
      <c r="C121" s="77"/>
      <c r="D121" s="80"/>
      <c r="E121" s="78"/>
      <c r="F121" s="79"/>
      <c r="G121" s="83"/>
      <c r="H121" s="83"/>
    </row>
    <row r="122" spans="1:8" ht="15.75" customHeight="1">
      <c r="A122" s="75"/>
      <c r="B122" s="76"/>
      <c r="C122" s="77"/>
      <c r="D122" s="80"/>
      <c r="E122" s="78"/>
      <c r="F122" s="79"/>
      <c r="G122" s="83"/>
      <c r="H122" s="83"/>
    </row>
    <row r="123" spans="1:8" ht="15.75" customHeight="1">
      <c r="A123" s="75"/>
      <c r="B123" s="76"/>
      <c r="C123" s="77"/>
      <c r="D123" s="80"/>
      <c r="E123" s="78"/>
      <c r="F123" s="79"/>
      <c r="G123" s="83"/>
      <c r="H123" s="83"/>
    </row>
    <row r="124" spans="1:8" ht="15.75" customHeight="1">
      <c r="A124" s="75"/>
      <c r="B124" s="76"/>
      <c r="C124" s="77"/>
      <c r="D124" s="80"/>
      <c r="E124" s="78"/>
      <c r="F124" s="79"/>
      <c r="G124" s="83"/>
      <c r="H124" s="83"/>
    </row>
    <row r="125" spans="1:8" ht="15.75" customHeight="1">
      <c r="A125" s="75"/>
      <c r="B125" s="76"/>
      <c r="C125" s="77"/>
      <c r="D125" s="80"/>
      <c r="E125" s="78"/>
      <c r="F125" s="79"/>
      <c r="G125" s="83"/>
      <c r="H125" s="83"/>
    </row>
    <row r="126" spans="1:8" ht="15.75" customHeight="1">
      <c r="A126" s="75"/>
      <c r="B126" s="76"/>
      <c r="C126" s="77"/>
      <c r="D126" s="80"/>
      <c r="E126" s="78"/>
      <c r="F126" s="79"/>
      <c r="G126" s="83"/>
      <c r="H126" s="83"/>
    </row>
    <row r="127" spans="1:8" ht="15.75" customHeight="1">
      <c r="A127" s="75"/>
      <c r="B127" s="76"/>
      <c r="C127" s="77"/>
      <c r="D127" s="80"/>
      <c r="E127" s="78"/>
      <c r="F127" s="79"/>
      <c r="G127" s="83"/>
      <c r="H127" s="83"/>
    </row>
    <row r="128" spans="1:8" ht="15.75" customHeight="1">
      <c r="A128" s="75"/>
      <c r="B128" s="76"/>
      <c r="C128" s="77"/>
      <c r="D128" s="80"/>
      <c r="E128" s="78"/>
      <c r="F128" s="79"/>
      <c r="G128" s="83"/>
      <c r="H128" s="83"/>
    </row>
    <row r="129" spans="1:8" ht="15.75" customHeight="1">
      <c r="A129" s="75"/>
      <c r="B129" s="76"/>
      <c r="C129" s="77"/>
      <c r="D129" s="80"/>
      <c r="E129" s="78"/>
      <c r="F129" s="79"/>
      <c r="G129" s="83"/>
      <c r="H129" s="83"/>
    </row>
    <row r="130" spans="1:8" ht="15.75" customHeight="1">
      <c r="A130" s="75"/>
      <c r="B130" s="76"/>
      <c r="C130" s="77"/>
      <c r="D130" s="80"/>
      <c r="E130" s="78"/>
      <c r="F130" s="79"/>
      <c r="G130" s="83"/>
      <c r="H130" s="83"/>
    </row>
    <row r="131" spans="1:8" ht="15.75" customHeight="1">
      <c r="A131" s="75"/>
      <c r="B131" s="76"/>
      <c r="C131" s="77"/>
      <c r="D131" s="80"/>
      <c r="E131" s="78"/>
      <c r="F131" s="79"/>
      <c r="G131" s="83"/>
      <c r="H131" s="83"/>
    </row>
    <row r="132" spans="1:8" ht="15.75" customHeight="1">
      <c r="A132" s="75"/>
      <c r="B132" s="76"/>
      <c r="C132" s="77"/>
      <c r="D132" s="80"/>
      <c r="E132" s="78"/>
      <c r="F132" s="79"/>
      <c r="G132" s="83"/>
      <c r="H132" s="83"/>
    </row>
    <row r="133" spans="1:8" ht="15.75" customHeight="1">
      <c r="A133" s="75"/>
      <c r="B133" s="76"/>
      <c r="C133" s="77"/>
      <c r="D133" s="80"/>
      <c r="E133" s="78"/>
      <c r="F133" s="79"/>
      <c r="G133" s="83"/>
      <c r="H133" s="83"/>
    </row>
    <row r="134" spans="1:8" ht="15.75" customHeight="1">
      <c r="A134" s="75"/>
      <c r="B134" s="76"/>
      <c r="C134" s="77"/>
      <c r="D134" s="80"/>
      <c r="E134" s="78"/>
      <c r="F134" s="79"/>
      <c r="G134" s="83"/>
      <c r="H134" s="83"/>
    </row>
    <row r="135" spans="1:8" ht="15.75" customHeight="1">
      <c r="A135" s="75"/>
      <c r="B135" s="76"/>
      <c r="C135" s="77"/>
      <c r="D135" s="80"/>
      <c r="E135" s="78"/>
      <c r="F135" s="79"/>
      <c r="G135" s="83"/>
      <c r="H135" s="83"/>
    </row>
    <row r="136" spans="1:8" ht="15.75" customHeight="1">
      <c r="A136" s="75"/>
      <c r="B136" s="76"/>
      <c r="C136" s="77"/>
      <c r="D136" s="80"/>
      <c r="E136" s="78"/>
      <c r="F136" s="79"/>
      <c r="G136" s="83"/>
      <c r="H136" s="83"/>
    </row>
    <row r="137" spans="1:8" ht="15.75" customHeight="1">
      <c r="A137" s="75"/>
      <c r="B137" s="76"/>
      <c r="C137" s="77"/>
      <c r="D137" s="80"/>
      <c r="E137" s="78"/>
      <c r="F137" s="79"/>
      <c r="G137" s="83"/>
      <c r="H137" s="83"/>
    </row>
    <row r="138" spans="1:8" ht="15.75" customHeight="1">
      <c r="A138" s="75"/>
      <c r="B138" s="76"/>
      <c r="C138" s="77"/>
      <c r="D138" s="80"/>
      <c r="E138" s="78"/>
      <c r="F138" s="79"/>
      <c r="G138" s="83"/>
      <c r="H138" s="83"/>
    </row>
    <row r="139" spans="1:8" ht="15.75" customHeight="1">
      <c r="A139" s="75"/>
      <c r="B139" s="76"/>
      <c r="C139" s="77"/>
      <c r="D139" s="80"/>
      <c r="E139" s="78"/>
      <c r="F139" s="79"/>
      <c r="G139" s="83"/>
      <c r="H139" s="83"/>
    </row>
    <row r="140" spans="1:8" ht="15.75" customHeight="1">
      <c r="A140" s="75"/>
      <c r="B140" s="76"/>
      <c r="C140" s="77"/>
      <c r="D140" s="80"/>
      <c r="E140" s="78"/>
      <c r="F140" s="79"/>
      <c r="G140" s="83"/>
      <c r="H140" s="83"/>
    </row>
    <row r="141" spans="1:8" ht="15.75" customHeight="1">
      <c r="A141" s="75"/>
      <c r="B141" s="76"/>
      <c r="C141" s="77"/>
      <c r="D141" s="80"/>
      <c r="E141" s="78"/>
      <c r="F141" s="79"/>
      <c r="G141" s="83"/>
      <c r="H141" s="83"/>
    </row>
    <row r="142" spans="1:8" ht="15.75" customHeight="1">
      <c r="A142" s="75"/>
      <c r="B142" s="76"/>
      <c r="C142" s="77"/>
      <c r="D142" s="80"/>
      <c r="E142" s="78"/>
      <c r="F142" s="79"/>
      <c r="G142" s="83"/>
      <c r="H142" s="83"/>
    </row>
    <row r="143" spans="1:8" ht="15.75" customHeight="1">
      <c r="A143" s="75"/>
      <c r="B143" s="76"/>
      <c r="C143" s="77"/>
      <c r="D143" s="80"/>
      <c r="E143" s="78"/>
      <c r="F143" s="79"/>
      <c r="G143" s="83"/>
      <c r="H143" s="83"/>
    </row>
    <row r="144" spans="1:8" ht="15.75" customHeight="1">
      <c r="A144" s="75"/>
      <c r="B144" s="76"/>
      <c r="C144" s="77"/>
      <c r="D144" s="80"/>
      <c r="E144" s="78"/>
      <c r="F144" s="79"/>
      <c r="G144" s="83"/>
      <c r="H144" s="83"/>
    </row>
    <row r="145" spans="1:8" ht="15.75" customHeight="1">
      <c r="A145" s="75"/>
      <c r="B145" s="76"/>
      <c r="C145" s="77"/>
      <c r="D145" s="80"/>
      <c r="E145" s="78"/>
      <c r="F145" s="79"/>
      <c r="G145" s="83"/>
      <c r="H145" s="83"/>
    </row>
    <row r="146" spans="1:8" ht="15.75" customHeight="1">
      <c r="A146" s="75"/>
      <c r="B146" s="76"/>
      <c r="C146" s="77"/>
      <c r="D146" s="80"/>
      <c r="E146" s="78"/>
      <c r="F146" s="79"/>
      <c r="G146" s="83"/>
      <c r="H146" s="83"/>
    </row>
    <row r="147" spans="1:8" ht="15.75" customHeight="1">
      <c r="A147" s="75"/>
      <c r="B147" s="76"/>
      <c r="C147" s="77"/>
      <c r="D147" s="80"/>
      <c r="E147" s="78"/>
      <c r="F147" s="79"/>
      <c r="G147" s="83"/>
      <c r="H147" s="83"/>
    </row>
    <row r="148" spans="1:8" ht="15.75" customHeight="1">
      <c r="A148" s="75"/>
      <c r="B148" s="76"/>
      <c r="C148" s="77"/>
      <c r="D148" s="80"/>
      <c r="E148" s="78"/>
      <c r="F148" s="79"/>
      <c r="G148" s="83"/>
      <c r="H148" s="83"/>
    </row>
    <row r="149" spans="1:8" ht="15.75" customHeight="1">
      <c r="A149" s="75"/>
      <c r="B149" s="76"/>
      <c r="C149" s="77"/>
      <c r="D149" s="80"/>
      <c r="E149" s="78"/>
      <c r="F149" s="79"/>
      <c r="G149" s="83"/>
      <c r="H149" s="83"/>
    </row>
    <row r="150" spans="1:8" ht="15.75" customHeight="1">
      <c r="A150" s="75"/>
      <c r="B150" s="76"/>
      <c r="C150" s="77"/>
      <c r="D150" s="80"/>
      <c r="E150" s="78"/>
      <c r="F150" s="79"/>
      <c r="G150" s="83"/>
      <c r="H150" s="83"/>
    </row>
    <row r="151" spans="1:8" ht="15.75" customHeight="1">
      <c r="A151" s="75"/>
      <c r="B151" s="76"/>
      <c r="C151" s="77"/>
      <c r="D151" s="80"/>
      <c r="E151" s="78"/>
      <c r="F151" s="79"/>
      <c r="G151" s="83"/>
      <c r="H151" s="83"/>
    </row>
    <row r="152" spans="1:8" ht="15.75" customHeight="1">
      <c r="A152" s="75"/>
      <c r="B152" s="76"/>
      <c r="C152" s="77"/>
      <c r="D152" s="80"/>
      <c r="E152" s="78"/>
      <c r="F152" s="79"/>
      <c r="G152" s="83"/>
      <c r="H152" s="83"/>
    </row>
    <row r="153" spans="1:8" ht="15.75" customHeight="1">
      <c r="A153" s="75"/>
      <c r="B153" s="76"/>
      <c r="C153" s="77"/>
      <c r="D153" s="80"/>
      <c r="E153" s="78"/>
      <c r="F153" s="79"/>
      <c r="G153" s="83"/>
      <c r="H153" s="83"/>
    </row>
    <row r="154" spans="1:8" ht="15.75" customHeight="1">
      <c r="A154" s="75"/>
      <c r="B154" s="76"/>
      <c r="C154" s="77"/>
      <c r="D154" s="80"/>
      <c r="E154" s="78"/>
      <c r="F154" s="79"/>
      <c r="G154" s="83"/>
      <c r="H154" s="83"/>
    </row>
    <row r="155" spans="1:8" ht="15.75" customHeight="1">
      <c r="A155" s="75"/>
      <c r="B155" s="76"/>
      <c r="C155" s="77"/>
      <c r="D155" s="80"/>
      <c r="E155" s="78"/>
      <c r="F155" s="79"/>
      <c r="G155" s="83"/>
      <c r="H155" s="83"/>
    </row>
    <row r="156" spans="1:8" ht="15.75" customHeight="1">
      <c r="A156" s="75"/>
      <c r="B156" s="76"/>
      <c r="C156" s="77"/>
      <c r="D156" s="80"/>
      <c r="E156" s="78"/>
      <c r="F156" s="79"/>
      <c r="G156" s="83"/>
      <c r="H156" s="83"/>
    </row>
    <row r="157" spans="1:8" ht="15.75" customHeight="1">
      <c r="A157" s="75"/>
      <c r="B157" s="76"/>
      <c r="C157" s="77"/>
      <c r="D157" s="80"/>
      <c r="E157" s="78"/>
      <c r="F157" s="79"/>
      <c r="G157" s="83"/>
      <c r="H157" s="83"/>
    </row>
    <row r="158" spans="1:8" ht="15.75" customHeight="1">
      <c r="A158" s="75"/>
      <c r="B158" s="76"/>
      <c r="C158" s="77"/>
      <c r="D158" s="80"/>
      <c r="E158" s="78"/>
      <c r="F158" s="79"/>
      <c r="G158" s="83"/>
      <c r="H158" s="83"/>
    </row>
    <row r="159" spans="1:8" ht="15.75" customHeight="1">
      <c r="A159" s="75"/>
      <c r="B159" s="76"/>
      <c r="C159" s="77"/>
      <c r="D159" s="80"/>
      <c r="E159" s="78"/>
      <c r="F159" s="79"/>
      <c r="G159" s="83"/>
      <c r="H159" s="83"/>
    </row>
    <row r="160" spans="1:8" ht="15.75" customHeight="1">
      <c r="A160" s="75"/>
      <c r="B160" s="76"/>
      <c r="C160" s="77"/>
      <c r="D160" s="80"/>
      <c r="E160" s="78"/>
      <c r="F160" s="79"/>
      <c r="G160" s="83"/>
      <c r="H160" s="83"/>
    </row>
    <row r="161" spans="1:8" ht="15.75" customHeight="1">
      <c r="A161" s="75"/>
      <c r="B161" s="76"/>
      <c r="C161" s="77"/>
      <c r="D161" s="80"/>
      <c r="E161" s="78"/>
      <c r="F161" s="79"/>
      <c r="G161" s="83"/>
      <c r="H161" s="83"/>
    </row>
    <row r="162" spans="1:8" ht="15.75" customHeight="1">
      <c r="A162" s="75"/>
      <c r="B162" s="76"/>
      <c r="C162" s="77"/>
      <c r="D162" s="80"/>
      <c r="E162" s="78"/>
      <c r="F162" s="79"/>
      <c r="G162" s="83"/>
      <c r="H162" s="83"/>
    </row>
    <row r="163" spans="1:8" ht="15.75" customHeight="1">
      <c r="A163" s="75"/>
      <c r="B163" s="76"/>
      <c r="C163" s="77"/>
      <c r="D163" s="80"/>
      <c r="E163" s="78"/>
      <c r="F163" s="79"/>
      <c r="G163" s="83"/>
      <c r="H163" s="83"/>
    </row>
    <row r="164" spans="1:8" ht="15.75" customHeight="1">
      <c r="A164" s="75"/>
      <c r="B164" s="76"/>
      <c r="C164" s="77"/>
      <c r="D164" s="80"/>
      <c r="E164" s="78"/>
      <c r="F164" s="79"/>
      <c r="G164" s="83"/>
      <c r="H164" s="83"/>
    </row>
    <row r="165" spans="1:8" ht="15.75" customHeight="1">
      <c r="A165" s="75"/>
      <c r="B165" s="76"/>
      <c r="C165" s="77"/>
      <c r="D165" s="80"/>
      <c r="E165" s="78"/>
      <c r="F165" s="79"/>
      <c r="G165" s="83"/>
      <c r="H165" s="83"/>
    </row>
    <row r="166" spans="1:8" ht="15.75" customHeight="1">
      <c r="A166" s="75"/>
      <c r="B166" s="76"/>
      <c r="C166" s="77"/>
      <c r="D166" s="80"/>
      <c r="E166" s="78"/>
      <c r="F166" s="79"/>
      <c r="G166" s="83"/>
      <c r="H166" s="83"/>
    </row>
    <row r="167" spans="1:8" ht="15.75" customHeight="1">
      <c r="A167" s="75"/>
      <c r="B167" s="76"/>
      <c r="C167" s="77"/>
      <c r="D167" s="80"/>
      <c r="E167" s="78"/>
      <c r="F167" s="79"/>
      <c r="G167" s="83"/>
      <c r="H167" s="83"/>
    </row>
    <row r="168" spans="1:8" ht="15.75" customHeight="1">
      <c r="A168" s="75"/>
      <c r="B168" s="76"/>
      <c r="C168" s="77"/>
      <c r="D168" s="80"/>
      <c r="E168" s="78"/>
      <c r="F168" s="79"/>
      <c r="G168" s="83"/>
      <c r="H168" s="83"/>
    </row>
    <row r="169" spans="1:8" ht="15.75" customHeight="1">
      <c r="A169" s="75"/>
      <c r="B169" s="76"/>
      <c r="C169" s="77"/>
      <c r="D169" s="80"/>
      <c r="E169" s="78"/>
      <c r="F169" s="79"/>
      <c r="G169" s="83"/>
      <c r="H169" s="83"/>
    </row>
    <row r="170" spans="1:8" ht="15.75" customHeight="1">
      <c r="A170" s="75"/>
      <c r="B170" s="76"/>
      <c r="C170" s="77"/>
      <c r="D170" s="80"/>
      <c r="E170" s="78"/>
      <c r="F170" s="79"/>
      <c r="G170" s="83"/>
      <c r="H170" s="83"/>
    </row>
    <row r="171" spans="1:8" ht="15.75" customHeight="1">
      <c r="A171" s="75"/>
      <c r="B171" s="76"/>
      <c r="C171" s="77"/>
      <c r="D171" s="80"/>
      <c r="E171" s="78"/>
      <c r="F171" s="79"/>
      <c r="G171" s="83"/>
      <c r="H171" s="83"/>
    </row>
    <row r="172" spans="1:8" ht="15.75" customHeight="1">
      <c r="A172" s="75"/>
      <c r="B172" s="76"/>
      <c r="C172" s="77"/>
      <c r="D172" s="80"/>
      <c r="E172" s="78"/>
      <c r="F172" s="79"/>
      <c r="G172" s="83"/>
      <c r="H172" s="83"/>
    </row>
    <row r="173" spans="1:8" ht="15.75" customHeight="1">
      <c r="A173" s="75"/>
      <c r="B173" s="76"/>
      <c r="C173" s="77"/>
      <c r="D173" s="80"/>
      <c r="E173" s="78"/>
      <c r="F173" s="79"/>
      <c r="G173" s="83"/>
      <c r="H173" s="83"/>
    </row>
    <row r="174" spans="1:8" ht="15.75" customHeight="1">
      <c r="A174" s="75"/>
      <c r="B174" s="76"/>
      <c r="C174" s="77"/>
      <c r="D174" s="80"/>
      <c r="E174" s="78"/>
      <c r="F174" s="79"/>
      <c r="G174" s="83"/>
      <c r="H174" s="83"/>
    </row>
    <row r="175" spans="1:8" ht="15.75" customHeight="1">
      <c r="A175" s="75"/>
      <c r="B175" s="76"/>
      <c r="C175" s="77"/>
      <c r="D175" s="80"/>
      <c r="E175" s="78"/>
      <c r="F175" s="79"/>
      <c r="G175" s="83"/>
      <c r="H175" s="83"/>
    </row>
    <row r="176" spans="1:8" ht="15.75" customHeight="1">
      <c r="A176" s="75"/>
      <c r="B176" s="76"/>
      <c r="C176" s="77"/>
      <c r="D176" s="80"/>
      <c r="E176" s="78"/>
      <c r="F176" s="79"/>
      <c r="G176" s="83"/>
      <c r="H176" s="83"/>
    </row>
    <row r="177" spans="1:8" ht="15.75" customHeight="1">
      <c r="A177" s="75"/>
      <c r="B177" s="76"/>
      <c r="C177" s="77"/>
      <c r="D177" s="80"/>
      <c r="E177" s="78"/>
      <c r="F177" s="79"/>
      <c r="G177" s="83"/>
      <c r="H177" s="83"/>
    </row>
    <row r="178" spans="1:8" ht="15.75" customHeight="1">
      <c r="A178" s="75"/>
      <c r="B178" s="76"/>
      <c r="C178" s="77"/>
      <c r="D178" s="80"/>
      <c r="E178" s="78"/>
      <c r="F178" s="79"/>
      <c r="G178" s="83"/>
      <c r="H178" s="83"/>
    </row>
    <row r="179" spans="1:8" ht="15.75" customHeight="1">
      <c r="A179" s="75"/>
      <c r="B179" s="76"/>
      <c r="C179" s="77"/>
      <c r="D179" s="80"/>
      <c r="E179" s="78"/>
      <c r="F179" s="79"/>
      <c r="G179" s="83"/>
      <c r="H179" s="83"/>
    </row>
    <row r="180" spans="1:8" ht="15.75" customHeight="1">
      <c r="A180" s="75"/>
      <c r="B180" s="76"/>
      <c r="C180" s="77"/>
      <c r="D180" s="80"/>
      <c r="E180" s="78"/>
      <c r="F180" s="79"/>
      <c r="G180" s="83"/>
      <c r="H180" s="83"/>
    </row>
    <row r="181" spans="1:8" ht="15.75" customHeight="1">
      <c r="A181" s="75"/>
      <c r="B181" s="76"/>
      <c r="C181" s="77"/>
      <c r="D181" s="80"/>
      <c r="E181" s="78"/>
      <c r="F181" s="79"/>
      <c r="G181" s="83"/>
      <c r="H181" s="83"/>
    </row>
    <row r="182" spans="1:8" ht="15.75" customHeight="1">
      <c r="A182" s="75"/>
      <c r="B182" s="76"/>
      <c r="C182" s="77"/>
      <c r="D182" s="80"/>
      <c r="E182" s="78"/>
      <c r="F182" s="79"/>
      <c r="G182" s="83"/>
      <c r="H182" s="83"/>
    </row>
    <row r="183" spans="1:8" ht="15.75" customHeight="1">
      <c r="A183" s="75"/>
      <c r="B183" s="76"/>
      <c r="C183" s="77"/>
      <c r="D183" s="80"/>
      <c r="E183" s="78"/>
      <c r="F183" s="79"/>
      <c r="G183" s="83"/>
      <c r="H183" s="83"/>
    </row>
    <row r="184" spans="1:8" ht="15.75" customHeight="1">
      <c r="A184" s="75"/>
      <c r="B184" s="76"/>
      <c r="C184" s="77"/>
      <c r="D184" s="80"/>
      <c r="E184" s="78"/>
      <c r="F184" s="79"/>
      <c r="G184" s="83"/>
      <c r="H184" s="83"/>
    </row>
    <row r="185" spans="1:8" ht="15.75" customHeight="1">
      <c r="A185" s="75"/>
      <c r="B185" s="76"/>
      <c r="C185" s="77"/>
      <c r="D185" s="80"/>
      <c r="E185" s="78"/>
      <c r="F185" s="79"/>
      <c r="G185" s="83"/>
      <c r="H185" s="83"/>
    </row>
    <row r="186" spans="1:8" ht="15.75" customHeight="1">
      <c r="A186" s="75"/>
      <c r="B186" s="76"/>
      <c r="C186" s="77"/>
      <c r="D186" s="80"/>
      <c r="E186" s="78"/>
      <c r="F186" s="79"/>
      <c r="G186" s="83"/>
      <c r="H186" s="83"/>
    </row>
    <row r="187" spans="1:8" ht="15.75" customHeight="1">
      <c r="A187" s="75"/>
      <c r="B187" s="76"/>
      <c r="C187" s="77"/>
      <c r="D187" s="80"/>
      <c r="E187" s="78"/>
      <c r="F187" s="79"/>
      <c r="G187" s="83"/>
      <c r="H187" s="83"/>
    </row>
    <row r="188" spans="1:8" ht="15.75" customHeight="1">
      <c r="A188" s="75"/>
      <c r="B188" s="76"/>
      <c r="C188" s="77"/>
      <c r="D188" s="80"/>
      <c r="E188" s="78"/>
      <c r="F188" s="79"/>
      <c r="G188" s="83"/>
      <c r="H188" s="83"/>
    </row>
    <row r="189" spans="1:8" ht="15.75" customHeight="1">
      <c r="A189" s="75"/>
      <c r="B189" s="76"/>
      <c r="C189" s="77"/>
      <c r="D189" s="80"/>
      <c r="E189" s="78"/>
      <c r="F189" s="79"/>
      <c r="G189" s="83"/>
      <c r="H189" s="83"/>
    </row>
    <row r="190" spans="1:8" ht="15.75" customHeight="1">
      <c r="A190" s="75"/>
      <c r="B190" s="76"/>
      <c r="C190" s="77"/>
      <c r="D190" s="80"/>
      <c r="E190" s="78"/>
      <c r="F190" s="79"/>
      <c r="G190" s="83"/>
      <c r="H190" s="83"/>
    </row>
    <row r="191" spans="1:8" ht="15.75" customHeight="1">
      <c r="A191" s="75"/>
      <c r="B191" s="76"/>
      <c r="C191" s="77"/>
      <c r="D191" s="80"/>
      <c r="E191" s="78"/>
      <c r="F191" s="79"/>
      <c r="G191" s="83"/>
      <c r="H191" s="83"/>
    </row>
    <row r="192" spans="1:8" ht="15.75" customHeight="1">
      <c r="A192" s="75"/>
      <c r="B192" s="76"/>
      <c r="C192" s="77"/>
      <c r="D192" s="80"/>
      <c r="E192" s="78"/>
      <c r="F192" s="79"/>
      <c r="G192" s="83"/>
      <c r="H192" s="83"/>
    </row>
    <row r="193" spans="1:8" ht="15.75" customHeight="1">
      <c r="A193" s="75"/>
      <c r="B193" s="76"/>
      <c r="C193" s="77"/>
      <c r="D193" s="80"/>
      <c r="E193" s="78"/>
      <c r="F193" s="79"/>
      <c r="G193" s="83"/>
      <c r="H193" s="83"/>
    </row>
    <row r="194" spans="1:8" ht="15.75" customHeight="1">
      <c r="A194" s="75"/>
      <c r="B194" s="76"/>
      <c r="C194" s="77"/>
      <c r="D194" s="80"/>
      <c r="E194" s="78"/>
      <c r="F194" s="79"/>
      <c r="G194" s="83"/>
      <c r="H194" s="83"/>
    </row>
    <row r="195" spans="1:8" ht="15.75" customHeight="1">
      <c r="A195" s="75"/>
      <c r="B195" s="76"/>
      <c r="C195" s="77"/>
      <c r="D195" s="80"/>
      <c r="E195" s="78"/>
      <c r="F195" s="79"/>
      <c r="G195" s="83"/>
      <c r="H195" s="83"/>
    </row>
    <row r="196" spans="1:8" ht="15.75" customHeight="1">
      <c r="A196" s="75"/>
      <c r="B196" s="76"/>
      <c r="C196" s="77"/>
      <c r="D196" s="80"/>
      <c r="E196" s="78"/>
      <c r="F196" s="79"/>
      <c r="G196" s="83"/>
      <c r="H196" s="83"/>
    </row>
    <row r="197" spans="1:8" ht="15.75" customHeight="1">
      <c r="A197" s="75"/>
      <c r="B197" s="76"/>
      <c r="C197" s="77"/>
      <c r="D197" s="80"/>
      <c r="E197" s="78"/>
      <c r="F197" s="79"/>
      <c r="G197" s="83"/>
      <c r="H197" s="83"/>
    </row>
    <row r="198" spans="1:8" ht="15.75" customHeight="1">
      <c r="A198" s="75"/>
      <c r="B198" s="76"/>
      <c r="C198" s="77"/>
      <c r="D198" s="80"/>
      <c r="E198" s="78"/>
      <c r="F198" s="79"/>
      <c r="G198" s="83"/>
      <c r="H198" s="83"/>
    </row>
    <row r="199" spans="1:8" ht="15.75" customHeight="1">
      <c r="A199" s="75"/>
      <c r="B199" s="76"/>
      <c r="C199" s="77"/>
      <c r="D199" s="80"/>
      <c r="E199" s="78"/>
      <c r="F199" s="79"/>
      <c r="G199" s="83"/>
      <c r="H199" s="83"/>
    </row>
    <row r="200" spans="1:8" ht="15.75" customHeight="1">
      <c r="A200" s="75"/>
      <c r="B200" s="76"/>
      <c r="C200" s="77"/>
      <c r="D200" s="80"/>
      <c r="E200" s="78"/>
      <c r="F200" s="79"/>
      <c r="G200" s="83"/>
      <c r="H200" s="83"/>
    </row>
    <row r="201" spans="1:8" ht="15.75" customHeight="1">
      <c r="A201" s="75"/>
      <c r="B201" s="76"/>
      <c r="C201" s="77"/>
      <c r="D201" s="80"/>
      <c r="E201" s="78"/>
      <c r="F201" s="79"/>
      <c r="G201" s="83"/>
      <c r="H201" s="83"/>
    </row>
    <row r="202" spans="1:8" ht="15.75" customHeight="1">
      <c r="A202" s="75"/>
      <c r="B202" s="76"/>
      <c r="C202" s="77"/>
      <c r="D202" s="80"/>
      <c r="E202" s="78"/>
      <c r="F202" s="79"/>
      <c r="G202" s="83"/>
      <c r="H202" s="83"/>
    </row>
    <row r="203" spans="1:8" ht="15.75" customHeight="1">
      <c r="A203" s="75"/>
      <c r="B203" s="76"/>
      <c r="C203" s="77"/>
      <c r="D203" s="80"/>
      <c r="E203" s="78"/>
      <c r="F203" s="79"/>
      <c r="G203" s="83"/>
      <c r="H203" s="83"/>
    </row>
    <row r="204" spans="1:8" ht="15.75" customHeight="1">
      <c r="A204" s="75"/>
      <c r="B204" s="76"/>
      <c r="C204" s="77"/>
      <c r="D204" s="80"/>
      <c r="E204" s="78"/>
      <c r="F204" s="79"/>
      <c r="G204" s="83"/>
      <c r="H204" s="83"/>
    </row>
    <row r="205" spans="1:8" ht="15.75" customHeight="1">
      <c r="A205" s="75"/>
      <c r="B205" s="76"/>
      <c r="C205" s="77"/>
      <c r="D205" s="80"/>
      <c r="E205" s="78"/>
      <c r="F205" s="79"/>
      <c r="G205" s="83"/>
      <c r="H205" s="83"/>
    </row>
    <row r="206" spans="1:8" ht="15.75" customHeight="1">
      <c r="A206" s="75"/>
      <c r="B206" s="76"/>
      <c r="C206" s="77"/>
      <c r="D206" s="80"/>
      <c r="E206" s="78"/>
      <c r="F206" s="79"/>
      <c r="G206" s="83"/>
      <c r="H206" s="83"/>
    </row>
    <row r="207" spans="1:8" ht="15.75" customHeight="1">
      <c r="A207" s="75"/>
      <c r="B207" s="76"/>
      <c r="C207" s="77"/>
      <c r="D207" s="80"/>
      <c r="E207" s="78"/>
      <c r="F207" s="79"/>
      <c r="G207" s="83"/>
      <c r="H207" s="83"/>
    </row>
    <row r="208" spans="1:8" ht="15.75" customHeight="1">
      <c r="A208" s="75"/>
      <c r="B208" s="76"/>
      <c r="C208" s="77"/>
      <c r="D208" s="80"/>
      <c r="E208" s="78"/>
      <c r="F208" s="79"/>
      <c r="G208" s="83"/>
      <c r="H208" s="83"/>
    </row>
    <row r="209" spans="1:8" ht="15.75" customHeight="1">
      <c r="A209" s="75"/>
      <c r="B209" s="76"/>
      <c r="C209" s="77"/>
      <c r="D209" s="80"/>
      <c r="E209" s="78"/>
      <c r="F209" s="79"/>
      <c r="G209" s="83"/>
      <c r="H209" s="83"/>
    </row>
    <row r="210" spans="1:8" ht="15.75" customHeight="1">
      <c r="A210" s="75"/>
      <c r="B210" s="76"/>
      <c r="C210" s="77"/>
      <c r="D210" s="80"/>
      <c r="E210" s="78"/>
      <c r="F210" s="79"/>
      <c r="G210" s="83"/>
      <c r="H210" s="83"/>
    </row>
    <row r="211" spans="1:8" ht="15.75" customHeight="1">
      <c r="A211" s="75"/>
      <c r="B211" s="76"/>
      <c r="C211" s="77"/>
      <c r="D211" s="80"/>
      <c r="E211" s="78"/>
      <c r="F211" s="79"/>
      <c r="G211" s="83"/>
      <c r="H211" s="83"/>
    </row>
    <row r="212" spans="1:8" ht="15.75" customHeight="1">
      <c r="A212" s="75"/>
      <c r="B212" s="76"/>
      <c r="C212" s="77"/>
      <c r="D212" s="80"/>
      <c r="E212" s="78"/>
      <c r="F212" s="79"/>
      <c r="G212" s="83"/>
      <c r="H212" s="83"/>
    </row>
    <row r="213" spans="1:8" ht="15.75" customHeight="1">
      <c r="A213" s="75"/>
      <c r="B213" s="76"/>
      <c r="C213" s="77"/>
      <c r="D213" s="80"/>
      <c r="E213" s="78"/>
      <c r="F213" s="79"/>
      <c r="G213" s="83"/>
      <c r="H213" s="83"/>
    </row>
    <row r="214" spans="1:8" ht="15.75" customHeight="1">
      <c r="A214" s="75"/>
      <c r="B214" s="76"/>
      <c r="C214" s="77"/>
      <c r="D214" s="80"/>
      <c r="E214" s="78"/>
      <c r="F214" s="79"/>
      <c r="G214" s="83"/>
      <c r="H214" s="83"/>
    </row>
    <row r="215" spans="1:8" ht="15.75" customHeight="1">
      <c r="A215" s="75"/>
      <c r="B215" s="76"/>
      <c r="C215" s="77"/>
      <c r="D215" s="80"/>
      <c r="E215" s="78"/>
      <c r="F215" s="79"/>
      <c r="G215" s="83"/>
      <c r="H215" s="83"/>
    </row>
    <row r="216" spans="1:8" ht="15.75" customHeight="1">
      <c r="A216" s="75"/>
      <c r="B216" s="76"/>
      <c r="C216" s="77"/>
      <c r="D216" s="80"/>
      <c r="E216" s="78"/>
      <c r="F216" s="79"/>
      <c r="G216" s="83"/>
      <c r="H216" s="83"/>
    </row>
    <row r="217" spans="1:8" ht="15.75" customHeight="1">
      <c r="A217" s="75"/>
      <c r="B217" s="76"/>
      <c r="C217" s="77"/>
      <c r="D217" s="80"/>
      <c r="E217" s="78"/>
      <c r="F217" s="79"/>
      <c r="G217" s="83"/>
      <c r="H217" s="83"/>
    </row>
    <row r="218" spans="1:8" ht="15.75" customHeight="1">
      <c r="A218" s="75"/>
      <c r="B218" s="76"/>
      <c r="C218" s="77"/>
      <c r="D218" s="80"/>
      <c r="E218" s="78"/>
      <c r="F218" s="79"/>
      <c r="G218" s="83"/>
      <c r="H218" s="83"/>
    </row>
    <row r="219" spans="1:8" ht="15.75" customHeight="1">
      <c r="A219" s="75"/>
      <c r="B219" s="76"/>
      <c r="C219" s="77"/>
      <c r="D219" s="80"/>
      <c r="E219" s="78"/>
      <c r="F219" s="79"/>
      <c r="G219" s="83"/>
      <c r="H219" s="83"/>
    </row>
    <row r="220" spans="1:8" ht="15.75" customHeight="1">
      <c r="A220" s="75"/>
      <c r="B220" s="76"/>
      <c r="C220" s="77"/>
      <c r="D220" s="80"/>
      <c r="E220" s="78"/>
      <c r="F220" s="79"/>
      <c r="G220" s="83"/>
      <c r="H220" s="83"/>
    </row>
    <row r="221" spans="1:8" ht="15.75" customHeight="1">
      <c r="A221" s="75"/>
      <c r="B221" s="76"/>
      <c r="C221" s="77"/>
      <c r="D221" s="80"/>
      <c r="E221" s="78"/>
      <c r="F221" s="79"/>
      <c r="G221" s="83"/>
      <c r="H221" s="83"/>
    </row>
    <row r="222" spans="1:8" ht="15.75" customHeight="1">
      <c r="A222" s="75"/>
      <c r="B222" s="76"/>
      <c r="C222" s="77"/>
      <c r="D222" s="80"/>
      <c r="E222" s="78"/>
      <c r="F222" s="79"/>
      <c r="G222" s="83"/>
      <c r="H222" s="83"/>
    </row>
    <row r="223" spans="1:8" ht="15.75" customHeight="1">
      <c r="A223" s="75"/>
      <c r="B223" s="76"/>
      <c r="C223" s="77"/>
      <c r="D223" s="80"/>
      <c r="E223" s="78"/>
      <c r="F223" s="79"/>
      <c r="G223" s="83"/>
      <c r="H223" s="83"/>
    </row>
    <row r="224" spans="1:8" ht="15.75" customHeight="1">
      <c r="A224" s="75"/>
      <c r="B224" s="76"/>
      <c r="C224" s="77"/>
      <c r="D224" s="80"/>
      <c r="E224" s="78"/>
      <c r="F224" s="79"/>
      <c r="G224" s="83"/>
      <c r="H224" s="83"/>
    </row>
    <row r="225" spans="1:8" ht="15.75" customHeight="1">
      <c r="A225" s="75"/>
      <c r="B225" s="76"/>
      <c r="C225" s="77"/>
      <c r="D225" s="80"/>
      <c r="E225" s="78"/>
      <c r="F225" s="79"/>
      <c r="G225" s="83"/>
      <c r="H225" s="83"/>
    </row>
    <row r="226" spans="1:8" ht="15.75" customHeight="1">
      <c r="A226" s="75"/>
      <c r="B226" s="76"/>
      <c r="C226" s="77"/>
      <c r="D226" s="80"/>
      <c r="E226" s="78"/>
      <c r="F226" s="79"/>
      <c r="G226" s="83"/>
      <c r="H226" s="83"/>
    </row>
    <row r="227" spans="1:8" ht="15.75" customHeight="1">
      <c r="A227" s="75"/>
      <c r="B227" s="76"/>
      <c r="C227" s="77"/>
      <c r="D227" s="80"/>
      <c r="E227" s="78"/>
      <c r="F227" s="79"/>
      <c r="G227" s="83"/>
      <c r="H227" s="83"/>
    </row>
    <row r="228" spans="1:8" ht="15.75" customHeight="1">
      <c r="A228" s="75"/>
      <c r="B228" s="76"/>
      <c r="C228" s="77"/>
      <c r="D228" s="80"/>
      <c r="E228" s="78"/>
      <c r="F228" s="79"/>
      <c r="G228" s="83"/>
      <c r="H228" s="83"/>
    </row>
    <row r="229" spans="1:8" ht="15.75" customHeight="1">
      <c r="A229" s="75"/>
      <c r="B229" s="76"/>
      <c r="C229" s="77"/>
      <c r="D229" s="80"/>
      <c r="E229" s="78"/>
      <c r="F229" s="79"/>
      <c r="G229" s="83"/>
      <c r="H229" s="83"/>
    </row>
    <row r="230" spans="1:8" ht="15.75" customHeight="1">
      <c r="A230" s="75"/>
      <c r="B230" s="76"/>
      <c r="C230" s="77"/>
      <c r="D230" s="80"/>
      <c r="E230" s="78"/>
      <c r="F230" s="79"/>
      <c r="G230" s="83"/>
      <c r="H230" s="83"/>
    </row>
    <row r="231" spans="1:8" ht="15.75" customHeight="1">
      <c r="A231" s="75"/>
      <c r="B231" s="76"/>
      <c r="C231" s="77"/>
      <c r="D231" s="80"/>
      <c r="E231" s="78"/>
      <c r="F231" s="79"/>
      <c r="G231" s="83"/>
      <c r="H231" s="83"/>
    </row>
    <row r="232" spans="1:8" ht="15.75" customHeight="1">
      <c r="A232" s="75"/>
      <c r="B232" s="76"/>
      <c r="C232" s="77"/>
      <c r="D232" s="80"/>
      <c r="E232" s="78"/>
      <c r="F232" s="79"/>
      <c r="G232" s="83"/>
      <c r="H232" s="83"/>
    </row>
    <row r="233" spans="1:8" ht="15.75" customHeight="1">
      <c r="A233" s="75"/>
      <c r="B233" s="76"/>
      <c r="C233" s="77"/>
      <c r="D233" s="80"/>
      <c r="E233" s="78"/>
      <c r="F233" s="79"/>
      <c r="G233" s="83"/>
      <c r="H233" s="83"/>
    </row>
    <row r="234" spans="1:8" ht="15.75" customHeight="1">
      <c r="A234" s="75"/>
      <c r="B234" s="76"/>
      <c r="C234" s="77"/>
      <c r="D234" s="80"/>
      <c r="E234" s="78"/>
      <c r="F234" s="79"/>
      <c r="G234" s="83"/>
      <c r="H234" s="83"/>
    </row>
    <row r="235" spans="1:8" ht="15.75" customHeight="1">
      <c r="A235" s="75"/>
      <c r="B235" s="76"/>
      <c r="C235" s="77"/>
      <c r="D235" s="80"/>
      <c r="E235" s="78"/>
      <c r="F235" s="79"/>
      <c r="G235" s="83"/>
      <c r="H235" s="83"/>
    </row>
    <row r="236" spans="1:8" ht="15.75" customHeight="1">
      <c r="A236" s="75"/>
      <c r="B236" s="76"/>
      <c r="C236" s="77"/>
      <c r="D236" s="80"/>
      <c r="E236" s="78"/>
      <c r="F236" s="79"/>
      <c r="G236" s="83"/>
      <c r="H236" s="83"/>
    </row>
    <row r="237" spans="1:8" ht="15.75" customHeight="1">
      <c r="A237" s="75"/>
      <c r="B237" s="76"/>
      <c r="C237" s="77"/>
      <c r="D237" s="80"/>
      <c r="E237" s="78"/>
      <c r="F237" s="79"/>
      <c r="G237" s="83"/>
      <c r="H237" s="83"/>
    </row>
    <row r="238" spans="1:8" ht="15.75" customHeight="1">
      <c r="A238" s="75"/>
      <c r="B238" s="76"/>
      <c r="C238" s="77"/>
      <c r="D238" s="80"/>
      <c r="E238" s="78"/>
      <c r="F238" s="79"/>
      <c r="G238" s="83"/>
      <c r="H238" s="83"/>
    </row>
    <row r="239" spans="1:8" ht="15.75" customHeight="1">
      <c r="A239" s="75"/>
      <c r="B239" s="76"/>
      <c r="C239" s="77"/>
      <c r="D239" s="80"/>
      <c r="E239" s="78"/>
      <c r="F239" s="79"/>
      <c r="G239" s="83"/>
      <c r="H239" s="83"/>
    </row>
    <row r="240" spans="1:8" ht="15.75" customHeight="1">
      <c r="A240" s="75"/>
      <c r="B240" s="76"/>
      <c r="C240" s="77"/>
      <c r="D240" s="80"/>
      <c r="E240" s="78"/>
      <c r="F240" s="79"/>
      <c r="G240" s="83"/>
      <c r="H240" s="83"/>
    </row>
    <row r="241" spans="1:8" ht="15.75" customHeight="1">
      <c r="A241" s="75"/>
      <c r="B241" s="76"/>
      <c r="C241" s="77"/>
      <c r="D241" s="80"/>
      <c r="E241" s="78"/>
      <c r="F241" s="79"/>
      <c r="G241" s="83"/>
      <c r="H241" s="83"/>
    </row>
    <row r="242" spans="1:8" ht="15.75" customHeight="1">
      <c r="A242" s="75"/>
      <c r="B242" s="76"/>
      <c r="C242" s="77"/>
      <c r="D242" s="80"/>
      <c r="E242" s="78"/>
      <c r="F242" s="79"/>
      <c r="G242" s="83"/>
      <c r="H242" s="83"/>
    </row>
    <row r="243" spans="1:8" ht="15.75" customHeight="1">
      <c r="A243" s="75"/>
      <c r="B243" s="76"/>
      <c r="C243" s="77"/>
      <c r="D243" s="80"/>
      <c r="E243" s="78"/>
      <c r="F243" s="79"/>
      <c r="G243" s="83"/>
      <c r="H243" s="83"/>
    </row>
    <row r="244" spans="1:8" ht="15.75" customHeight="1">
      <c r="A244" s="75"/>
      <c r="B244" s="76"/>
      <c r="C244" s="77"/>
      <c r="D244" s="80"/>
      <c r="E244" s="78"/>
      <c r="F244" s="79"/>
      <c r="G244" s="83"/>
      <c r="H244" s="83"/>
    </row>
    <row r="245" spans="1:8" ht="15.75" customHeight="1">
      <c r="A245" s="75"/>
      <c r="B245" s="76"/>
      <c r="C245" s="77"/>
      <c r="D245" s="80"/>
      <c r="E245" s="78"/>
      <c r="F245" s="79"/>
      <c r="G245" s="83"/>
      <c r="H245" s="83"/>
    </row>
    <row r="246" spans="1:8" ht="15.75" customHeight="1">
      <c r="A246" s="75"/>
      <c r="B246" s="76"/>
      <c r="C246" s="77"/>
      <c r="D246" s="80"/>
      <c r="E246" s="78"/>
      <c r="F246" s="79"/>
      <c r="G246" s="83"/>
      <c r="H246" s="83"/>
    </row>
    <row r="247" spans="1:8" ht="15.75" customHeight="1">
      <c r="A247" s="75"/>
      <c r="B247" s="76"/>
      <c r="C247" s="77"/>
      <c r="D247" s="80"/>
      <c r="E247" s="78"/>
      <c r="F247" s="79"/>
      <c r="G247" s="83"/>
      <c r="H247" s="83"/>
    </row>
    <row r="248" spans="1:8" ht="15.75" customHeight="1">
      <c r="A248" s="75"/>
      <c r="B248" s="76"/>
      <c r="C248" s="77"/>
      <c r="D248" s="80"/>
      <c r="E248" s="78"/>
      <c r="F248" s="79"/>
      <c r="G248" s="83"/>
      <c r="H248" s="83"/>
    </row>
    <row r="249" spans="1:8" ht="15.75" customHeight="1">
      <c r="A249" s="75"/>
      <c r="B249" s="76"/>
      <c r="C249" s="77"/>
      <c r="D249" s="80"/>
      <c r="E249" s="78"/>
      <c r="F249" s="79"/>
      <c r="G249" s="83"/>
      <c r="H249" s="83"/>
    </row>
    <row r="250" spans="1:8" ht="15.75" customHeight="1">
      <c r="A250" s="75"/>
      <c r="B250" s="76"/>
      <c r="C250" s="77"/>
      <c r="D250" s="80"/>
      <c r="E250" s="78"/>
      <c r="F250" s="79"/>
      <c r="G250" s="83"/>
      <c r="H250" s="83"/>
    </row>
    <row r="251" spans="1:8" ht="15.75" customHeight="1">
      <c r="A251" s="75"/>
      <c r="B251" s="76"/>
      <c r="C251" s="77"/>
      <c r="D251" s="80"/>
      <c r="E251" s="78"/>
      <c r="F251" s="79"/>
      <c r="G251" s="83"/>
      <c r="H251" s="83"/>
    </row>
    <row r="252" spans="1:8" ht="15.75" customHeight="1">
      <c r="A252" s="75"/>
      <c r="B252" s="76"/>
      <c r="C252" s="77"/>
      <c r="D252" s="80"/>
      <c r="E252" s="78"/>
      <c r="F252" s="79"/>
      <c r="G252" s="83"/>
      <c r="H252" s="83"/>
    </row>
    <row r="253" spans="1:8" ht="15.75" customHeight="1">
      <c r="A253" s="75"/>
      <c r="B253" s="76"/>
      <c r="C253" s="77"/>
      <c r="D253" s="80"/>
      <c r="E253" s="78"/>
      <c r="F253" s="79"/>
      <c r="G253" s="83"/>
      <c r="H253" s="83"/>
    </row>
    <row r="254" spans="1:8" ht="15.75" customHeight="1">
      <c r="A254" s="75"/>
      <c r="B254" s="76"/>
      <c r="C254" s="77"/>
      <c r="D254" s="80"/>
      <c r="E254" s="78"/>
      <c r="F254" s="79"/>
      <c r="G254" s="83"/>
      <c r="H254" s="83"/>
    </row>
    <row r="255" spans="1:8" ht="15.75" customHeight="1">
      <c r="A255" s="75"/>
      <c r="B255" s="76"/>
      <c r="C255" s="77"/>
      <c r="D255" s="80"/>
      <c r="E255" s="78"/>
      <c r="F255" s="79"/>
      <c r="G255" s="83"/>
      <c r="H255" s="83"/>
    </row>
    <row r="256" spans="1:8" ht="15.75" customHeight="1">
      <c r="A256" s="75"/>
      <c r="B256" s="76"/>
      <c r="C256" s="77"/>
      <c r="D256" s="80"/>
      <c r="E256" s="78"/>
      <c r="F256" s="79"/>
      <c r="G256" s="83"/>
      <c r="H256" s="83"/>
    </row>
    <row r="257" spans="1:8" ht="15.75" customHeight="1">
      <c r="A257" s="75"/>
      <c r="B257" s="76"/>
      <c r="C257" s="77"/>
      <c r="D257" s="80"/>
      <c r="E257" s="78"/>
      <c r="F257" s="79"/>
      <c r="G257" s="83"/>
      <c r="H257" s="83"/>
    </row>
    <row r="258" spans="1:8" ht="15.75" customHeight="1">
      <c r="A258" s="75"/>
      <c r="B258" s="76"/>
      <c r="C258" s="77"/>
      <c r="D258" s="80"/>
      <c r="E258" s="78"/>
      <c r="F258" s="79"/>
      <c r="G258" s="83"/>
      <c r="H258" s="83"/>
    </row>
    <row r="259" spans="1:8" ht="15.75" customHeight="1">
      <c r="A259" s="75"/>
      <c r="B259" s="76"/>
      <c r="C259" s="77"/>
      <c r="D259" s="80"/>
      <c r="E259" s="78"/>
      <c r="F259" s="79"/>
      <c r="G259" s="83"/>
      <c r="H259" s="83"/>
    </row>
    <row r="260" spans="1:8" ht="15.75" customHeight="1">
      <c r="A260" s="75"/>
      <c r="B260" s="76"/>
      <c r="C260" s="77"/>
      <c r="D260" s="80"/>
      <c r="E260" s="78"/>
      <c r="F260" s="79"/>
      <c r="G260" s="83"/>
      <c r="H260" s="83"/>
    </row>
    <row r="261" spans="1:8" ht="15.75" customHeight="1">
      <c r="A261" s="75"/>
      <c r="B261" s="76"/>
      <c r="C261" s="77"/>
      <c r="D261" s="80"/>
      <c r="E261" s="78"/>
      <c r="F261" s="79"/>
      <c r="G261" s="83"/>
      <c r="H261" s="83"/>
    </row>
    <row r="262" spans="1:8" ht="15.75" customHeight="1">
      <c r="A262" s="75"/>
      <c r="B262" s="76"/>
      <c r="C262" s="77"/>
      <c r="D262" s="80"/>
      <c r="E262" s="78"/>
      <c r="F262" s="79"/>
      <c r="G262" s="83"/>
      <c r="H262" s="83"/>
    </row>
    <row r="263" spans="1:8" ht="15.75" customHeight="1">
      <c r="A263" s="75"/>
      <c r="B263" s="76"/>
      <c r="C263" s="77"/>
      <c r="D263" s="80"/>
      <c r="E263" s="78"/>
      <c r="F263" s="79"/>
      <c r="G263" s="83"/>
      <c r="H263" s="83"/>
    </row>
    <row r="264" spans="1:8" ht="15.75" customHeight="1">
      <c r="A264" s="75"/>
      <c r="B264" s="76"/>
      <c r="C264" s="77"/>
      <c r="D264" s="80"/>
      <c r="E264" s="78"/>
      <c r="F264" s="79"/>
      <c r="G264" s="83"/>
      <c r="H264" s="83"/>
    </row>
    <row r="265" spans="1:8" ht="15.75" customHeight="1">
      <c r="A265" s="75"/>
      <c r="B265" s="76"/>
      <c r="C265" s="77"/>
      <c r="D265" s="80"/>
      <c r="E265" s="78"/>
      <c r="F265" s="79"/>
      <c r="G265" s="83"/>
      <c r="H265" s="83"/>
    </row>
    <row r="266" spans="1:8" ht="15.75" customHeight="1">
      <c r="A266" s="75"/>
      <c r="B266" s="76"/>
      <c r="C266" s="77"/>
      <c r="D266" s="80"/>
      <c r="E266" s="78"/>
      <c r="F266" s="79"/>
      <c r="G266" s="83"/>
      <c r="H266" s="83"/>
    </row>
    <row r="267" spans="1:8" ht="15.75" customHeight="1">
      <c r="A267" s="75"/>
      <c r="B267" s="76"/>
      <c r="C267" s="77"/>
      <c r="D267" s="80"/>
      <c r="E267" s="78"/>
      <c r="F267" s="79"/>
      <c r="G267" s="83"/>
      <c r="H267" s="83"/>
    </row>
    <row r="268" spans="1:8" ht="15.75" customHeight="1">
      <c r="A268" s="75"/>
      <c r="B268" s="76"/>
      <c r="C268" s="77"/>
      <c r="D268" s="80"/>
      <c r="E268" s="78"/>
      <c r="F268" s="79"/>
      <c r="G268" s="83"/>
      <c r="H268" s="83"/>
    </row>
    <row r="269" spans="1:8" ht="15.75" customHeight="1">
      <c r="A269" s="75"/>
      <c r="B269" s="76"/>
      <c r="C269" s="77"/>
      <c r="D269" s="80"/>
      <c r="E269" s="78"/>
      <c r="F269" s="79"/>
      <c r="G269" s="83"/>
      <c r="H269" s="83"/>
    </row>
    <row r="270" spans="1:8" ht="15.75" customHeight="1">
      <c r="A270" s="75"/>
      <c r="B270" s="76"/>
      <c r="C270" s="77"/>
      <c r="D270" s="80"/>
      <c r="E270" s="78"/>
      <c r="F270" s="79"/>
      <c r="G270" s="83"/>
      <c r="H270" s="83"/>
    </row>
    <row r="271" spans="1:8" ht="15.75" customHeight="1">
      <c r="A271" s="75"/>
      <c r="B271" s="76"/>
      <c r="C271" s="77"/>
      <c r="D271" s="80"/>
      <c r="E271" s="78"/>
      <c r="F271" s="79"/>
      <c r="G271" s="83"/>
      <c r="H271" s="83"/>
    </row>
    <row r="272" spans="1:8" ht="15.75" customHeight="1">
      <c r="A272" s="75"/>
      <c r="B272" s="76"/>
      <c r="C272" s="77"/>
      <c r="D272" s="80"/>
      <c r="E272" s="78"/>
      <c r="F272" s="79"/>
      <c r="G272" s="83"/>
      <c r="H272" s="83"/>
    </row>
    <row r="273" spans="1:8" ht="15.75" customHeight="1">
      <c r="A273" s="75"/>
      <c r="B273" s="76"/>
      <c r="C273" s="77"/>
      <c r="D273" s="80"/>
      <c r="E273" s="78"/>
      <c r="F273" s="79"/>
      <c r="G273" s="83"/>
      <c r="H273" s="83"/>
    </row>
    <row r="274" spans="1:8" ht="15.75" customHeight="1">
      <c r="A274" s="75"/>
      <c r="B274" s="76"/>
      <c r="C274" s="77"/>
      <c r="D274" s="80"/>
      <c r="E274" s="78"/>
      <c r="F274" s="79"/>
      <c r="G274" s="83"/>
      <c r="H274" s="83"/>
    </row>
    <row r="275" spans="1:8" ht="15.75" customHeight="1">
      <c r="A275" s="75"/>
      <c r="B275" s="76"/>
      <c r="C275" s="77"/>
      <c r="D275" s="80"/>
      <c r="E275" s="78"/>
      <c r="F275" s="79"/>
      <c r="G275" s="83"/>
      <c r="H275" s="83"/>
    </row>
    <row r="276" spans="1:8" ht="15.75" customHeight="1">
      <c r="A276" s="75"/>
      <c r="B276" s="76"/>
      <c r="C276" s="77"/>
      <c r="D276" s="80"/>
      <c r="E276" s="78"/>
      <c r="F276" s="79"/>
      <c r="G276" s="83"/>
      <c r="H276" s="83"/>
    </row>
    <row r="277" spans="1:8" ht="15.75" customHeight="1">
      <c r="A277" s="75"/>
      <c r="B277" s="76"/>
      <c r="C277" s="77"/>
      <c r="D277" s="80"/>
      <c r="E277" s="78"/>
      <c r="F277" s="79"/>
      <c r="G277" s="83"/>
      <c r="H277" s="83"/>
    </row>
    <row r="278" spans="1:8" ht="15.75" customHeight="1">
      <c r="A278" s="75"/>
      <c r="B278" s="76"/>
      <c r="C278" s="77"/>
      <c r="D278" s="80"/>
      <c r="E278" s="78"/>
      <c r="F278" s="79"/>
      <c r="G278" s="83"/>
      <c r="H278" s="83"/>
    </row>
    <row r="279" spans="1:8" ht="15.75" customHeight="1">
      <c r="A279" s="75"/>
      <c r="B279" s="76"/>
      <c r="C279" s="77"/>
      <c r="D279" s="80"/>
      <c r="E279" s="78"/>
      <c r="F279" s="79"/>
      <c r="G279" s="83"/>
      <c r="H279" s="83"/>
    </row>
    <row r="280" spans="1:8" ht="15.75" customHeight="1">
      <c r="A280" s="75"/>
      <c r="B280" s="76"/>
      <c r="C280" s="77"/>
      <c r="D280" s="80"/>
      <c r="E280" s="78"/>
      <c r="F280" s="79"/>
      <c r="G280" s="83"/>
      <c r="H280" s="83"/>
    </row>
    <row r="281" spans="1:8" ht="15.75" customHeight="1">
      <c r="A281" s="75"/>
      <c r="B281" s="76"/>
      <c r="C281" s="77"/>
      <c r="D281" s="80"/>
      <c r="E281" s="78"/>
      <c r="F281" s="79"/>
      <c r="G281" s="83"/>
      <c r="H281" s="83"/>
    </row>
    <row r="282" spans="1:8" ht="15.75" customHeight="1">
      <c r="A282" s="75"/>
      <c r="B282" s="76"/>
      <c r="C282" s="77"/>
      <c r="D282" s="80"/>
      <c r="E282" s="78"/>
      <c r="F282" s="79"/>
      <c r="G282" s="83"/>
      <c r="H282" s="83"/>
    </row>
    <row r="283" spans="1:8" ht="15.75" customHeight="1">
      <c r="A283" s="75"/>
      <c r="B283" s="76"/>
      <c r="C283" s="77"/>
      <c r="D283" s="80"/>
      <c r="E283" s="78"/>
      <c r="F283" s="79"/>
      <c r="G283" s="83"/>
      <c r="H283" s="83"/>
    </row>
    <row r="284" spans="1:8" ht="15.75" customHeight="1">
      <c r="A284" s="75"/>
      <c r="B284" s="76"/>
      <c r="C284" s="77"/>
      <c r="D284" s="80"/>
      <c r="E284" s="78"/>
      <c r="F284" s="79"/>
      <c r="G284" s="83"/>
      <c r="H284" s="83"/>
    </row>
    <row r="285" spans="1:8" ht="15.75" customHeight="1">
      <c r="A285" s="75"/>
      <c r="B285" s="76"/>
      <c r="C285" s="77"/>
      <c r="D285" s="80"/>
      <c r="E285" s="78"/>
      <c r="F285" s="79"/>
      <c r="G285" s="83"/>
      <c r="H285" s="83"/>
    </row>
    <row r="286" spans="1:8" ht="15.75" customHeight="1">
      <c r="A286" s="75"/>
      <c r="B286" s="76"/>
      <c r="C286" s="77"/>
      <c r="D286" s="80"/>
      <c r="E286" s="78"/>
      <c r="F286" s="79"/>
      <c r="G286" s="83"/>
      <c r="H286" s="83"/>
    </row>
    <row r="287" spans="1:8" ht="15.75" customHeight="1">
      <c r="A287" s="75"/>
      <c r="B287" s="76"/>
      <c r="C287" s="77"/>
      <c r="D287" s="80"/>
      <c r="E287" s="78"/>
      <c r="F287" s="79"/>
      <c r="G287" s="83"/>
      <c r="H287" s="83"/>
    </row>
    <row r="288" spans="1:8" ht="15.75" customHeight="1">
      <c r="A288" s="75"/>
      <c r="B288" s="76"/>
      <c r="C288" s="77"/>
      <c r="D288" s="80"/>
      <c r="E288" s="78"/>
      <c r="F288" s="79"/>
      <c r="G288" s="83"/>
      <c r="H288" s="83"/>
    </row>
    <row r="289" spans="1:8" ht="15.75" customHeight="1">
      <c r="A289" s="75"/>
      <c r="B289" s="76"/>
      <c r="C289" s="77"/>
      <c r="D289" s="80"/>
      <c r="E289" s="78"/>
      <c r="F289" s="79"/>
      <c r="G289" s="83"/>
      <c r="H289" s="83"/>
    </row>
    <row r="290" spans="1:8" ht="15.75" customHeight="1">
      <c r="A290" s="75"/>
      <c r="B290" s="76"/>
      <c r="C290" s="77"/>
      <c r="D290" s="80"/>
      <c r="E290" s="78"/>
      <c r="F290" s="79"/>
      <c r="G290" s="83"/>
      <c r="H290" s="83"/>
    </row>
    <row r="291" spans="1:8" ht="15.75" customHeight="1">
      <c r="A291" s="75"/>
      <c r="B291" s="76"/>
      <c r="C291" s="77"/>
      <c r="D291" s="80"/>
      <c r="E291" s="78"/>
      <c r="F291" s="79"/>
      <c r="G291" s="83"/>
      <c r="H291" s="83"/>
    </row>
    <row r="292" spans="1:8" ht="15.75" customHeight="1">
      <c r="A292" s="75"/>
      <c r="B292" s="76"/>
      <c r="C292" s="77"/>
      <c r="D292" s="80"/>
      <c r="E292" s="78"/>
      <c r="F292" s="79"/>
      <c r="G292" s="83"/>
      <c r="H292" s="83"/>
    </row>
    <row r="293" spans="1:8" ht="15.75" customHeight="1">
      <c r="A293" s="75"/>
      <c r="B293" s="76"/>
      <c r="C293" s="77"/>
      <c r="D293" s="80"/>
      <c r="E293" s="78"/>
      <c r="F293" s="79"/>
      <c r="G293" s="83"/>
      <c r="H293" s="83"/>
    </row>
    <row r="294" spans="1:8" ht="15.75" customHeight="1">
      <c r="A294" s="75"/>
      <c r="B294" s="76"/>
      <c r="C294" s="77"/>
      <c r="D294" s="80"/>
      <c r="E294" s="78"/>
      <c r="F294" s="79"/>
      <c r="G294" s="83"/>
      <c r="H294" s="83"/>
    </row>
    <row r="295" spans="1:8" ht="15.75" customHeight="1">
      <c r="A295" s="75"/>
      <c r="B295" s="76"/>
      <c r="C295" s="77"/>
      <c r="D295" s="80"/>
      <c r="E295" s="78"/>
      <c r="F295" s="79"/>
      <c r="G295" s="83"/>
      <c r="H295" s="83"/>
    </row>
    <row r="296" spans="1:8" ht="15.75" customHeight="1">
      <c r="A296" s="75"/>
      <c r="B296" s="76"/>
      <c r="C296" s="77"/>
      <c r="D296" s="80"/>
      <c r="E296" s="78"/>
      <c r="F296" s="79"/>
      <c r="G296" s="83"/>
      <c r="H296" s="83"/>
    </row>
    <row r="297" spans="1:8" ht="15.75" customHeight="1">
      <c r="A297" s="75"/>
      <c r="B297" s="76"/>
      <c r="C297" s="77"/>
      <c r="D297" s="80"/>
      <c r="E297" s="78"/>
      <c r="F297" s="79"/>
      <c r="G297" s="83"/>
      <c r="H297" s="83"/>
    </row>
    <row r="298" spans="1:8" ht="15.75" customHeight="1">
      <c r="A298" s="75"/>
      <c r="B298" s="76"/>
      <c r="C298" s="77"/>
      <c r="D298" s="80"/>
      <c r="E298" s="78"/>
      <c r="F298" s="79"/>
      <c r="G298" s="83"/>
      <c r="H298" s="83"/>
    </row>
    <row r="299" spans="1:8" ht="15.75" customHeight="1">
      <c r="A299" s="75"/>
      <c r="B299" s="76"/>
      <c r="C299" s="77"/>
      <c r="D299" s="80"/>
      <c r="E299" s="78"/>
      <c r="F299" s="79"/>
      <c r="G299" s="83"/>
      <c r="H299" s="83"/>
    </row>
    <row r="300" spans="1:8" ht="15.75" customHeight="1">
      <c r="A300" s="75"/>
      <c r="B300" s="76"/>
      <c r="C300" s="77"/>
      <c r="D300" s="80"/>
      <c r="E300" s="78"/>
      <c r="F300" s="79"/>
      <c r="G300" s="83"/>
      <c r="H300" s="83"/>
    </row>
    <row r="301" spans="1:8" ht="15.75" customHeight="1">
      <c r="A301" s="75"/>
      <c r="B301" s="76"/>
      <c r="C301" s="77"/>
      <c r="D301" s="80"/>
      <c r="E301" s="78"/>
      <c r="F301" s="79"/>
      <c r="G301" s="83"/>
      <c r="H301" s="83"/>
    </row>
    <row r="302" spans="1:8" ht="15.75" customHeight="1">
      <c r="A302" s="75"/>
      <c r="B302" s="76"/>
      <c r="C302" s="77"/>
      <c r="D302" s="80"/>
      <c r="E302" s="78"/>
      <c r="F302" s="79"/>
      <c r="G302" s="83"/>
      <c r="H302" s="83"/>
    </row>
    <row r="303" spans="1:8" ht="15.75" customHeight="1">
      <c r="A303" s="75"/>
      <c r="B303" s="76"/>
      <c r="C303" s="77"/>
      <c r="D303" s="80"/>
      <c r="E303" s="78"/>
      <c r="F303" s="79"/>
      <c r="G303" s="83"/>
      <c r="H303" s="83"/>
    </row>
    <row r="304" spans="1:8" ht="15.75" customHeight="1">
      <c r="A304" s="75"/>
      <c r="B304" s="76"/>
      <c r="C304" s="77"/>
      <c r="D304" s="80"/>
      <c r="E304" s="78"/>
      <c r="F304" s="79"/>
      <c r="G304" s="83"/>
      <c r="H304" s="83"/>
    </row>
    <row r="305" spans="1:8" ht="15.75" customHeight="1">
      <c r="A305" s="75"/>
      <c r="B305" s="76"/>
      <c r="C305" s="77"/>
      <c r="D305" s="80"/>
      <c r="E305" s="78"/>
      <c r="F305" s="79"/>
      <c r="G305" s="83"/>
      <c r="H305" s="83"/>
    </row>
    <row r="306" spans="1:8" ht="15.75" customHeight="1">
      <c r="A306" s="75"/>
      <c r="B306" s="76"/>
      <c r="C306" s="77"/>
      <c r="D306" s="80"/>
      <c r="E306" s="78"/>
      <c r="F306" s="79"/>
      <c r="G306" s="83"/>
      <c r="H306" s="83"/>
    </row>
    <row r="307" spans="1:8" ht="15.75" customHeight="1">
      <c r="A307" s="75"/>
      <c r="B307" s="76"/>
      <c r="C307" s="77"/>
      <c r="D307" s="80"/>
      <c r="E307" s="78"/>
      <c r="F307" s="79"/>
      <c r="G307" s="83"/>
      <c r="H307" s="83"/>
    </row>
    <row r="308" spans="1:8" ht="15.75" customHeight="1">
      <c r="A308" s="75"/>
      <c r="B308" s="76"/>
      <c r="C308" s="77"/>
      <c r="D308" s="80"/>
      <c r="E308" s="78"/>
      <c r="F308" s="79"/>
      <c r="G308" s="83"/>
      <c r="H308" s="83"/>
    </row>
    <row r="309" spans="1:8" ht="15.75" customHeight="1">
      <c r="A309" s="75"/>
      <c r="B309" s="76"/>
      <c r="C309" s="77"/>
      <c r="D309" s="80"/>
      <c r="E309" s="78"/>
      <c r="F309" s="79"/>
      <c r="G309" s="83"/>
      <c r="H309" s="83"/>
    </row>
    <row r="310" spans="1:8" ht="15.75" customHeight="1">
      <c r="A310" s="75"/>
      <c r="B310" s="76"/>
      <c r="C310" s="77"/>
      <c r="D310" s="80"/>
      <c r="E310" s="78"/>
      <c r="F310" s="79"/>
      <c r="G310" s="83"/>
      <c r="H310" s="83"/>
    </row>
    <row r="311" spans="1:8" ht="15.75" customHeight="1">
      <c r="A311" s="75"/>
      <c r="B311" s="76"/>
      <c r="C311" s="77"/>
      <c r="D311" s="80"/>
      <c r="E311" s="78"/>
      <c r="F311" s="79"/>
      <c r="G311" s="83"/>
      <c r="H311" s="83"/>
    </row>
    <row r="312" spans="1:8" ht="15.75" customHeight="1">
      <c r="A312" s="75"/>
      <c r="B312" s="76"/>
      <c r="C312" s="77"/>
      <c r="D312" s="80"/>
      <c r="E312" s="78"/>
      <c r="F312" s="79"/>
      <c r="G312" s="83"/>
      <c r="H312" s="83"/>
    </row>
    <row r="313" spans="1:8" ht="15.75" customHeight="1">
      <c r="A313" s="75"/>
      <c r="B313" s="76"/>
      <c r="C313" s="77"/>
      <c r="D313" s="80"/>
      <c r="E313" s="78"/>
      <c r="F313" s="79"/>
      <c r="G313" s="83"/>
      <c r="H313" s="83"/>
    </row>
    <row r="314" spans="1:8" ht="15.75" customHeight="1">
      <c r="A314" s="75"/>
      <c r="B314" s="76"/>
      <c r="C314" s="77"/>
      <c r="D314" s="80"/>
      <c r="E314" s="78"/>
      <c r="F314" s="79"/>
      <c r="G314" s="83"/>
      <c r="H314" s="83"/>
    </row>
    <row r="315" spans="1:8" ht="15.75" customHeight="1">
      <c r="A315" s="75"/>
      <c r="B315" s="76"/>
      <c r="C315" s="77"/>
      <c r="D315" s="80"/>
      <c r="E315" s="78"/>
      <c r="F315" s="79"/>
      <c r="G315" s="83"/>
      <c r="H315" s="83"/>
    </row>
    <row r="316" spans="1:8" ht="15.75" customHeight="1">
      <c r="A316" s="75"/>
      <c r="B316" s="76"/>
      <c r="C316" s="77"/>
      <c r="D316" s="80"/>
      <c r="E316" s="78"/>
      <c r="F316" s="79"/>
      <c r="G316" s="83"/>
      <c r="H316" s="83"/>
    </row>
    <row r="317" spans="1:8" ht="15.75" customHeight="1">
      <c r="A317" s="75"/>
      <c r="B317" s="76"/>
      <c r="C317" s="77"/>
      <c r="D317" s="80"/>
      <c r="E317" s="78"/>
      <c r="F317" s="79"/>
      <c r="G317" s="83"/>
      <c r="H317" s="83"/>
    </row>
    <row r="318" spans="1:8" ht="15.75" customHeight="1">
      <c r="A318" s="75"/>
      <c r="B318" s="76"/>
      <c r="C318" s="77"/>
      <c r="D318" s="80"/>
      <c r="E318" s="78"/>
      <c r="F318" s="79"/>
      <c r="G318" s="83"/>
      <c r="H318" s="83"/>
    </row>
    <row r="319" spans="1:8" ht="15.75" customHeight="1">
      <c r="A319" s="75"/>
      <c r="B319" s="76"/>
      <c r="C319" s="77"/>
      <c r="D319" s="80"/>
      <c r="E319" s="78"/>
      <c r="F319" s="79"/>
      <c r="G319" s="83"/>
      <c r="H319" s="83"/>
    </row>
    <row r="320" spans="1:8" ht="15.75" customHeight="1">
      <c r="A320" s="75"/>
      <c r="B320" s="76"/>
      <c r="C320" s="77"/>
      <c r="D320" s="80"/>
      <c r="E320" s="78"/>
      <c r="F320" s="79"/>
      <c r="G320" s="83"/>
      <c r="H320" s="83"/>
    </row>
    <row r="321" spans="1:8" ht="15.75" customHeight="1">
      <c r="A321" s="75"/>
      <c r="B321" s="76"/>
      <c r="C321" s="77"/>
      <c r="D321" s="80"/>
      <c r="E321" s="78"/>
      <c r="F321" s="79"/>
      <c r="G321" s="83"/>
      <c r="H321" s="83"/>
    </row>
    <row r="322" spans="1:8" ht="15.75" customHeight="1">
      <c r="A322" s="75"/>
      <c r="B322" s="76"/>
      <c r="C322" s="77"/>
      <c r="D322" s="80"/>
      <c r="E322" s="78"/>
      <c r="F322" s="79"/>
      <c r="G322" s="83"/>
      <c r="H322" s="83"/>
    </row>
    <row r="323" spans="1:8" ht="15.75" customHeight="1">
      <c r="A323" s="75"/>
      <c r="B323" s="76"/>
      <c r="C323" s="77"/>
      <c r="D323" s="80"/>
      <c r="E323" s="78"/>
      <c r="F323" s="79"/>
      <c r="G323" s="83"/>
      <c r="H323" s="83"/>
    </row>
    <row r="324" spans="1:8" ht="15.75" customHeight="1">
      <c r="A324" s="75"/>
      <c r="B324" s="76"/>
      <c r="C324" s="77"/>
      <c r="D324" s="80"/>
      <c r="E324" s="78"/>
      <c r="F324" s="79"/>
      <c r="G324" s="83"/>
      <c r="H324" s="83"/>
    </row>
    <row r="325" spans="1:8" ht="15.75" customHeight="1">
      <c r="A325" s="75"/>
      <c r="B325" s="76"/>
      <c r="C325" s="77"/>
      <c r="D325" s="80"/>
      <c r="E325" s="78"/>
      <c r="F325" s="79"/>
      <c r="G325" s="83"/>
      <c r="H325" s="83"/>
    </row>
    <row r="326" spans="1:8" ht="15.75" customHeight="1">
      <c r="A326" s="75"/>
      <c r="B326" s="76"/>
      <c r="C326" s="77"/>
      <c r="D326" s="80"/>
      <c r="E326" s="78"/>
      <c r="F326" s="79"/>
      <c r="G326" s="83"/>
      <c r="H326" s="83"/>
    </row>
    <row r="327" spans="1:8" ht="15.75" customHeight="1">
      <c r="A327" s="75"/>
      <c r="B327" s="76"/>
      <c r="C327" s="77"/>
      <c r="D327" s="80"/>
      <c r="E327" s="78"/>
      <c r="F327" s="79"/>
      <c r="G327" s="83"/>
      <c r="H327" s="83"/>
    </row>
    <row r="328" spans="1:8" ht="15.75" customHeight="1">
      <c r="A328" s="75"/>
      <c r="B328" s="76"/>
      <c r="C328" s="77"/>
      <c r="D328" s="80"/>
      <c r="E328" s="78"/>
      <c r="F328" s="79"/>
      <c r="G328" s="83"/>
      <c r="H328" s="83"/>
    </row>
    <row r="329" spans="1:8" ht="15.75" customHeight="1">
      <c r="A329" s="75"/>
      <c r="B329" s="76"/>
      <c r="C329" s="77"/>
      <c r="D329" s="80"/>
      <c r="E329" s="78"/>
      <c r="F329" s="79"/>
      <c r="G329" s="83"/>
      <c r="H329" s="83"/>
    </row>
    <row r="330" spans="1:8" ht="15.75" customHeight="1">
      <c r="A330" s="75"/>
      <c r="B330" s="76"/>
      <c r="C330" s="77"/>
      <c r="D330" s="80"/>
      <c r="E330" s="78"/>
      <c r="F330" s="79"/>
      <c r="G330" s="83"/>
      <c r="H330" s="83"/>
    </row>
    <row r="331" spans="1:8" ht="15.75" customHeight="1">
      <c r="A331" s="75"/>
      <c r="B331" s="76"/>
      <c r="C331" s="77"/>
      <c r="D331" s="80"/>
      <c r="E331" s="78"/>
      <c r="F331" s="79"/>
      <c r="G331" s="83"/>
      <c r="H331" s="83"/>
    </row>
    <row r="332" spans="1:8" ht="15.75" customHeight="1">
      <c r="A332" s="75"/>
      <c r="B332" s="76"/>
      <c r="C332" s="77"/>
      <c r="D332" s="80"/>
      <c r="E332" s="78"/>
      <c r="F332" s="79"/>
      <c r="G332" s="83"/>
      <c r="H332" s="83"/>
    </row>
    <row r="333" spans="1:8" ht="15.75" customHeight="1">
      <c r="A333" s="75"/>
      <c r="B333" s="76"/>
      <c r="C333" s="77"/>
      <c r="D333" s="80"/>
      <c r="E333" s="78"/>
      <c r="F333" s="79"/>
      <c r="G333" s="83"/>
      <c r="H333" s="83"/>
    </row>
    <row r="334" spans="1:8" ht="15.75" customHeight="1">
      <c r="A334" s="75"/>
      <c r="B334" s="76"/>
      <c r="C334" s="77"/>
      <c r="D334" s="80"/>
      <c r="E334" s="78"/>
      <c r="F334" s="79"/>
      <c r="G334" s="83"/>
      <c r="H334" s="83"/>
    </row>
    <row r="335" spans="1:8" ht="15.75" customHeight="1">
      <c r="A335" s="75"/>
      <c r="B335" s="76"/>
      <c r="C335" s="77"/>
      <c r="D335" s="80"/>
      <c r="E335" s="78"/>
      <c r="F335" s="79"/>
      <c r="G335" s="83"/>
      <c r="H335" s="83"/>
    </row>
    <row r="336" spans="1:8" ht="15.75" customHeight="1">
      <c r="A336" s="75"/>
      <c r="B336" s="76"/>
      <c r="C336" s="77"/>
      <c r="D336" s="80"/>
      <c r="E336" s="78"/>
      <c r="F336" s="79"/>
      <c r="G336" s="83"/>
      <c r="H336" s="83"/>
    </row>
    <row r="337" spans="1:8" ht="15.75" customHeight="1">
      <c r="A337" s="75"/>
      <c r="B337" s="76"/>
      <c r="C337" s="77"/>
      <c r="D337" s="80"/>
      <c r="E337" s="78"/>
      <c r="F337" s="79"/>
      <c r="G337" s="83"/>
      <c r="H337" s="83"/>
    </row>
    <row r="338" spans="1:8" ht="15.75" customHeight="1">
      <c r="A338" s="75"/>
      <c r="B338" s="76"/>
      <c r="C338" s="77"/>
      <c r="D338" s="80"/>
      <c r="E338" s="78"/>
      <c r="F338" s="79"/>
      <c r="G338" s="83"/>
      <c r="H338" s="83"/>
    </row>
    <row r="339" spans="1:8" ht="15.75" customHeight="1">
      <c r="A339" s="75"/>
      <c r="B339" s="76"/>
      <c r="C339" s="77"/>
      <c r="D339" s="80"/>
      <c r="E339" s="78"/>
      <c r="F339" s="79"/>
      <c r="G339" s="83"/>
      <c r="H339" s="83"/>
    </row>
    <row r="340" spans="1:8" ht="15.75" customHeight="1">
      <c r="A340" s="75"/>
      <c r="B340" s="76"/>
      <c r="C340" s="77"/>
      <c r="D340" s="80"/>
      <c r="E340" s="78"/>
      <c r="F340" s="79"/>
      <c r="G340" s="83"/>
      <c r="H340" s="83"/>
    </row>
    <row r="341" spans="1:8" ht="15.75" customHeight="1">
      <c r="A341" s="75"/>
      <c r="B341" s="76"/>
      <c r="C341" s="77"/>
      <c r="D341" s="80"/>
      <c r="E341" s="78"/>
      <c r="F341" s="79"/>
      <c r="G341" s="83"/>
      <c r="H341" s="83"/>
    </row>
    <row r="342" spans="1:8" ht="15.75" customHeight="1">
      <c r="A342" s="75"/>
      <c r="B342" s="76"/>
      <c r="C342" s="77"/>
      <c r="D342" s="80"/>
      <c r="E342" s="78"/>
      <c r="F342" s="79"/>
      <c r="G342" s="83"/>
      <c r="H342" s="83"/>
    </row>
    <row r="343" spans="1:8" ht="15.75" customHeight="1">
      <c r="A343" s="75"/>
      <c r="B343" s="76"/>
      <c r="C343" s="77"/>
      <c r="D343" s="80"/>
      <c r="E343" s="78"/>
      <c r="F343" s="79"/>
      <c r="G343" s="83"/>
      <c r="H343" s="83"/>
    </row>
    <row r="344" spans="1:8" ht="15.75" customHeight="1">
      <c r="A344" s="75"/>
      <c r="B344" s="76"/>
      <c r="C344" s="77"/>
      <c r="D344" s="80"/>
      <c r="E344" s="78"/>
      <c r="F344" s="79"/>
      <c r="G344" s="83"/>
      <c r="H344" s="83"/>
    </row>
    <row r="345" spans="1:8" ht="15.75" customHeight="1">
      <c r="A345" s="75"/>
      <c r="B345" s="76"/>
      <c r="C345" s="77"/>
      <c r="D345" s="80"/>
      <c r="E345" s="78"/>
      <c r="F345" s="79"/>
      <c r="G345" s="83"/>
      <c r="H345" s="83"/>
    </row>
    <row r="346" spans="1:8" ht="15.75" customHeight="1">
      <c r="A346" s="75"/>
      <c r="B346" s="76"/>
      <c r="C346" s="77"/>
      <c r="D346" s="80"/>
      <c r="E346" s="78"/>
      <c r="F346" s="79"/>
      <c r="G346" s="83"/>
      <c r="H346" s="83"/>
    </row>
    <row r="347" spans="1:8" ht="15.75" customHeight="1">
      <c r="A347" s="75"/>
      <c r="B347" s="76"/>
      <c r="C347" s="77"/>
      <c r="D347" s="80"/>
      <c r="E347" s="78"/>
      <c r="F347" s="79"/>
      <c r="G347" s="83"/>
      <c r="H347" s="83"/>
    </row>
    <row r="348" spans="1:8" ht="15.75" customHeight="1">
      <c r="A348" s="75"/>
      <c r="B348" s="76"/>
      <c r="C348" s="77"/>
      <c r="D348" s="80"/>
      <c r="E348" s="78"/>
      <c r="F348" s="79"/>
      <c r="G348" s="83"/>
      <c r="H348" s="83"/>
    </row>
    <row r="349" spans="1:8" ht="15.75" customHeight="1">
      <c r="A349" s="75"/>
      <c r="B349" s="76"/>
      <c r="C349" s="77"/>
      <c r="D349" s="80"/>
      <c r="E349" s="78"/>
      <c r="F349" s="79"/>
      <c r="G349" s="83"/>
      <c r="H349" s="83"/>
    </row>
    <row r="350" spans="1:8" ht="15.75" customHeight="1">
      <c r="A350" s="75"/>
      <c r="B350" s="76"/>
      <c r="C350" s="77"/>
      <c r="D350" s="80"/>
      <c r="E350" s="78"/>
      <c r="F350" s="79"/>
      <c r="G350" s="83"/>
      <c r="H350" s="83"/>
    </row>
    <row r="351" spans="1:8" ht="15.75" customHeight="1">
      <c r="A351" s="75"/>
      <c r="B351" s="76"/>
      <c r="C351" s="77"/>
      <c r="D351" s="80"/>
      <c r="E351" s="78"/>
      <c r="F351" s="79"/>
      <c r="G351" s="83"/>
      <c r="H351" s="83"/>
    </row>
    <row r="352" spans="1:8" ht="15.75" customHeight="1">
      <c r="A352" s="75"/>
      <c r="B352" s="76"/>
      <c r="C352" s="77"/>
      <c r="D352" s="80"/>
      <c r="E352" s="78"/>
      <c r="F352" s="79"/>
      <c r="G352" s="83"/>
      <c r="H352" s="83"/>
    </row>
    <row r="353" spans="1:8" ht="15.75" customHeight="1">
      <c r="A353" s="75"/>
      <c r="B353" s="76"/>
      <c r="C353" s="77"/>
      <c r="D353" s="80"/>
      <c r="E353" s="78"/>
      <c r="F353" s="79"/>
      <c r="G353" s="83"/>
      <c r="H353" s="83"/>
    </row>
    <row r="354" spans="1:8" ht="15.75" customHeight="1">
      <c r="A354" s="75"/>
      <c r="B354" s="76"/>
      <c r="C354" s="77"/>
      <c r="D354" s="80"/>
      <c r="E354" s="78"/>
      <c r="F354" s="79"/>
      <c r="G354" s="83"/>
      <c r="H354" s="83"/>
    </row>
    <row r="355" spans="1:8" ht="15.75" customHeight="1">
      <c r="A355" s="75"/>
      <c r="B355" s="76"/>
      <c r="C355" s="77"/>
      <c r="D355" s="80"/>
      <c r="E355" s="78"/>
      <c r="F355" s="79"/>
      <c r="G355" s="83"/>
      <c r="H355" s="83"/>
    </row>
    <row r="356" spans="1:8" ht="15.75" customHeight="1">
      <c r="A356" s="75"/>
      <c r="B356" s="76"/>
      <c r="C356" s="77"/>
      <c r="D356" s="80"/>
      <c r="E356" s="78"/>
      <c r="F356" s="79"/>
      <c r="G356" s="83"/>
      <c r="H356" s="83"/>
    </row>
    <row r="357" spans="1:8" ht="15.75" customHeight="1">
      <c r="A357" s="75"/>
      <c r="B357" s="76"/>
      <c r="C357" s="77"/>
      <c r="D357" s="80"/>
      <c r="E357" s="78"/>
      <c r="F357" s="79"/>
      <c r="G357" s="83"/>
      <c r="H357" s="83"/>
    </row>
    <row r="358" spans="1:8" ht="15.75" customHeight="1">
      <c r="A358" s="75"/>
      <c r="B358" s="76"/>
      <c r="C358" s="77"/>
      <c r="D358" s="80"/>
      <c r="E358" s="78"/>
      <c r="F358" s="79"/>
      <c r="G358" s="83"/>
      <c r="H358" s="83"/>
    </row>
    <row r="359" spans="1:8" ht="15.75" customHeight="1">
      <c r="A359" s="75"/>
      <c r="B359" s="76"/>
      <c r="C359" s="77"/>
      <c r="D359" s="80"/>
      <c r="E359" s="78"/>
      <c r="F359" s="79"/>
      <c r="G359" s="83"/>
      <c r="H359" s="83"/>
    </row>
    <row r="360" spans="1:8" ht="15.75" customHeight="1">
      <c r="A360" s="75"/>
      <c r="B360" s="76"/>
      <c r="C360" s="77"/>
      <c r="D360" s="80"/>
      <c r="E360" s="78"/>
      <c r="F360" s="79"/>
      <c r="G360" s="83"/>
      <c r="H360" s="83"/>
    </row>
    <row r="361" spans="1:8" ht="15.75" customHeight="1">
      <c r="A361" s="75"/>
      <c r="B361" s="76"/>
      <c r="C361" s="77"/>
      <c r="D361" s="80"/>
      <c r="E361" s="78"/>
      <c r="F361" s="79"/>
      <c r="G361" s="83"/>
      <c r="H361" s="83"/>
    </row>
    <row r="362" spans="1:8" ht="15.75" customHeight="1">
      <c r="A362" s="75"/>
      <c r="B362" s="76"/>
      <c r="C362" s="77"/>
      <c r="D362" s="80"/>
      <c r="E362" s="78"/>
      <c r="F362" s="79"/>
      <c r="G362" s="83"/>
      <c r="H362" s="83"/>
    </row>
    <row r="363" spans="1:8" ht="15.75" customHeight="1">
      <c r="A363" s="75"/>
      <c r="B363" s="76"/>
      <c r="C363" s="77"/>
      <c r="D363" s="80"/>
      <c r="E363" s="78"/>
      <c r="F363" s="79"/>
      <c r="G363" s="83"/>
      <c r="H363" s="83"/>
    </row>
    <row r="364" spans="1:8" ht="15.75" customHeight="1">
      <c r="A364" s="75"/>
      <c r="B364" s="76"/>
      <c r="C364" s="77"/>
      <c r="D364" s="80"/>
      <c r="E364" s="78"/>
      <c r="F364" s="79"/>
      <c r="G364" s="83"/>
      <c r="H364" s="83"/>
    </row>
    <row r="365" spans="1:8" ht="15.75" customHeight="1">
      <c r="A365" s="75"/>
      <c r="B365" s="76"/>
      <c r="C365" s="77"/>
      <c r="D365" s="80"/>
      <c r="E365" s="78"/>
      <c r="F365" s="79"/>
      <c r="G365" s="83"/>
      <c r="H365" s="83"/>
    </row>
    <row r="366" spans="1:8" ht="15.75" customHeight="1">
      <c r="A366" s="75"/>
      <c r="B366" s="76"/>
      <c r="C366" s="77"/>
      <c r="D366" s="80"/>
      <c r="E366" s="78"/>
      <c r="F366" s="79"/>
      <c r="G366" s="83"/>
      <c r="H366" s="83"/>
    </row>
    <row r="367" spans="1:8" ht="15.75" customHeight="1">
      <c r="A367" s="75"/>
      <c r="B367" s="76"/>
      <c r="C367" s="77"/>
      <c r="D367" s="80"/>
      <c r="E367" s="78"/>
      <c r="F367" s="79"/>
      <c r="G367" s="83"/>
      <c r="H367" s="83"/>
    </row>
    <row r="368" spans="1:8" ht="15.75" customHeight="1">
      <c r="A368" s="75"/>
      <c r="B368" s="76"/>
      <c r="C368" s="77"/>
      <c r="D368" s="80"/>
      <c r="E368" s="78"/>
      <c r="F368" s="79"/>
      <c r="G368" s="83"/>
      <c r="H368" s="83"/>
    </row>
    <row r="369" spans="1:8" ht="15.75" customHeight="1">
      <c r="A369" s="75"/>
      <c r="B369" s="76"/>
      <c r="C369" s="77"/>
      <c r="D369" s="80"/>
      <c r="E369" s="78"/>
      <c r="F369" s="79"/>
      <c r="G369" s="83"/>
      <c r="H369" s="83"/>
    </row>
    <row r="370" spans="1:8" ht="15.75" customHeight="1">
      <c r="A370" s="75"/>
      <c r="B370" s="76"/>
      <c r="C370" s="77"/>
      <c r="D370" s="80"/>
      <c r="E370" s="78"/>
      <c r="F370" s="79"/>
      <c r="G370" s="83"/>
      <c r="H370" s="83"/>
    </row>
    <row r="371" spans="1:8" ht="15.75" customHeight="1">
      <c r="A371" s="75"/>
      <c r="B371" s="76"/>
      <c r="C371" s="77"/>
      <c r="D371" s="80"/>
      <c r="E371" s="78"/>
      <c r="F371" s="79"/>
      <c r="G371" s="83"/>
      <c r="H371" s="83"/>
    </row>
    <row r="372" spans="1:8" ht="15.75" customHeight="1">
      <c r="A372" s="75"/>
      <c r="B372" s="76"/>
      <c r="C372" s="77"/>
      <c r="D372" s="80"/>
      <c r="E372" s="78"/>
      <c r="F372" s="79"/>
      <c r="G372" s="83"/>
      <c r="H372" s="83"/>
    </row>
    <row r="373" spans="1:8" ht="15.75" customHeight="1">
      <c r="A373" s="75"/>
      <c r="B373" s="76"/>
      <c r="C373" s="77"/>
      <c r="D373" s="80"/>
      <c r="E373" s="78"/>
      <c r="F373" s="79"/>
      <c r="G373" s="83"/>
      <c r="H373" s="83"/>
    </row>
    <row r="374" spans="1:8" ht="15.75" customHeight="1">
      <c r="A374" s="75"/>
      <c r="B374" s="76"/>
      <c r="C374" s="77"/>
      <c r="D374" s="80"/>
      <c r="E374" s="78"/>
      <c r="F374" s="79"/>
      <c r="G374" s="83"/>
      <c r="H374" s="83"/>
    </row>
    <row r="375" spans="1:8" ht="15.75" customHeight="1">
      <c r="A375" s="75"/>
      <c r="B375" s="76"/>
      <c r="C375" s="77"/>
      <c r="D375" s="80"/>
      <c r="E375" s="78"/>
      <c r="F375" s="79"/>
      <c r="G375" s="83"/>
      <c r="H375" s="83"/>
    </row>
    <row r="376" spans="1:8" ht="15.75" customHeight="1">
      <c r="A376" s="75"/>
      <c r="B376" s="76"/>
      <c r="C376" s="77"/>
      <c r="D376" s="80"/>
      <c r="E376" s="78"/>
      <c r="F376" s="79"/>
      <c r="G376" s="83"/>
      <c r="H376" s="83"/>
    </row>
    <row r="377" spans="1:8" ht="15.75" customHeight="1">
      <c r="A377" s="75"/>
      <c r="B377" s="76"/>
      <c r="C377" s="77"/>
      <c r="D377" s="80"/>
      <c r="E377" s="78"/>
      <c r="F377" s="79"/>
      <c r="G377" s="83"/>
      <c r="H377" s="83"/>
    </row>
    <row r="378" spans="1:8" ht="15.75" customHeight="1">
      <c r="A378" s="75"/>
      <c r="B378" s="76"/>
      <c r="C378" s="77"/>
      <c r="D378" s="80"/>
      <c r="E378" s="78"/>
      <c r="F378" s="79"/>
      <c r="G378" s="83"/>
      <c r="H378" s="83"/>
    </row>
    <row r="379" spans="1:8" ht="15.75" customHeight="1">
      <c r="A379" s="75"/>
      <c r="B379" s="76"/>
      <c r="C379" s="77"/>
      <c r="D379" s="80"/>
      <c r="E379" s="78"/>
      <c r="F379" s="79"/>
      <c r="G379" s="83"/>
      <c r="H379" s="83"/>
    </row>
    <row r="380" spans="1:8" ht="15.75" customHeight="1">
      <c r="A380" s="75"/>
      <c r="B380" s="76"/>
      <c r="C380" s="77"/>
      <c r="D380" s="80"/>
      <c r="E380" s="78"/>
      <c r="F380" s="79"/>
      <c r="G380" s="83"/>
      <c r="H380" s="83"/>
    </row>
    <row r="381" spans="1:8" ht="15.75" customHeight="1">
      <c r="A381" s="75"/>
      <c r="B381" s="76"/>
      <c r="C381" s="77"/>
      <c r="D381" s="80"/>
      <c r="E381" s="78"/>
      <c r="F381" s="79"/>
      <c r="G381" s="83"/>
      <c r="H381" s="83"/>
    </row>
    <row r="382" spans="1:8" ht="15.75" customHeight="1">
      <c r="A382" s="75"/>
      <c r="B382" s="76"/>
      <c r="C382" s="77"/>
      <c r="D382" s="80"/>
      <c r="E382" s="78"/>
      <c r="F382" s="79"/>
      <c r="G382" s="83"/>
      <c r="H382" s="83"/>
    </row>
    <row r="383" spans="1:8" ht="15.75" customHeight="1">
      <c r="A383" s="75"/>
      <c r="B383" s="76"/>
      <c r="C383" s="77"/>
      <c r="D383" s="80"/>
      <c r="E383" s="78"/>
      <c r="F383" s="79"/>
      <c r="G383" s="83"/>
      <c r="H383" s="83"/>
    </row>
    <row r="384" spans="1:8" ht="15.75" customHeight="1">
      <c r="A384" s="75"/>
      <c r="B384" s="76"/>
      <c r="C384" s="77"/>
      <c r="D384" s="80"/>
      <c r="E384" s="78"/>
      <c r="F384" s="79"/>
      <c r="G384" s="83"/>
      <c r="H384" s="83"/>
    </row>
    <row r="385" spans="1:8" ht="15.75" customHeight="1">
      <c r="A385" s="75"/>
      <c r="B385" s="76"/>
      <c r="C385" s="77"/>
      <c r="D385" s="80"/>
      <c r="E385" s="78"/>
      <c r="F385" s="79"/>
      <c r="G385" s="83"/>
      <c r="H385" s="83"/>
    </row>
    <row r="386" spans="1:8" ht="15.75" customHeight="1">
      <c r="A386" s="75"/>
      <c r="B386" s="76"/>
      <c r="C386" s="77"/>
      <c r="D386" s="80"/>
      <c r="E386" s="78"/>
      <c r="F386" s="79"/>
      <c r="G386" s="83"/>
      <c r="H386" s="83"/>
    </row>
    <row r="387" spans="1:8" ht="15.75" customHeight="1">
      <c r="A387" s="75"/>
      <c r="B387" s="76"/>
      <c r="C387" s="77"/>
      <c r="D387" s="80"/>
      <c r="E387" s="78"/>
      <c r="F387" s="79"/>
      <c r="G387" s="83"/>
      <c r="H387" s="83"/>
    </row>
    <row r="388" spans="1:8" ht="15.75" customHeight="1">
      <c r="A388" s="75"/>
      <c r="B388" s="76"/>
      <c r="C388" s="77"/>
      <c r="D388" s="80"/>
      <c r="E388" s="78"/>
      <c r="F388" s="79"/>
      <c r="G388" s="83"/>
      <c r="H388" s="83"/>
    </row>
    <row r="389" spans="1:8" ht="15.75" customHeight="1">
      <c r="A389" s="75"/>
      <c r="B389" s="76"/>
      <c r="C389" s="77"/>
      <c r="D389" s="80"/>
      <c r="E389" s="78"/>
      <c r="F389" s="79"/>
      <c r="G389" s="83"/>
      <c r="H389" s="83"/>
    </row>
    <row r="390" spans="1:8" ht="15.75" customHeight="1">
      <c r="A390" s="75"/>
      <c r="B390" s="76"/>
      <c r="C390" s="77"/>
      <c r="D390" s="80"/>
      <c r="E390" s="78"/>
      <c r="F390" s="79"/>
      <c r="G390" s="83"/>
      <c r="H390" s="83"/>
    </row>
    <row r="391" spans="1:8" ht="15.75" customHeight="1">
      <c r="A391" s="75"/>
      <c r="B391" s="76"/>
      <c r="C391" s="77"/>
      <c r="D391" s="80"/>
      <c r="E391" s="78"/>
      <c r="F391" s="79"/>
      <c r="G391" s="83"/>
      <c r="H391" s="83"/>
    </row>
    <row r="392" spans="1:8" ht="15.75" customHeight="1">
      <c r="A392" s="75"/>
      <c r="B392" s="76"/>
      <c r="C392" s="77"/>
      <c r="D392" s="80"/>
      <c r="E392" s="78"/>
      <c r="F392" s="79"/>
      <c r="G392" s="83"/>
      <c r="H392" s="83"/>
    </row>
    <row r="393" spans="1:8" ht="15.75" customHeight="1">
      <c r="A393" s="75"/>
      <c r="B393" s="76"/>
      <c r="C393" s="77"/>
      <c r="D393" s="80"/>
      <c r="E393" s="78"/>
      <c r="F393" s="79"/>
      <c r="G393" s="83"/>
      <c r="H393" s="83"/>
    </row>
    <row r="394" spans="1:8" ht="15.75" customHeight="1">
      <c r="A394" s="75"/>
      <c r="B394" s="76"/>
      <c r="C394" s="77"/>
      <c r="D394" s="80"/>
      <c r="E394" s="78"/>
      <c r="F394" s="79"/>
      <c r="G394" s="83"/>
      <c r="H394" s="83"/>
    </row>
    <row r="395" spans="1:8" ht="15.75" customHeight="1">
      <c r="A395" s="75"/>
      <c r="B395" s="76"/>
      <c r="C395" s="77"/>
      <c r="D395" s="80"/>
      <c r="E395" s="78"/>
      <c r="F395" s="79"/>
      <c r="G395" s="83"/>
      <c r="H395" s="83"/>
    </row>
    <row r="396" spans="1:8" ht="15.75" customHeight="1">
      <c r="A396" s="75"/>
      <c r="B396" s="76"/>
      <c r="C396" s="77"/>
      <c r="D396" s="80"/>
      <c r="E396" s="78"/>
      <c r="F396" s="79"/>
      <c r="G396" s="83"/>
      <c r="H396" s="83"/>
    </row>
    <row r="397" spans="1:8" ht="15.75" customHeight="1">
      <c r="A397" s="75"/>
      <c r="B397" s="76"/>
      <c r="C397" s="77"/>
      <c r="D397" s="80"/>
      <c r="E397" s="78"/>
      <c r="F397" s="79"/>
      <c r="G397" s="83"/>
      <c r="H397" s="83"/>
    </row>
    <row r="398" spans="1:8" ht="15.75" customHeight="1">
      <c r="A398" s="75"/>
      <c r="B398" s="76"/>
      <c r="C398" s="77"/>
      <c r="D398" s="80"/>
      <c r="E398" s="78"/>
      <c r="F398" s="79"/>
      <c r="G398" s="83"/>
      <c r="H398" s="83"/>
    </row>
    <row r="399" spans="1:8" ht="15.75" customHeight="1">
      <c r="A399" s="75"/>
      <c r="B399" s="76"/>
      <c r="C399" s="77"/>
      <c r="D399" s="80"/>
      <c r="E399" s="78"/>
      <c r="F399" s="79"/>
      <c r="G399" s="83"/>
      <c r="H399" s="83"/>
    </row>
    <row r="400" spans="1:8" ht="15.75" customHeight="1">
      <c r="A400" s="75"/>
      <c r="B400" s="76"/>
      <c r="C400" s="77"/>
      <c r="D400" s="80"/>
      <c r="E400" s="78"/>
      <c r="F400" s="79"/>
      <c r="G400" s="83"/>
      <c r="H400" s="83"/>
    </row>
    <row r="401" spans="1:8" ht="15.75" customHeight="1">
      <c r="A401" s="75"/>
      <c r="B401" s="76"/>
      <c r="C401" s="77"/>
      <c r="D401" s="80"/>
      <c r="E401" s="78"/>
      <c r="F401" s="79"/>
      <c r="G401" s="83"/>
      <c r="H401" s="83"/>
    </row>
    <row r="402" spans="1:8" ht="15.75" customHeight="1">
      <c r="A402" s="75"/>
      <c r="B402" s="76"/>
      <c r="C402" s="77"/>
      <c r="D402" s="80"/>
      <c r="E402" s="78"/>
      <c r="F402" s="79"/>
      <c r="G402" s="83"/>
      <c r="H402" s="83"/>
    </row>
    <row r="403" spans="1:8" ht="15.75" customHeight="1">
      <c r="A403" s="75"/>
      <c r="B403" s="76"/>
      <c r="C403" s="77"/>
      <c r="D403" s="80"/>
      <c r="E403" s="78"/>
      <c r="F403" s="79"/>
      <c r="G403" s="83"/>
      <c r="H403" s="83"/>
    </row>
    <row r="404" spans="1:8" ht="15.75" customHeight="1">
      <c r="A404" s="75"/>
      <c r="B404" s="76"/>
      <c r="C404" s="77"/>
      <c r="D404" s="80"/>
      <c r="E404" s="78"/>
      <c r="F404" s="79"/>
      <c r="G404" s="83"/>
      <c r="H404" s="83"/>
    </row>
    <row r="405" spans="1:8" ht="15.75" customHeight="1">
      <c r="A405" s="75"/>
      <c r="B405" s="76"/>
      <c r="C405" s="77"/>
      <c r="D405" s="80"/>
      <c r="E405" s="78"/>
      <c r="F405" s="79"/>
      <c r="G405" s="83"/>
      <c r="H405" s="83"/>
    </row>
    <row r="406" spans="1:8" ht="15.75" customHeight="1">
      <c r="A406" s="75"/>
      <c r="B406" s="76"/>
      <c r="C406" s="77"/>
      <c r="D406" s="80"/>
      <c r="E406" s="78"/>
      <c r="F406" s="79"/>
      <c r="G406" s="83"/>
      <c r="H406" s="83"/>
    </row>
    <row r="407" spans="1:8" ht="15.75" customHeight="1">
      <c r="A407" s="75"/>
      <c r="B407" s="76"/>
      <c r="C407" s="77"/>
      <c r="D407" s="80"/>
      <c r="E407" s="78"/>
      <c r="F407" s="79"/>
      <c r="G407" s="83"/>
      <c r="H407" s="83"/>
    </row>
    <row r="408" spans="1:8" ht="15.75" customHeight="1">
      <c r="A408" s="75"/>
      <c r="B408" s="76"/>
      <c r="C408" s="77"/>
      <c r="D408" s="80"/>
      <c r="E408" s="78"/>
      <c r="F408" s="79"/>
      <c r="G408" s="83"/>
      <c r="H408" s="83"/>
    </row>
    <row r="409" spans="1:8" ht="15.75" customHeight="1">
      <c r="A409" s="75"/>
      <c r="B409" s="76"/>
      <c r="C409" s="77"/>
      <c r="D409" s="80"/>
      <c r="E409" s="78"/>
      <c r="F409" s="79"/>
      <c r="G409" s="83"/>
      <c r="H409" s="83"/>
    </row>
    <row r="410" spans="1:8" ht="15.75" customHeight="1">
      <c r="A410" s="75"/>
      <c r="B410" s="76"/>
      <c r="C410" s="77"/>
      <c r="D410" s="80"/>
      <c r="E410" s="78"/>
      <c r="F410" s="79"/>
      <c r="G410" s="83"/>
      <c r="H410" s="83"/>
    </row>
    <row r="411" spans="1:8" ht="15.75" customHeight="1">
      <c r="A411" s="75"/>
      <c r="B411" s="76"/>
      <c r="C411" s="77"/>
      <c r="D411" s="80"/>
      <c r="E411" s="78"/>
      <c r="F411" s="79"/>
      <c r="G411" s="83"/>
      <c r="H411" s="83"/>
    </row>
    <row r="412" spans="1:8" ht="15.75" customHeight="1">
      <c r="A412" s="75"/>
      <c r="B412" s="76"/>
      <c r="C412" s="77"/>
      <c r="D412" s="80"/>
      <c r="E412" s="78"/>
      <c r="F412" s="79"/>
      <c r="G412" s="83"/>
      <c r="H412" s="83"/>
    </row>
    <row r="413" spans="1:8" ht="15.75" customHeight="1">
      <c r="A413" s="75"/>
      <c r="B413" s="76"/>
      <c r="C413" s="77"/>
      <c r="D413" s="80"/>
      <c r="E413" s="78"/>
      <c r="F413" s="79"/>
      <c r="G413" s="83"/>
      <c r="H413" s="83"/>
    </row>
    <row r="414" spans="1:8" ht="15.75" customHeight="1">
      <c r="A414" s="75"/>
      <c r="B414" s="76"/>
      <c r="C414" s="77"/>
      <c r="D414" s="80"/>
      <c r="E414" s="78"/>
      <c r="F414" s="79"/>
      <c r="G414" s="83"/>
      <c r="H414" s="83"/>
    </row>
    <row r="415" spans="1:8" ht="15.75" customHeight="1">
      <c r="A415" s="75"/>
      <c r="B415" s="76"/>
      <c r="C415" s="77"/>
      <c r="D415" s="80"/>
      <c r="E415" s="78"/>
      <c r="F415" s="79"/>
      <c r="G415" s="83"/>
      <c r="H415" s="83"/>
    </row>
    <row r="416" spans="1:8" ht="15.75" customHeight="1">
      <c r="A416" s="75"/>
      <c r="B416" s="76"/>
      <c r="C416" s="77"/>
      <c r="D416" s="80"/>
      <c r="E416" s="78"/>
      <c r="F416" s="79"/>
      <c r="G416" s="83"/>
      <c r="H416" s="83"/>
    </row>
    <row r="417" spans="1:8" ht="15.75" customHeight="1">
      <c r="A417" s="75"/>
      <c r="B417" s="76"/>
      <c r="C417" s="77"/>
      <c r="D417" s="80"/>
      <c r="E417" s="78"/>
      <c r="F417" s="79"/>
      <c r="G417" s="83"/>
      <c r="H417" s="83"/>
    </row>
    <row r="418" spans="1:8" ht="15.75" customHeight="1">
      <c r="A418" s="75"/>
      <c r="B418" s="76"/>
      <c r="C418" s="77"/>
      <c r="D418" s="80"/>
      <c r="E418" s="78"/>
      <c r="F418" s="79"/>
      <c r="G418" s="83"/>
      <c r="H418" s="83"/>
    </row>
    <row r="419" spans="1:8" ht="15.75" customHeight="1">
      <c r="A419" s="75"/>
      <c r="B419" s="76"/>
      <c r="C419" s="77"/>
      <c r="D419" s="80"/>
      <c r="E419" s="78"/>
      <c r="F419" s="79"/>
      <c r="G419" s="83"/>
      <c r="H419" s="83"/>
    </row>
    <row r="420" spans="1:8" ht="15.75" customHeight="1">
      <c r="A420" s="75"/>
      <c r="B420" s="76"/>
      <c r="C420" s="77"/>
      <c r="D420" s="80"/>
      <c r="E420" s="78"/>
      <c r="F420" s="79"/>
      <c r="G420" s="83"/>
      <c r="H420" s="83"/>
    </row>
    <row r="421" spans="1:8" ht="15.75" customHeight="1">
      <c r="A421" s="75"/>
      <c r="B421" s="76"/>
      <c r="C421" s="77"/>
      <c r="D421" s="80"/>
      <c r="E421" s="78"/>
      <c r="F421" s="79"/>
      <c r="G421" s="83"/>
      <c r="H421" s="83"/>
    </row>
    <row r="422" spans="1:8" ht="15.75" customHeight="1">
      <c r="A422" s="75"/>
      <c r="B422" s="76"/>
      <c r="C422" s="77"/>
      <c r="D422" s="80"/>
      <c r="E422" s="78"/>
      <c r="F422" s="79"/>
      <c r="G422" s="83"/>
      <c r="H422" s="83"/>
    </row>
    <row r="423" spans="1:8" ht="15.75" customHeight="1">
      <c r="A423" s="75"/>
      <c r="B423" s="76"/>
      <c r="C423" s="77"/>
      <c r="D423" s="80"/>
      <c r="E423" s="78"/>
      <c r="F423" s="79"/>
      <c r="G423" s="83"/>
      <c r="H423" s="83"/>
    </row>
    <row r="424" spans="1:8" ht="15.75" customHeight="1">
      <c r="A424" s="75"/>
      <c r="B424" s="76"/>
      <c r="C424" s="77"/>
      <c r="D424" s="80"/>
      <c r="E424" s="78"/>
      <c r="F424" s="79"/>
      <c r="G424" s="83"/>
      <c r="H424" s="83"/>
    </row>
    <row r="425" spans="1:8" ht="15.75" customHeight="1">
      <c r="A425" s="75"/>
      <c r="B425" s="76"/>
      <c r="C425" s="77"/>
      <c r="D425" s="80"/>
      <c r="E425" s="78"/>
      <c r="F425" s="79"/>
      <c r="G425" s="83"/>
      <c r="H425" s="83"/>
    </row>
    <row r="426" spans="1:8" ht="15.75" customHeight="1">
      <c r="A426" s="75"/>
      <c r="B426" s="76"/>
      <c r="C426" s="77"/>
      <c r="D426" s="80"/>
      <c r="E426" s="78"/>
      <c r="F426" s="79"/>
      <c r="G426" s="83"/>
      <c r="H426" s="83"/>
    </row>
    <row r="427" spans="1:8" ht="15.75" customHeight="1">
      <c r="A427" s="75"/>
      <c r="B427" s="76"/>
      <c r="C427" s="77"/>
      <c r="D427" s="80"/>
      <c r="E427" s="78"/>
      <c r="F427" s="79"/>
      <c r="G427" s="83"/>
      <c r="H427" s="83"/>
    </row>
    <row r="428" spans="1:8" ht="15.75" customHeight="1">
      <c r="A428" s="75"/>
      <c r="B428" s="76"/>
      <c r="C428" s="77"/>
      <c r="D428" s="80"/>
      <c r="E428" s="78"/>
      <c r="F428" s="79"/>
      <c r="G428" s="83"/>
      <c r="H428" s="83"/>
    </row>
    <row r="429" spans="1:8" ht="15.75" customHeight="1">
      <c r="A429" s="75"/>
      <c r="B429" s="76"/>
      <c r="C429" s="77"/>
      <c r="D429" s="80"/>
      <c r="E429" s="78"/>
      <c r="F429" s="79"/>
      <c r="G429" s="83"/>
      <c r="H429" s="83"/>
    </row>
    <row r="430" spans="1:8" ht="15.75" customHeight="1">
      <c r="A430" s="75"/>
      <c r="B430" s="76"/>
      <c r="C430" s="77"/>
      <c r="D430" s="80"/>
      <c r="E430" s="78"/>
      <c r="F430" s="79"/>
      <c r="G430" s="83"/>
      <c r="H430" s="83"/>
    </row>
    <row r="431" spans="1:8" ht="15.75" customHeight="1">
      <c r="A431" s="75"/>
      <c r="B431" s="76"/>
      <c r="C431" s="77"/>
      <c r="D431" s="80"/>
      <c r="E431" s="78"/>
      <c r="F431" s="79"/>
      <c r="G431" s="83"/>
      <c r="H431" s="83"/>
    </row>
    <row r="432" spans="1:8" ht="15.75" customHeight="1">
      <c r="A432" s="75"/>
      <c r="B432" s="76"/>
      <c r="C432" s="77"/>
      <c r="D432" s="80"/>
      <c r="E432" s="78"/>
      <c r="F432" s="79"/>
      <c r="G432" s="83"/>
      <c r="H432" s="83"/>
    </row>
    <row r="433" spans="1:8" ht="15.75" customHeight="1">
      <c r="A433" s="75"/>
      <c r="B433" s="76"/>
      <c r="C433" s="77"/>
      <c r="D433" s="80"/>
      <c r="E433" s="78"/>
      <c r="F433" s="79"/>
      <c r="G433" s="83"/>
      <c r="H433" s="83"/>
    </row>
    <row r="434" spans="1:8" ht="15.75" customHeight="1">
      <c r="A434" s="75"/>
      <c r="B434" s="76"/>
      <c r="C434" s="77"/>
      <c r="D434" s="80"/>
      <c r="E434" s="78"/>
      <c r="F434" s="79"/>
      <c r="G434" s="83"/>
      <c r="H434" s="83"/>
    </row>
    <row r="435" spans="1:8" ht="15.75" customHeight="1">
      <c r="A435" s="75"/>
      <c r="B435" s="76"/>
      <c r="C435" s="77"/>
      <c r="D435" s="80"/>
      <c r="E435" s="78"/>
      <c r="F435" s="79"/>
      <c r="G435" s="83"/>
      <c r="H435" s="83"/>
    </row>
    <row r="436" spans="1:8" ht="15.75" customHeight="1">
      <c r="A436" s="75"/>
      <c r="B436" s="76"/>
      <c r="C436" s="77"/>
      <c r="D436" s="80"/>
      <c r="E436" s="78"/>
      <c r="F436" s="79"/>
      <c r="G436" s="83"/>
      <c r="H436" s="83"/>
    </row>
    <row r="437" spans="1:8" ht="15.75" customHeight="1">
      <c r="A437" s="75"/>
      <c r="B437" s="76"/>
      <c r="C437" s="77"/>
      <c r="D437" s="80"/>
      <c r="E437" s="78"/>
      <c r="F437" s="79"/>
      <c r="G437" s="83"/>
      <c r="H437" s="83"/>
    </row>
    <row r="438" spans="1:8" ht="15.75" customHeight="1">
      <c r="A438" s="75"/>
      <c r="B438" s="76"/>
      <c r="C438" s="77"/>
      <c r="D438" s="80"/>
      <c r="E438" s="78"/>
      <c r="F438" s="79"/>
      <c r="G438" s="83"/>
      <c r="H438" s="83"/>
    </row>
    <row r="439" spans="1:8" ht="15.75" customHeight="1">
      <c r="A439" s="75"/>
      <c r="B439" s="76"/>
      <c r="C439" s="77"/>
      <c r="D439" s="80"/>
      <c r="E439" s="78"/>
      <c r="F439" s="79"/>
      <c r="G439" s="83"/>
      <c r="H439" s="83"/>
    </row>
    <row r="440" spans="1:8" ht="15.75" customHeight="1">
      <c r="A440" s="75"/>
      <c r="B440" s="76"/>
      <c r="C440" s="77"/>
      <c r="D440" s="80"/>
      <c r="E440" s="78"/>
      <c r="F440" s="79"/>
      <c r="G440" s="83"/>
      <c r="H440" s="83"/>
    </row>
    <row r="441" spans="1:8" ht="15.75" customHeight="1">
      <c r="A441" s="75"/>
      <c r="B441" s="76"/>
      <c r="C441" s="77"/>
      <c r="D441" s="80"/>
      <c r="E441" s="78"/>
      <c r="F441" s="79"/>
      <c r="G441" s="83"/>
      <c r="H441" s="83"/>
    </row>
    <row r="442" spans="1:8" ht="15.75" customHeight="1">
      <c r="A442" s="75"/>
      <c r="B442" s="76"/>
      <c r="C442" s="77"/>
      <c r="D442" s="80"/>
      <c r="E442" s="78"/>
      <c r="F442" s="79"/>
      <c r="G442" s="83"/>
      <c r="H442" s="83"/>
    </row>
    <row r="443" spans="1:8" ht="15.75" customHeight="1">
      <c r="A443" s="75"/>
      <c r="B443" s="76"/>
      <c r="C443" s="77"/>
      <c r="D443" s="80"/>
      <c r="E443" s="78"/>
      <c r="F443" s="79"/>
      <c r="G443" s="83"/>
      <c r="H443" s="83"/>
    </row>
    <row r="444" spans="1:8" ht="15.75" customHeight="1">
      <c r="A444" s="75"/>
      <c r="B444" s="76"/>
      <c r="C444" s="77"/>
      <c r="D444" s="80"/>
      <c r="E444" s="78"/>
      <c r="F444" s="79"/>
      <c r="G444" s="83"/>
      <c r="H444" s="83"/>
    </row>
    <row r="445" spans="1:8" ht="15.75" customHeight="1">
      <c r="A445" s="75"/>
      <c r="B445" s="76"/>
      <c r="C445" s="77"/>
      <c r="D445" s="80"/>
      <c r="E445" s="78"/>
      <c r="F445" s="79"/>
      <c r="G445" s="83"/>
      <c r="H445" s="83"/>
    </row>
    <row r="446" spans="1:8" ht="15.75" customHeight="1">
      <c r="A446" s="75"/>
      <c r="B446" s="76"/>
      <c r="C446" s="77"/>
      <c r="D446" s="80"/>
      <c r="E446" s="78"/>
      <c r="F446" s="79"/>
      <c r="G446" s="83"/>
      <c r="H446" s="83"/>
    </row>
    <row r="447" spans="1:8" ht="15.75" customHeight="1">
      <c r="A447" s="75"/>
      <c r="B447" s="76"/>
      <c r="C447" s="77"/>
      <c r="D447" s="80"/>
      <c r="E447" s="78"/>
      <c r="F447" s="79"/>
      <c r="G447" s="83"/>
      <c r="H447" s="83"/>
    </row>
    <row r="448" spans="1:8" ht="15.75" customHeight="1">
      <c r="A448" s="75"/>
      <c r="B448" s="76"/>
      <c r="C448" s="77"/>
      <c r="D448" s="80"/>
      <c r="E448" s="78"/>
      <c r="F448" s="79"/>
      <c r="G448" s="83"/>
      <c r="H448" s="83"/>
    </row>
    <row r="449" spans="1:8" ht="15.75" customHeight="1">
      <c r="A449" s="75"/>
      <c r="B449" s="76"/>
      <c r="C449" s="77"/>
      <c r="D449" s="80"/>
      <c r="E449" s="78"/>
      <c r="F449" s="79"/>
      <c r="G449" s="83"/>
      <c r="H449" s="83"/>
    </row>
    <row r="450" spans="1:8" ht="15.75" customHeight="1">
      <c r="A450" s="75"/>
      <c r="B450" s="76"/>
      <c r="C450" s="77"/>
      <c r="D450" s="80"/>
      <c r="E450" s="78"/>
      <c r="F450" s="79"/>
      <c r="G450" s="83"/>
      <c r="H450" s="83"/>
    </row>
    <row r="451" spans="1:8" ht="15.75" customHeight="1">
      <c r="A451" s="75"/>
      <c r="B451" s="76"/>
      <c r="C451" s="77"/>
      <c r="D451" s="80"/>
      <c r="E451" s="78"/>
      <c r="F451" s="79"/>
      <c r="G451" s="83"/>
      <c r="H451" s="83"/>
    </row>
    <row r="452" spans="1:8" ht="15.75" customHeight="1">
      <c r="A452" s="75"/>
      <c r="B452" s="76"/>
      <c r="C452" s="77"/>
      <c r="D452" s="80"/>
      <c r="E452" s="78"/>
      <c r="F452" s="79"/>
      <c r="G452" s="83"/>
      <c r="H452" s="83"/>
    </row>
    <row r="453" spans="1:8" ht="15.75" customHeight="1">
      <c r="A453" s="75"/>
      <c r="B453" s="76"/>
      <c r="C453" s="77"/>
      <c r="D453" s="80"/>
      <c r="E453" s="78"/>
      <c r="F453" s="79"/>
      <c r="G453" s="83"/>
      <c r="H453" s="83"/>
    </row>
    <row r="454" spans="1:8" ht="15.75" customHeight="1">
      <c r="A454" s="75"/>
      <c r="B454" s="76"/>
      <c r="C454" s="77"/>
      <c r="D454" s="80"/>
      <c r="E454" s="78"/>
      <c r="F454" s="79"/>
      <c r="G454" s="83"/>
      <c r="H454" s="83"/>
    </row>
    <row r="455" spans="1:8" ht="15.75" customHeight="1">
      <c r="A455" s="75"/>
      <c r="B455" s="76"/>
      <c r="C455" s="77"/>
      <c r="D455" s="80"/>
      <c r="E455" s="78"/>
      <c r="F455" s="79"/>
      <c r="G455" s="83"/>
      <c r="H455" s="83"/>
    </row>
    <row r="456" spans="1:8" ht="15.75" customHeight="1">
      <c r="A456" s="75"/>
      <c r="B456" s="76"/>
      <c r="C456" s="77"/>
      <c r="D456" s="80"/>
      <c r="E456" s="78"/>
      <c r="F456" s="79"/>
      <c r="G456" s="83"/>
      <c r="H456" s="83"/>
    </row>
    <row r="457" spans="1:8" ht="15.75" customHeight="1">
      <c r="A457" s="75"/>
      <c r="B457" s="76"/>
      <c r="C457" s="77"/>
      <c r="D457" s="80"/>
      <c r="E457" s="78"/>
      <c r="F457" s="79"/>
      <c r="G457" s="83"/>
      <c r="H457" s="83"/>
    </row>
    <row r="458" spans="1:8" ht="15.75" customHeight="1">
      <c r="A458" s="75"/>
      <c r="B458" s="76"/>
      <c r="C458" s="77"/>
      <c r="D458" s="80"/>
      <c r="E458" s="78"/>
      <c r="F458" s="79"/>
      <c r="G458" s="83"/>
      <c r="H458" s="83"/>
    </row>
    <row r="459" spans="1:8" ht="15.75" customHeight="1">
      <c r="A459" s="75"/>
      <c r="B459" s="76"/>
      <c r="C459" s="77"/>
      <c r="D459" s="80"/>
      <c r="E459" s="78"/>
      <c r="F459" s="79"/>
      <c r="G459" s="83"/>
      <c r="H459" s="83"/>
    </row>
    <row r="460" spans="1:8" ht="15.75" customHeight="1">
      <c r="A460" s="75"/>
      <c r="B460" s="76"/>
      <c r="C460" s="77"/>
      <c r="D460" s="80"/>
      <c r="E460" s="78"/>
      <c r="F460" s="79"/>
      <c r="G460" s="83"/>
      <c r="H460" s="83"/>
    </row>
    <row r="461" spans="1:8" ht="15.75" customHeight="1">
      <c r="A461" s="75"/>
      <c r="B461" s="76"/>
      <c r="C461" s="77"/>
      <c r="D461" s="80"/>
      <c r="E461" s="78"/>
      <c r="F461" s="79"/>
      <c r="G461" s="83"/>
      <c r="H461" s="83"/>
    </row>
    <row r="462" spans="1:8" ht="15.75" customHeight="1">
      <c r="A462" s="75"/>
      <c r="B462" s="76"/>
      <c r="C462" s="77"/>
      <c r="D462" s="80"/>
      <c r="E462" s="78"/>
      <c r="F462" s="79"/>
      <c r="G462" s="83"/>
      <c r="H462" s="83"/>
    </row>
    <row r="463" spans="1:8" ht="15.75" customHeight="1">
      <c r="A463" s="75"/>
      <c r="B463" s="76"/>
      <c r="C463" s="77"/>
      <c r="D463" s="80"/>
      <c r="E463" s="78"/>
      <c r="F463" s="79"/>
      <c r="G463" s="83"/>
      <c r="H463" s="83"/>
    </row>
    <row r="464" spans="1:8" ht="15.75" customHeight="1">
      <c r="A464" s="75"/>
      <c r="B464" s="76"/>
      <c r="C464" s="77"/>
      <c r="D464" s="80"/>
      <c r="E464" s="78"/>
      <c r="F464" s="79"/>
      <c r="G464" s="83"/>
      <c r="H464" s="83"/>
    </row>
    <row r="465" spans="1:8" ht="15.75" customHeight="1">
      <c r="A465" s="75"/>
      <c r="B465" s="76"/>
      <c r="C465" s="77"/>
      <c r="D465" s="80"/>
      <c r="E465" s="78"/>
      <c r="F465" s="79"/>
      <c r="G465" s="83"/>
      <c r="H465" s="83"/>
    </row>
    <row r="466" spans="1:8" ht="15.75" customHeight="1">
      <c r="A466" s="75"/>
      <c r="B466" s="76"/>
      <c r="C466" s="77"/>
      <c r="D466" s="78"/>
      <c r="E466" s="78"/>
      <c r="F466" s="79"/>
      <c r="G466" s="83"/>
      <c r="H466" s="83"/>
    </row>
    <row r="467" spans="1:8" ht="15.75" customHeight="1">
      <c r="A467" s="75"/>
      <c r="B467" s="76"/>
      <c r="C467" s="77"/>
      <c r="D467" s="78"/>
      <c r="E467" s="78"/>
      <c r="F467" s="79"/>
      <c r="G467" s="83"/>
      <c r="H467" s="83"/>
    </row>
    <row r="468" spans="1:8" ht="15.75" customHeight="1">
      <c r="A468" s="75"/>
      <c r="B468" s="76"/>
      <c r="C468" s="77"/>
      <c r="D468" s="78"/>
      <c r="E468" s="78"/>
      <c r="F468" s="79"/>
      <c r="G468" s="83"/>
      <c r="H468" s="83"/>
    </row>
    <row r="469" spans="1:8" ht="15.75" customHeight="1">
      <c r="A469" s="75"/>
      <c r="B469" s="76"/>
      <c r="C469" s="77"/>
      <c r="D469" s="78"/>
      <c r="E469" s="78"/>
      <c r="F469" s="79"/>
      <c r="G469" s="83"/>
      <c r="H469" s="83"/>
    </row>
    <row r="470" spans="1:8" ht="15.75" customHeight="1">
      <c r="A470" s="75"/>
      <c r="B470" s="76"/>
      <c r="C470" s="77"/>
      <c r="D470" s="78"/>
      <c r="E470" s="78"/>
      <c r="F470" s="79"/>
      <c r="G470" s="83"/>
      <c r="H470" s="83"/>
    </row>
    <row r="471" spans="1:8" ht="15.75" customHeight="1">
      <c r="A471" s="75"/>
      <c r="B471" s="76"/>
      <c r="C471" s="77"/>
      <c r="D471" s="78"/>
      <c r="E471" s="78"/>
      <c r="F471" s="79"/>
      <c r="G471" s="83"/>
      <c r="H471" s="83"/>
    </row>
    <row r="472" spans="1:8" ht="15.75" customHeight="1">
      <c r="A472" s="75"/>
      <c r="B472" s="76"/>
      <c r="C472" s="77"/>
      <c r="D472" s="78"/>
      <c r="E472" s="78"/>
      <c r="F472" s="79"/>
      <c r="G472" s="83"/>
      <c r="H472" s="83"/>
    </row>
    <row r="473" spans="1:8" ht="15.75" customHeight="1">
      <c r="A473" s="75"/>
      <c r="B473" s="76"/>
      <c r="C473" s="77"/>
      <c r="D473" s="78"/>
      <c r="E473" s="78"/>
      <c r="F473" s="79"/>
      <c r="G473" s="83"/>
      <c r="H473" s="83"/>
    </row>
    <row r="474" spans="1:8" ht="15.75" customHeight="1">
      <c r="A474" s="75"/>
      <c r="B474" s="76"/>
      <c r="C474" s="77"/>
      <c r="D474" s="78"/>
      <c r="E474" s="78"/>
      <c r="F474" s="79"/>
      <c r="G474" s="83"/>
      <c r="H474" s="83"/>
    </row>
    <row r="475" spans="1:8" ht="15.75" customHeight="1">
      <c r="A475" s="75"/>
      <c r="B475" s="76"/>
      <c r="C475" s="77"/>
      <c r="D475" s="78"/>
      <c r="E475" s="78"/>
      <c r="F475" s="79"/>
      <c r="G475" s="83"/>
      <c r="H475" s="83"/>
    </row>
    <row r="476" spans="1:8" ht="15.75" customHeight="1">
      <c r="A476" s="75"/>
      <c r="B476" s="76"/>
      <c r="C476" s="77"/>
      <c r="D476" s="78"/>
      <c r="E476" s="78"/>
      <c r="F476" s="79"/>
      <c r="G476" s="83"/>
      <c r="H476" s="83"/>
    </row>
    <row r="477" spans="1:8" ht="15.75" customHeight="1">
      <c r="A477" s="75"/>
      <c r="B477" s="76"/>
      <c r="C477" s="77"/>
      <c r="D477" s="78"/>
      <c r="E477" s="78"/>
      <c r="F477" s="79"/>
      <c r="G477" s="83"/>
      <c r="H477" s="83"/>
    </row>
    <row r="478" spans="1:8" ht="15.75" customHeight="1">
      <c r="A478" s="75"/>
      <c r="B478" s="76"/>
      <c r="C478" s="77"/>
      <c r="D478" s="78"/>
      <c r="E478" s="78"/>
      <c r="F478" s="79"/>
      <c r="G478" s="83"/>
      <c r="H478" s="83"/>
    </row>
    <row r="479" spans="1:8" ht="15.75" customHeight="1">
      <c r="A479" s="75"/>
      <c r="B479" s="76"/>
      <c r="C479" s="77"/>
      <c r="D479" s="78"/>
      <c r="E479" s="78"/>
      <c r="F479" s="79"/>
      <c r="G479" s="83"/>
      <c r="H479" s="83"/>
    </row>
    <row r="480" spans="1:8" ht="15.75" customHeight="1">
      <c r="A480" s="75"/>
      <c r="B480" s="76"/>
      <c r="C480" s="77"/>
      <c r="D480" s="78"/>
      <c r="E480" s="78"/>
      <c r="F480" s="79"/>
      <c r="G480" s="83"/>
      <c r="H480" s="83"/>
    </row>
    <row r="481" spans="1:8" ht="15.75" customHeight="1">
      <c r="A481" s="75"/>
      <c r="B481" s="76"/>
      <c r="C481" s="77"/>
      <c r="D481" s="78"/>
      <c r="E481" s="78"/>
      <c r="F481" s="79"/>
      <c r="G481" s="83"/>
      <c r="H481" s="83"/>
    </row>
    <row r="482" spans="1:8" ht="15.75" customHeight="1">
      <c r="A482" s="75"/>
      <c r="B482" s="76"/>
      <c r="C482" s="77"/>
      <c r="D482" s="78"/>
      <c r="E482" s="78"/>
      <c r="F482" s="79"/>
      <c r="G482" s="83"/>
      <c r="H482" s="83"/>
    </row>
    <row r="483" spans="1:8" ht="15.75" customHeight="1">
      <c r="A483" s="75"/>
      <c r="B483" s="76"/>
      <c r="C483" s="77"/>
      <c r="D483" s="78"/>
      <c r="E483" s="78"/>
      <c r="F483" s="79"/>
      <c r="G483" s="83"/>
      <c r="H483" s="83"/>
    </row>
    <row r="484" spans="1:8" ht="15.75" customHeight="1">
      <c r="A484" s="75"/>
      <c r="B484" s="76"/>
      <c r="C484" s="77"/>
      <c r="D484" s="78"/>
      <c r="E484" s="78"/>
      <c r="F484" s="79"/>
      <c r="G484" s="83"/>
      <c r="H484" s="83"/>
    </row>
    <row r="485" spans="1:8" ht="15.75" customHeight="1">
      <c r="A485" s="75"/>
      <c r="B485" s="76"/>
      <c r="C485" s="77"/>
      <c r="D485" s="78"/>
      <c r="E485" s="78"/>
      <c r="F485" s="79"/>
      <c r="G485" s="83"/>
      <c r="H485" s="83"/>
    </row>
    <row r="486" spans="1:8" ht="15.75" customHeight="1">
      <c r="A486" s="75"/>
      <c r="B486" s="76"/>
      <c r="C486" s="77"/>
      <c r="D486" s="78"/>
      <c r="E486" s="78"/>
      <c r="F486" s="79"/>
      <c r="G486" s="83"/>
      <c r="H486" s="83"/>
    </row>
    <row r="487" spans="1:8" ht="15.75" customHeight="1">
      <c r="A487" s="75"/>
      <c r="B487" s="76"/>
      <c r="C487" s="77"/>
      <c r="D487" s="78"/>
      <c r="E487" s="78"/>
      <c r="F487" s="79"/>
      <c r="G487" s="83"/>
      <c r="H487" s="83"/>
    </row>
    <row r="488" spans="1:8" ht="15.75" customHeight="1">
      <c r="A488" s="75"/>
      <c r="B488" s="76"/>
      <c r="C488" s="77"/>
      <c r="D488" s="78"/>
      <c r="E488" s="78"/>
      <c r="F488" s="79"/>
      <c r="G488" s="83"/>
      <c r="H488" s="83"/>
    </row>
    <row r="489" spans="1:8" ht="15.75" customHeight="1">
      <c r="A489" s="75"/>
      <c r="B489" s="76"/>
      <c r="C489" s="77"/>
      <c r="D489" s="78"/>
      <c r="E489" s="78"/>
      <c r="F489" s="79"/>
      <c r="G489" s="83"/>
      <c r="H489" s="83"/>
    </row>
    <row r="490" spans="1:8" ht="15.75" customHeight="1">
      <c r="A490" s="75"/>
      <c r="B490" s="76"/>
      <c r="C490" s="77"/>
      <c r="D490" s="78"/>
      <c r="E490" s="78"/>
      <c r="F490" s="79"/>
      <c r="G490" s="83"/>
      <c r="H490" s="83"/>
    </row>
    <row r="491" spans="1:8" ht="15.75" customHeight="1">
      <c r="A491" s="75"/>
      <c r="B491" s="76"/>
      <c r="C491" s="77"/>
      <c r="D491" s="78"/>
      <c r="E491" s="78"/>
      <c r="F491" s="79"/>
      <c r="G491" s="83"/>
      <c r="H491" s="83"/>
    </row>
    <row r="492" spans="1:8" ht="15.75" customHeight="1">
      <c r="A492" s="75"/>
      <c r="B492" s="76"/>
      <c r="C492" s="77"/>
      <c r="D492" s="78"/>
      <c r="E492" s="78"/>
      <c r="F492" s="79"/>
      <c r="G492" s="83"/>
      <c r="H492" s="83"/>
    </row>
    <row r="493" spans="1:8" ht="15.75" customHeight="1">
      <c r="A493" s="75"/>
      <c r="B493" s="76"/>
      <c r="C493" s="77"/>
      <c r="D493" s="78"/>
      <c r="E493" s="78"/>
      <c r="F493" s="79"/>
      <c r="G493" s="83"/>
      <c r="H493" s="83"/>
    </row>
    <row r="494" spans="1:8" ht="15.75" customHeight="1">
      <c r="A494" s="75"/>
      <c r="B494" s="76"/>
      <c r="C494" s="77"/>
      <c r="D494" s="78"/>
      <c r="E494" s="78"/>
      <c r="F494" s="79"/>
      <c r="G494" s="83"/>
      <c r="H494" s="83"/>
    </row>
    <row r="495" spans="1:8" ht="15.75" customHeight="1">
      <c r="A495" s="75"/>
      <c r="B495" s="76"/>
      <c r="C495" s="77"/>
      <c r="D495" s="78"/>
      <c r="E495" s="78"/>
      <c r="F495" s="79"/>
      <c r="G495" s="83"/>
      <c r="H495" s="83"/>
    </row>
    <row r="496" spans="1:8" ht="15.75" customHeight="1">
      <c r="A496" s="75"/>
      <c r="B496" s="76"/>
      <c r="C496" s="77"/>
      <c r="D496" s="78"/>
      <c r="E496" s="78"/>
      <c r="F496" s="79"/>
      <c r="G496" s="83"/>
      <c r="H496" s="83"/>
    </row>
    <row r="497" spans="1:8" ht="15.75" customHeight="1">
      <c r="A497" s="75"/>
      <c r="B497" s="76"/>
      <c r="C497" s="77"/>
      <c r="D497" s="78"/>
      <c r="E497" s="78"/>
      <c r="F497" s="79"/>
      <c r="G497" s="83"/>
      <c r="H497" s="83"/>
    </row>
    <row r="498" spans="1:8" ht="15.75" customHeight="1">
      <c r="A498" s="75"/>
      <c r="B498" s="76"/>
      <c r="C498" s="77"/>
      <c r="D498" s="78"/>
      <c r="E498" s="78"/>
      <c r="F498" s="79"/>
      <c r="G498" s="83"/>
      <c r="H498" s="83"/>
    </row>
    <row r="499" spans="1:8" ht="15.75" customHeight="1">
      <c r="A499" s="75"/>
      <c r="B499" s="76"/>
      <c r="C499" s="77"/>
      <c r="D499" s="78"/>
      <c r="E499" s="78"/>
      <c r="F499" s="79"/>
      <c r="G499" s="83"/>
      <c r="H499" s="83"/>
    </row>
    <row r="500" spans="1:8" ht="15.75" customHeight="1">
      <c r="A500" s="75"/>
      <c r="B500" s="76"/>
      <c r="C500" s="77"/>
      <c r="D500" s="78"/>
      <c r="E500" s="78"/>
      <c r="F500" s="79"/>
      <c r="G500" s="83"/>
      <c r="H500" s="83"/>
    </row>
    <row r="501" spans="1:8" ht="15.75" customHeight="1">
      <c r="A501" s="71"/>
      <c r="B501" s="72"/>
      <c r="F501" s="74"/>
    </row>
    <row r="502" spans="1:8" ht="15.75" customHeight="1">
      <c r="A502" s="71"/>
      <c r="B502" s="72"/>
      <c r="F502" s="74"/>
    </row>
    <row r="503" spans="1:8" ht="15.75" customHeight="1">
      <c r="A503" s="71"/>
      <c r="B503" s="72"/>
      <c r="F503" s="74"/>
    </row>
    <row r="504" spans="1:8" ht="15.75" customHeight="1">
      <c r="A504" s="71"/>
      <c r="B504" s="72"/>
      <c r="F504" s="74"/>
    </row>
    <row r="505" spans="1:8" ht="15.75" customHeight="1">
      <c r="A505" s="71"/>
      <c r="B505" s="72"/>
      <c r="F505" s="74"/>
    </row>
    <row r="506" spans="1:8" ht="15.75" customHeight="1">
      <c r="A506" s="71"/>
      <c r="B506" s="72"/>
      <c r="F506" s="74"/>
    </row>
    <row r="507" spans="1:8" ht="15.75" customHeight="1">
      <c r="A507" s="71"/>
      <c r="B507" s="72"/>
      <c r="F507" s="74"/>
    </row>
    <row r="508" spans="1:8" ht="15.75" customHeight="1">
      <c r="A508" s="71"/>
      <c r="B508" s="72"/>
      <c r="F508" s="74"/>
    </row>
    <row r="509" spans="1:8" ht="15.75" customHeight="1">
      <c r="A509" s="71"/>
      <c r="B509" s="72"/>
      <c r="F509" s="74"/>
    </row>
    <row r="510" spans="1:8" ht="15.75" customHeight="1">
      <c r="A510" s="71"/>
      <c r="B510" s="72"/>
      <c r="F510" s="74"/>
    </row>
    <row r="511" spans="1:8" ht="15.75" customHeight="1">
      <c r="A511" s="71"/>
      <c r="B511" s="72"/>
      <c r="F511" s="74"/>
    </row>
    <row r="512" spans="1:8" ht="15.75" customHeight="1">
      <c r="A512" s="71"/>
      <c r="B512" s="72"/>
      <c r="F512" s="74"/>
    </row>
    <row r="513" spans="1:6" ht="15.75" customHeight="1">
      <c r="A513" s="71"/>
      <c r="B513" s="72"/>
      <c r="F513" s="74"/>
    </row>
    <row r="514" spans="1:6" ht="15.75" customHeight="1">
      <c r="A514" s="71"/>
      <c r="B514" s="72"/>
      <c r="F514" s="74"/>
    </row>
    <row r="515" spans="1:6" ht="15.75" customHeight="1">
      <c r="A515" s="71"/>
      <c r="B515" s="72"/>
      <c r="F515" s="74"/>
    </row>
    <row r="516" spans="1:6" ht="15.75" customHeight="1">
      <c r="A516" s="71"/>
      <c r="B516" s="72"/>
      <c r="F516" s="74"/>
    </row>
    <row r="517" spans="1:6" ht="15.75" customHeight="1">
      <c r="A517" s="71"/>
      <c r="B517" s="72"/>
      <c r="F517" s="74"/>
    </row>
    <row r="518" spans="1:6" ht="15.75" customHeight="1">
      <c r="A518" s="71"/>
      <c r="B518" s="72"/>
      <c r="F518" s="74"/>
    </row>
    <row r="519" spans="1:6" ht="15.75" customHeight="1">
      <c r="A519" s="71"/>
      <c r="B519" s="72"/>
      <c r="F519" s="74"/>
    </row>
    <row r="520" spans="1:6" ht="15.75" customHeight="1">
      <c r="A520" s="71"/>
      <c r="B520" s="72"/>
      <c r="F520" s="74"/>
    </row>
    <row r="521" spans="1:6" ht="15.75" customHeight="1">
      <c r="A521" s="71"/>
      <c r="B521" s="72"/>
      <c r="F521" s="74"/>
    </row>
    <row r="522" spans="1:6" ht="15.75" customHeight="1">
      <c r="A522" s="71"/>
      <c r="B522" s="72"/>
      <c r="F522" s="74"/>
    </row>
    <row r="523" spans="1:6" ht="15.75" customHeight="1">
      <c r="A523" s="71"/>
      <c r="B523" s="72"/>
      <c r="F523" s="74"/>
    </row>
    <row r="524" spans="1:6" ht="15.75" customHeight="1">
      <c r="A524" s="71"/>
      <c r="B524" s="72"/>
      <c r="F524" s="74"/>
    </row>
    <row r="525" spans="1:6" ht="15.75" customHeight="1">
      <c r="A525" s="71"/>
      <c r="B525" s="72"/>
      <c r="F525" s="74"/>
    </row>
    <row r="526" spans="1:6" ht="15.75" customHeight="1">
      <c r="A526" s="71"/>
      <c r="B526" s="72"/>
      <c r="F526" s="74"/>
    </row>
    <row r="527" spans="1:6" ht="15.75" customHeight="1">
      <c r="A527" s="71"/>
      <c r="B527" s="72"/>
      <c r="F527" s="74"/>
    </row>
    <row r="528" spans="1:6" ht="15.75" customHeight="1">
      <c r="A528" s="71"/>
      <c r="B528" s="72"/>
      <c r="F528" s="74"/>
    </row>
    <row r="529" spans="1:6" ht="15.75" customHeight="1">
      <c r="A529" s="71"/>
      <c r="B529" s="72"/>
      <c r="F529" s="74"/>
    </row>
    <row r="530" spans="1:6" ht="15.75" customHeight="1">
      <c r="A530" s="71"/>
      <c r="B530" s="72"/>
      <c r="F530" s="74"/>
    </row>
    <row r="531" spans="1:6" ht="15.75" customHeight="1">
      <c r="A531" s="71"/>
      <c r="B531" s="72"/>
      <c r="F531" s="74"/>
    </row>
    <row r="532" spans="1:6" ht="15.75" customHeight="1">
      <c r="A532" s="71"/>
      <c r="B532" s="72"/>
      <c r="F532" s="74"/>
    </row>
    <row r="533" spans="1:6" ht="15.75" customHeight="1">
      <c r="A533" s="71"/>
      <c r="B533" s="72"/>
      <c r="F533" s="74"/>
    </row>
    <row r="534" spans="1:6" ht="15.75" customHeight="1">
      <c r="A534" s="71"/>
      <c r="B534" s="72"/>
      <c r="F534" s="74"/>
    </row>
    <row r="535" spans="1:6" ht="15.75" customHeight="1">
      <c r="A535" s="71"/>
      <c r="B535" s="72"/>
      <c r="F535" s="74"/>
    </row>
    <row r="536" spans="1:6" ht="15.75" customHeight="1">
      <c r="A536" s="71"/>
      <c r="B536" s="72"/>
      <c r="F536" s="74"/>
    </row>
    <row r="537" spans="1:6" ht="15.75" customHeight="1">
      <c r="A537" s="71"/>
      <c r="B537" s="72"/>
      <c r="F537" s="74"/>
    </row>
    <row r="538" spans="1:6" ht="15.75" customHeight="1">
      <c r="A538" s="71"/>
      <c r="B538" s="72"/>
      <c r="F538" s="74"/>
    </row>
    <row r="539" spans="1:6" ht="15.75" customHeight="1">
      <c r="A539" s="71"/>
      <c r="B539" s="72"/>
      <c r="F539" s="74"/>
    </row>
    <row r="540" spans="1:6" ht="15.75" customHeight="1">
      <c r="A540" s="71"/>
      <c r="B540" s="72"/>
      <c r="F540" s="74"/>
    </row>
    <row r="541" spans="1:6" ht="15.75" customHeight="1">
      <c r="A541" s="71"/>
      <c r="B541" s="72"/>
      <c r="F541" s="74"/>
    </row>
    <row r="542" spans="1:6" ht="15.75" customHeight="1">
      <c r="A542" s="71"/>
      <c r="B542" s="72"/>
      <c r="F542" s="74"/>
    </row>
    <row r="543" spans="1:6" ht="15.75" customHeight="1">
      <c r="A543" s="71"/>
      <c r="B543" s="72"/>
      <c r="F543" s="74"/>
    </row>
    <row r="544" spans="1:6" ht="15.75" customHeight="1">
      <c r="A544" s="71"/>
      <c r="B544" s="72"/>
      <c r="F544" s="74"/>
    </row>
    <row r="545" spans="1:6" ht="15.75" customHeight="1">
      <c r="A545" s="71"/>
      <c r="B545" s="72"/>
      <c r="F545" s="74"/>
    </row>
    <row r="546" spans="1:6" ht="15.75" customHeight="1">
      <c r="A546" s="71"/>
      <c r="B546" s="72"/>
      <c r="F546" s="74"/>
    </row>
    <row r="547" spans="1:6" ht="15.75" customHeight="1">
      <c r="A547" s="71"/>
      <c r="B547" s="72"/>
      <c r="F547" s="74"/>
    </row>
    <row r="548" spans="1:6" ht="15.75" customHeight="1">
      <c r="A548" s="71"/>
      <c r="B548" s="72"/>
      <c r="F548" s="74"/>
    </row>
    <row r="549" spans="1:6" ht="15.75" customHeight="1">
      <c r="A549" s="71"/>
      <c r="B549" s="72"/>
      <c r="F549" s="74"/>
    </row>
    <row r="550" spans="1:6" ht="15.75" customHeight="1">
      <c r="A550" s="71"/>
      <c r="B550" s="72"/>
      <c r="F550" s="74"/>
    </row>
    <row r="551" spans="1:6" ht="15.75" customHeight="1">
      <c r="A551" s="71"/>
      <c r="B551" s="72"/>
      <c r="F551" s="74"/>
    </row>
    <row r="552" spans="1:6" ht="15.75" customHeight="1">
      <c r="A552" s="71"/>
      <c r="B552" s="72"/>
      <c r="F552" s="74"/>
    </row>
    <row r="553" spans="1:6" ht="15.75" customHeight="1">
      <c r="A553" s="71"/>
      <c r="B553" s="72"/>
      <c r="F553" s="74"/>
    </row>
    <row r="554" spans="1:6" ht="15.75" customHeight="1">
      <c r="A554" s="71"/>
      <c r="B554" s="72"/>
      <c r="F554" s="74"/>
    </row>
    <row r="555" spans="1:6" ht="15.75" customHeight="1">
      <c r="A555" s="71"/>
      <c r="B555" s="72"/>
      <c r="F555" s="74"/>
    </row>
    <row r="556" spans="1:6" ht="15.75" customHeight="1">
      <c r="A556" s="71"/>
      <c r="B556" s="72"/>
      <c r="F556" s="74"/>
    </row>
    <row r="557" spans="1:6" ht="15.75" customHeight="1">
      <c r="A557" s="71"/>
      <c r="B557" s="72"/>
      <c r="F557" s="74"/>
    </row>
    <row r="558" spans="1:6" ht="15.75" customHeight="1">
      <c r="A558" s="71"/>
      <c r="B558" s="72"/>
      <c r="F558" s="74"/>
    </row>
    <row r="559" spans="1:6" ht="15.75" customHeight="1">
      <c r="A559" s="71"/>
      <c r="B559" s="72"/>
      <c r="F559" s="74"/>
    </row>
    <row r="560" spans="1:6" ht="15.75" customHeight="1">
      <c r="A560" s="71"/>
      <c r="B560" s="72"/>
      <c r="F560" s="74"/>
    </row>
    <row r="561" spans="1:6" ht="15.75" customHeight="1">
      <c r="A561" s="71"/>
      <c r="B561" s="72"/>
      <c r="F561" s="74"/>
    </row>
    <row r="562" spans="1:6" ht="15.75" customHeight="1">
      <c r="A562" s="71"/>
      <c r="B562" s="72"/>
      <c r="F562" s="74"/>
    </row>
    <row r="563" spans="1:6" ht="15.75" customHeight="1">
      <c r="A563" s="71"/>
      <c r="B563" s="72"/>
      <c r="F563" s="74"/>
    </row>
    <row r="564" spans="1:6" ht="15.75" customHeight="1">
      <c r="A564" s="71"/>
      <c r="B564" s="72"/>
      <c r="F564" s="74"/>
    </row>
    <row r="565" spans="1:6" ht="15.75" customHeight="1">
      <c r="A565" s="71"/>
      <c r="B565" s="72"/>
      <c r="F565" s="74"/>
    </row>
    <row r="566" spans="1:6" ht="15.75" customHeight="1">
      <c r="A566" s="71"/>
      <c r="B566" s="72"/>
      <c r="F566" s="74"/>
    </row>
    <row r="567" spans="1:6" ht="15.75" customHeight="1">
      <c r="A567" s="71"/>
      <c r="B567" s="72"/>
      <c r="F567" s="74"/>
    </row>
    <row r="568" spans="1:6" ht="15.75" customHeight="1">
      <c r="A568" s="71"/>
      <c r="B568" s="72"/>
      <c r="F568" s="74"/>
    </row>
    <row r="569" spans="1:6" ht="15.75" customHeight="1">
      <c r="A569" s="71"/>
      <c r="B569" s="72"/>
      <c r="F569" s="74"/>
    </row>
    <row r="570" spans="1:6" ht="15.75" customHeight="1">
      <c r="A570" s="71"/>
      <c r="B570" s="72"/>
      <c r="F570" s="74"/>
    </row>
    <row r="571" spans="1:6" ht="15.75" customHeight="1">
      <c r="A571" s="71"/>
      <c r="B571" s="72"/>
      <c r="F571" s="74"/>
    </row>
    <row r="572" spans="1:6" ht="15.75" customHeight="1">
      <c r="A572" s="71"/>
      <c r="B572" s="72"/>
      <c r="F572" s="74"/>
    </row>
    <row r="573" spans="1:6" ht="15.75" customHeight="1">
      <c r="A573" s="71"/>
      <c r="B573" s="72"/>
      <c r="F573" s="74"/>
    </row>
    <row r="574" spans="1:6" ht="15.75" customHeight="1">
      <c r="A574" s="71"/>
      <c r="B574" s="72"/>
      <c r="F574" s="74"/>
    </row>
    <row r="575" spans="1:6" ht="15.75" customHeight="1">
      <c r="A575" s="71"/>
      <c r="B575" s="72"/>
      <c r="F575" s="74"/>
    </row>
    <row r="576" spans="1:6" ht="15.75" customHeight="1">
      <c r="A576" s="71"/>
      <c r="B576" s="72"/>
      <c r="F576" s="74"/>
    </row>
    <row r="577" spans="1:6" ht="15.75" customHeight="1">
      <c r="A577" s="71"/>
      <c r="B577" s="72"/>
      <c r="F577" s="74"/>
    </row>
    <row r="578" spans="1:6" ht="15.75" customHeight="1">
      <c r="A578" s="71"/>
      <c r="B578" s="72"/>
      <c r="F578" s="74"/>
    </row>
    <row r="579" spans="1:6" ht="15.75" customHeight="1">
      <c r="A579" s="71"/>
      <c r="B579" s="72"/>
      <c r="F579" s="74"/>
    </row>
    <row r="580" spans="1:6" ht="15.75" customHeight="1">
      <c r="A580" s="71"/>
      <c r="B580" s="72"/>
      <c r="F580" s="74"/>
    </row>
    <row r="581" spans="1:6" ht="15.75" customHeight="1">
      <c r="A581" s="71"/>
      <c r="B581" s="72"/>
      <c r="F581" s="74"/>
    </row>
    <row r="582" spans="1:6" ht="15.75" customHeight="1">
      <c r="A582" s="71"/>
      <c r="B582" s="72"/>
      <c r="F582" s="74"/>
    </row>
    <row r="583" spans="1:6" ht="15.75" customHeight="1">
      <c r="A583" s="71"/>
      <c r="B583" s="72"/>
      <c r="F583" s="74"/>
    </row>
    <row r="584" spans="1:6" ht="15.75" customHeight="1">
      <c r="A584" s="71"/>
      <c r="B584" s="72"/>
      <c r="F584" s="74"/>
    </row>
    <row r="585" spans="1:6" ht="15.75" customHeight="1">
      <c r="A585" s="71"/>
      <c r="B585" s="72"/>
      <c r="F585" s="74"/>
    </row>
    <row r="586" spans="1:6" ht="15.75" customHeight="1">
      <c r="A586" s="71"/>
      <c r="B586" s="72"/>
      <c r="F586" s="74"/>
    </row>
    <row r="587" spans="1:6" ht="15.75" customHeight="1">
      <c r="A587" s="71"/>
      <c r="B587" s="72"/>
      <c r="F587" s="74"/>
    </row>
    <row r="588" spans="1:6" ht="15.75" customHeight="1">
      <c r="A588" s="71"/>
      <c r="B588" s="72"/>
      <c r="F588" s="74"/>
    </row>
    <row r="589" spans="1:6" ht="15.75" customHeight="1">
      <c r="A589" s="71"/>
      <c r="B589" s="72"/>
      <c r="F589" s="74"/>
    </row>
    <row r="590" spans="1:6" ht="15.75" customHeight="1">
      <c r="A590" s="71"/>
      <c r="B590" s="72"/>
      <c r="F590" s="74"/>
    </row>
    <row r="591" spans="1:6" ht="15.75" customHeight="1">
      <c r="A591" s="71"/>
      <c r="B591" s="72"/>
      <c r="F591" s="74"/>
    </row>
    <row r="592" spans="1:6" ht="15.75" customHeight="1">
      <c r="A592" s="71"/>
      <c r="B592" s="72"/>
      <c r="F592" s="74"/>
    </row>
    <row r="593" spans="1:6" ht="15.75" customHeight="1">
      <c r="A593" s="71"/>
      <c r="B593" s="72"/>
      <c r="F593" s="74"/>
    </row>
    <row r="594" spans="1:6" ht="15.75" customHeight="1">
      <c r="A594" s="71"/>
      <c r="B594" s="72"/>
      <c r="F594" s="74"/>
    </row>
    <row r="595" spans="1:6" ht="15.75" customHeight="1">
      <c r="A595" s="71"/>
      <c r="B595" s="72"/>
      <c r="F595" s="74"/>
    </row>
    <row r="596" spans="1:6" ht="15.75" customHeight="1">
      <c r="A596" s="71"/>
      <c r="B596" s="72"/>
      <c r="F596" s="74"/>
    </row>
    <row r="597" spans="1:6" ht="15.75" customHeight="1">
      <c r="A597" s="71"/>
      <c r="B597" s="72"/>
      <c r="F597" s="74"/>
    </row>
    <row r="598" spans="1:6" ht="15.75" customHeight="1">
      <c r="A598" s="71"/>
      <c r="B598" s="72"/>
      <c r="F598" s="74"/>
    </row>
    <row r="599" spans="1:6" ht="15.75" customHeight="1">
      <c r="A599" s="71"/>
      <c r="B599" s="72"/>
      <c r="F599" s="74"/>
    </row>
    <row r="600" spans="1:6" ht="15.75" customHeight="1">
      <c r="A600" s="71"/>
      <c r="B600" s="72"/>
      <c r="F600" s="74"/>
    </row>
    <row r="601" spans="1:6" ht="15.75" customHeight="1">
      <c r="A601" s="71"/>
      <c r="B601" s="72"/>
      <c r="F601" s="74"/>
    </row>
    <row r="602" spans="1:6" ht="15.75" customHeight="1">
      <c r="A602" s="71"/>
      <c r="B602" s="72"/>
      <c r="F602" s="74"/>
    </row>
    <row r="603" spans="1:6" ht="15.75" customHeight="1">
      <c r="A603" s="71"/>
      <c r="B603" s="72"/>
      <c r="F603" s="74"/>
    </row>
    <row r="604" spans="1:6" ht="15.75" customHeight="1">
      <c r="A604" s="71"/>
      <c r="B604" s="72"/>
      <c r="F604" s="74"/>
    </row>
    <row r="605" spans="1:6" ht="15.75" customHeight="1">
      <c r="A605" s="71"/>
      <c r="B605" s="72"/>
      <c r="F605" s="74"/>
    </row>
    <row r="606" spans="1:6" ht="15.75" customHeight="1">
      <c r="A606" s="71"/>
      <c r="B606" s="72"/>
      <c r="F606" s="74"/>
    </row>
    <row r="607" spans="1:6" ht="15.75" customHeight="1">
      <c r="A607" s="71"/>
      <c r="B607" s="72"/>
      <c r="F607" s="74"/>
    </row>
    <row r="608" spans="1:6" ht="15.75" customHeight="1">
      <c r="A608" s="71"/>
      <c r="B608" s="72"/>
      <c r="F608" s="74"/>
    </row>
    <row r="609" spans="1:6" ht="15.75" customHeight="1">
      <c r="A609" s="71"/>
      <c r="B609" s="72"/>
      <c r="F609" s="74"/>
    </row>
    <row r="610" spans="1:6" ht="15.75" customHeight="1">
      <c r="A610" s="71"/>
      <c r="B610" s="72"/>
      <c r="F610" s="74"/>
    </row>
    <row r="611" spans="1:6" ht="15.75" customHeight="1">
      <c r="A611" s="71"/>
      <c r="B611" s="72"/>
      <c r="F611" s="74"/>
    </row>
    <row r="612" spans="1:6" ht="15.75" customHeight="1">
      <c r="A612" s="71"/>
      <c r="B612" s="72"/>
      <c r="F612" s="74"/>
    </row>
    <row r="613" spans="1:6" ht="15.75" customHeight="1">
      <c r="A613" s="71"/>
      <c r="B613" s="72"/>
      <c r="F613" s="74"/>
    </row>
    <row r="614" spans="1:6" ht="15.75" customHeight="1">
      <c r="A614" s="71"/>
      <c r="B614" s="72"/>
      <c r="F614" s="74"/>
    </row>
    <row r="615" spans="1:6" ht="15.75" customHeight="1">
      <c r="A615" s="71"/>
      <c r="B615" s="72"/>
      <c r="F615" s="74"/>
    </row>
    <row r="616" spans="1:6" ht="15.75" customHeight="1">
      <c r="A616" s="71"/>
      <c r="B616" s="72"/>
      <c r="F616" s="74"/>
    </row>
    <row r="617" spans="1:6" ht="15.75" customHeight="1">
      <c r="A617" s="71"/>
      <c r="B617" s="72"/>
      <c r="F617" s="74"/>
    </row>
    <row r="618" spans="1:6" ht="15.75" customHeight="1">
      <c r="A618" s="71"/>
      <c r="B618" s="72"/>
      <c r="F618" s="74"/>
    </row>
    <row r="619" spans="1:6" ht="15.75" customHeight="1">
      <c r="A619" s="71"/>
      <c r="B619" s="72"/>
      <c r="F619" s="74"/>
    </row>
    <row r="620" spans="1:6" ht="15.75" customHeight="1">
      <c r="A620" s="71"/>
      <c r="B620" s="72"/>
      <c r="F620" s="74"/>
    </row>
    <row r="621" spans="1:6" ht="15.75" customHeight="1">
      <c r="A621" s="71"/>
      <c r="B621" s="72"/>
      <c r="F621" s="74"/>
    </row>
    <row r="622" spans="1:6" ht="15.75" customHeight="1">
      <c r="A622" s="71"/>
      <c r="B622" s="72"/>
      <c r="F622" s="74"/>
    </row>
    <row r="623" spans="1:6" ht="15.75" customHeight="1">
      <c r="A623" s="71"/>
      <c r="B623" s="72"/>
      <c r="F623" s="74"/>
    </row>
    <row r="624" spans="1:6" ht="15.75" customHeight="1">
      <c r="A624" s="71"/>
      <c r="B624" s="72"/>
      <c r="F624" s="74"/>
    </row>
    <row r="625" spans="1:6" ht="15.75" customHeight="1">
      <c r="A625" s="71"/>
      <c r="B625" s="72"/>
      <c r="F625" s="74"/>
    </row>
    <row r="626" spans="1:6" ht="15.75" customHeight="1">
      <c r="A626" s="71"/>
      <c r="B626" s="72"/>
      <c r="F626" s="74"/>
    </row>
    <row r="627" spans="1:6" ht="15.75" customHeight="1">
      <c r="A627" s="71"/>
      <c r="B627" s="72"/>
      <c r="F627" s="74"/>
    </row>
    <row r="628" spans="1:6" ht="15.75" customHeight="1">
      <c r="A628" s="71"/>
      <c r="B628" s="72"/>
      <c r="F628" s="74"/>
    </row>
    <row r="629" spans="1:6" ht="15.75" customHeight="1">
      <c r="A629" s="71"/>
      <c r="B629" s="72"/>
      <c r="F629" s="74"/>
    </row>
    <row r="630" spans="1:6" ht="15.75" customHeight="1">
      <c r="A630" s="71"/>
      <c r="B630" s="72"/>
      <c r="F630" s="74"/>
    </row>
    <row r="631" spans="1:6" ht="15.75" customHeight="1">
      <c r="A631" s="71"/>
      <c r="B631" s="72"/>
      <c r="F631" s="74"/>
    </row>
    <row r="632" spans="1:6" ht="15.75" customHeight="1">
      <c r="A632" s="71"/>
      <c r="B632" s="72"/>
      <c r="F632" s="74"/>
    </row>
    <row r="633" spans="1:6" ht="15.75" customHeight="1">
      <c r="A633" s="71"/>
      <c r="B633" s="72"/>
      <c r="F633" s="74"/>
    </row>
    <row r="634" spans="1:6" ht="15.75" customHeight="1">
      <c r="A634" s="71"/>
      <c r="B634" s="72"/>
      <c r="F634" s="74"/>
    </row>
    <row r="635" spans="1:6" ht="15.75" customHeight="1">
      <c r="A635" s="71"/>
      <c r="B635" s="72"/>
      <c r="F635" s="74"/>
    </row>
    <row r="636" spans="1:6" ht="15.75" customHeight="1">
      <c r="A636" s="71"/>
      <c r="B636" s="72"/>
      <c r="F636" s="74"/>
    </row>
    <row r="637" spans="1:6" ht="15.75" customHeight="1">
      <c r="A637" s="71"/>
      <c r="B637" s="72"/>
      <c r="F637" s="74"/>
    </row>
    <row r="638" spans="1:6" ht="15.75" customHeight="1">
      <c r="A638" s="71"/>
      <c r="B638" s="72"/>
      <c r="F638" s="74"/>
    </row>
    <row r="639" spans="1:6" ht="15.75" customHeight="1">
      <c r="A639" s="71"/>
      <c r="B639" s="72"/>
      <c r="F639" s="74"/>
    </row>
    <row r="640" spans="1:6" ht="15.75" customHeight="1">
      <c r="A640" s="71"/>
      <c r="B640" s="72"/>
      <c r="F640" s="74"/>
    </row>
    <row r="641" spans="1:6" ht="15.75" customHeight="1">
      <c r="A641" s="71"/>
      <c r="B641" s="72"/>
      <c r="F641" s="74"/>
    </row>
    <row r="642" spans="1:6" ht="15.75" customHeight="1">
      <c r="A642" s="71"/>
      <c r="B642" s="72"/>
      <c r="F642" s="74"/>
    </row>
    <row r="643" spans="1:6" ht="15.75" customHeight="1">
      <c r="A643" s="71"/>
      <c r="B643" s="72"/>
      <c r="F643" s="74"/>
    </row>
    <row r="644" spans="1:6" ht="15.75" customHeight="1">
      <c r="A644" s="71"/>
      <c r="B644" s="72"/>
      <c r="F644" s="74"/>
    </row>
    <row r="645" spans="1:6" ht="15.75" customHeight="1">
      <c r="A645" s="71"/>
      <c r="B645" s="72"/>
      <c r="F645" s="74"/>
    </row>
    <row r="646" spans="1:6" ht="15.75" customHeight="1">
      <c r="A646" s="71"/>
      <c r="B646" s="72"/>
      <c r="F646" s="74"/>
    </row>
    <row r="647" spans="1:6" ht="15.75" customHeight="1">
      <c r="A647" s="71"/>
      <c r="B647" s="72"/>
      <c r="F647" s="74"/>
    </row>
    <row r="648" spans="1:6" ht="15.75" customHeight="1">
      <c r="A648" s="71"/>
      <c r="B648" s="72"/>
      <c r="F648" s="74"/>
    </row>
    <row r="649" spans="1:6" ht="15.75" customHeight="1">
      <c r="A649" s="71"/>
      <c r="B649" s="72"/>
      <c r="F649" s="74"/>
    </row>
    <row r="650" spans="1:6" ht="15.75" customHeight="1">
      <c r="A650" s="71"/>
      <c r="B650" s="72"/>
      <c r="F650" s="74"/>
    </row>
    <row r="651" spans="1:6" ht="15.75" customHeight="1">
      <c r="A651" s="71"/>
      <c r="B651" s="72"/>
      <c r="F651" s="74"/>
    </row>
    <row r="652" spans="1:6" ht="15.75" customHeight="1">
      <c r="A652" s="71"/>
      <c r="B652" s="72"/>
      <c r="F652" s="74"/>
    </row>
    <row r="653" spans="1:6" ht="15.75" customHeight="1">
      <c r="A653" s="71"/>
      <c r="B653" s="72"/>
      <c r="F653" s="74"/>
    </row>
    <row r="654" spans="1:6" ht="15.75" customHeight="1">
      <c r="A654" s="71"/>
      <c r="B654" s="72"/>
      <c r="F654" s="74"/>
    </row>
    <row r="655" spans="1:6" ht="15.75" customHeight="1">
      <c r="A655" s="71"/>
      <c r="B655" s="72"/>
      <c r="F655" s="74"/>
    </row>
    <row r="656" spans="1:6" ht="15.75" customHeight="1">
      <c r="A656" s="71"/>
      <c r="B656" s="72"/>
      <c r="F656" s="74"/>
    </row>
    <row r="657" spans="1:6" ht="15.75" customHeight="1">
      <c r="A657" s="71"/>
      <c r="B657" s="72"/>
      <c r="F657" s="74"/>
    </row>
    <row r="658" spans="1:6" ht="15.75" customHeight="1">
      <c r="A658" s="71"/>
      <c r="B658" s="72"/>
      <c r="F658" s="74"/>
    </row>
    <row r="659" spans="1:6" ht="15.75" customHeight="1">
      <c r="A659" s="71"/>
      <c r="B659" s="72"/>
      <c r="F659" s="74"/>
    </row>
    <row r="660" spans="1:6" ht="15.75" customHeight="1">
      <c r="A660" s="71"/>
      <c r="B660" s="72"/>
      <c r="F660" s="74"/>
    </row>
    <row r="661" spans="1:6" ht="15.75" customHeight="1">
      <c r="A661" s="71"/>
      <c r="B661" s="72"/>
      <c r="F661" s="74"/>
    </row>
    <row r="662" spans="1:6" ht="15.75" customHeight="1">
      <c r="A662" s="71"/>
      <c r="B662" s="72"/>
      <c r="F662" s="74"/>
    </row>
    <row r="663" spans="1:6" ht="15.75" customHeight="1">
      <c r="A663" s="71"/>
      <c r="B663" s="72"/>
      <c r="F663" s="74"/>
    </row>
    <row r="664" spans="1:6" ht="15.75" customHeight="1">
      <c r="A664" s="71"/>
      <c r="B664" s="72"/>
      <c r="F664" s="74"/>
    </row>
    <row r="665" spans="1:6" ht="15.75" customHeight="1">
      <c r="A665" s="71"/>
      <c r="B665" s="72"/>
      <c r="F665" s="74"/>
    </row>
    <row r="666" spans="1:6" ht="15.75" customHeight="1">
      <c r="A666" s="71"/>
      <c r="B666" s="72"/>
      <c r="F666" s="74"/>
    </row>
    <row r="667" spans="1:6" ht="15.75" customHeight="1">
      <c r="A667" s="71"/>
      <c r="B667" s="72"/>
      <c r="F667" s="74"/>
    </row>
    <row r="668" spans="1:6" ht="15.75" customHeight="1">
      <c r="A668" s="71"/>
      <c r="B668" s="72"/>
      <c r="F668" s="74"/>
    </row>
    <row r="669" spans="1:6" ht="15.75" customHeight="1">
      <c r="A669" s="71"/>
      <c r="B669" s="72"/>
      <c r="F669" s="74"/>
    </row>
    <row r="670" spans="1:6" ht="15.75" customHeight="1">
      <c r="A670" s="71"/>
      <c r="B670" s="72"/>
      <c r="F670" s="74"/>
    </row>
    <row r="671" spans="1:6" ht="15.75" customHeight="1">
      <c r="A671" s="71"/>
      <c r="B671" s="72"/>
      <c r="F671" s="74"/>
    </row>
    <row r="672" spans="1:6" ht="15.75" customHeight="1">
      <c r="A672" s="71"/>
      <c r="B672" s="72"/>
      <c r="F672" s="74"/>
    </row>
    <row r="673" spans="1:6" ht="15.75" customHeight="1">
      <c r="A673" s="71"/>
      <c r="B673" s="72"/>
      <c r="F673" s="74"/>
    </row>
    <row r="674" spans="1:6" ht="15.75" customHeight="1">
      <c r="A674" s="71"/>
      <c r="B674" s="72"/>
      <c r="F674" s="74"/>
    </row>
    <row r="675" spans="1:6" ht="15.75" customHeight="1">
      <c r="A675" s="71"/>
      <c r="B675" s="72"/>
      <c r="F675" s="74"/>
    </row>
    <row r="676" spans="1:6" ht="15.75" customHeight="1">
      <c r="A676" s="71"/>
      <c r="B676" s="72"/>
      <c r="F676" s="74"/>
    </row>
    <row r="677" spans="1:6" ht="15.75" customHeight="1">
      <c r="A677" s="71"/>
      <c r="B677" s="72"/>
      <c r="F677" s="74"/>
    </row>
    <row r="678" spans="1:6" ht="15.75" customHeight="1">
      <c r="A678" s="71"/>
      <c r="B678" s="72"/>
      <c r="F678" s="74"/>
    </row>
    <row r="679" spans="1:6" ht="15.75" customHeight="1">
      <c r="A679" s="71"/>
      <c r="B679" s="72"/>
      <c r="F679" s="74"/>
    </row>
    <row r="680" spans="1:6" ht="15.75" customHeight="1">
      <c r="A680" s="71"/>
      <c r="B680" s="72"/>
      <c r="F680" s="74"/>
    </row>
    <row r="681" spans="1:6" ht="15.75" customHeight="1">
      <c r="A681" s="71"/>
      <c r="B681" s="72"/>
      <c r="F681" s="74"/>
    </row>
    <row r="682" spans="1:6" ht="15.75" customHeight="1">
      <c r="A682" s="71"/>
      <c r="B682" s="72"/>
      <c r="F682" s="74"/>
    </row>
    <row r="683" spans="1:6" ht="15.75" customHeight="1">
      <c r="A683" s="71"/>
      <c r="B683" s="72"/>
      <c r="F683" s="74"/>
    </row>
    <row r="684" spans="1:6" ht="15.75" customHeight="1">
      <c r="A684" s="71"/>
      <c r="B684" s="72"/>
      <c r="F684" s="74"/>
    </row>
    <row r="685" spans="1:6" ht="15.75" customHeight="1">
      <c r="A685" s="71"/>
      <c r="B685" s="72"/>
      <c r="F685" s="74"/>
    </row>
    <row r="686" spans="1:6" ht="15.75" customHeight="1">
      <c r="A686" s="71"/>
      <c r="B686" s="72"/>
      <c r="F686" s="74"/>
    </row>
    <row r="687" spans="1:6" ht="15.75" customHeight="1">
      <c r="A687" s="71"/>
      <c r="B687" s="72"/>
      <c r="F687" s="74"/>
    </row>
    <row r="688" spans="1:6" ht="15.75" customHeight="1">
      <c r="A688" s="71"/>
      <c r="B688" s="72"/>
      <c r="F688" s="74"/>
    </row>
    <row r="689" spans="1:6" ht="15.75" customHeight="1">
      <c r="A689" s="71"/>
      <c r="B689" s="72"/>
      <c r="F689" s="74"/>
    </row>
    <row r="690" spans="1:6" ht="15.75" customHeight="1">
      <c r="A690" s="71"/>
      <c r="B690" s="72"/>
      <c r="F690" s="74"/>
    </row>
    <row r="691" spans="1:6" ht="15.75" customHeight="1">
      <c r="A691" s="71"/>
      <c r="B691" s="72"/>
      <c r="F691" s="74"/>
    </row>
    <row r="692" spans="1:6" ht="15.75" customHeight="1">
      <c r="A692" s="71"/>
      <c r="B692" s="72"/>
      <c r="F692" s="74"/>
    </row>
    <row r="693" spans="1:6" ht="15.75" customHeight="1">
      <c r="A693" s="71"/>
      <c r="B693" s="72"/>
      <c r="F693" s="74"/>
    </row>
    <row r="694" spans="1:6" ht="15.75" customHeight="1">
      <c r="A694" s="71"/>
      <c r="B694" s="72"/>
      <c r="F694" s="74"/>
    </row>
    <row r="695" spans="1:6" ht="15.75" customHeight="1">
      <c r="A695" s="71"/>
      <c r="B695" s="72"/>
      <c r="F695" s="74"/>
    </row>
    <row r="696" spans="1:6" ht="15.75" customHeight="1">
      <c r="A696" s="71"/>
      <c r="B696" s="72"/>
      <c r="F696" s="74"/>
    </row>
    <row r="697" spans="1:6" ht="15.75" customHeight="1">
      <c r="A697" s="71"/>
      <c r="B697" s="72"/>
      <c r="F697" s="74"/>
    </row>
    <row r="698" spans="1:6" ht="15.75" customHeight="1">
      <c r="A698" s="71"/>
      <c r="B698" s="72"/>
      <c r="F698" s="74"/>
    </row>
    <row r="699" spans="1:6" ht="15.75" customHeight="1">
      <c r="A699" s="71"/>
      <c r="B699" s="72"/>
      <c r="F699" s="74"/>
    </row>
    <row r="700" spans="1:6" ht="15.75" customHeight="1">
      <c r="A700" s="71"/>
      <c r="B700" s="72"/>
      <c r="F700" s="74"/>
    </row>
    <row r="701" spans="1:6" ht="15.75" customHeight="1">
      <c r="A701" s="71"/>
      <c r="B701" s="72"/>
      <c r="F701" s="74"/>
    </row>
    <row r="702" spans="1:6" ht="15.75" customHeight="1">
      <c r="A702" s="71"/>
      <c r="B702" s="72"/>
      <c r="F702" s="74"/>
    </row>
    <row r="703" spans="1:6" ht="15.75" customHeight="1">
      <c r="A703" s="71"/>
      <c r="B703" s="72"/>
      <c r="F703" s="74"/>
    </row>
    <row r="704" spans="1:6" ht="15.75" customHeight="1">
      <c r="A704" s="71"/>
      <c r="B704" s="72"/>
      <c r="F704" s="74"/>
    </row>
    <row r="705" spans="1:6" ht="15.75" customHeight="1">
      <c r="A705" s="71"/>
      <c r="B705" s="72"/>
      <c r="F705" s="74"/>
    </row>
    <row r="706" spans="1:6" ht="15.75" customHeight="1">
      <c r="A706" s="71"/>
      <c r="B706" s="72"/>
      <c r="F706" s="74"/>
    </row>
    <row r="707" spans="1:6" ht="15.75" customHeight="1">
      <c r="A707" s="71"/>
      <c r="B707" s="72"/>
      <c r="F707" s="74"/>
    </row>
    <row r="708" spans="1:6" ht="15.75" customHeight="1">
      <c r="A708" s="71"/>
      <c r="B708" s="72"/>
      <c r="F708" s="74"/>
    </row>
    <row r="709" spans="1:6" ht="15.75" customHeight="1">
      <c r="A709" s="71"/>
      <c r="B709" s="72"/>
      <c r="F709" s="74"/>
    </row>
    <row r="710" spans="1:6" ht="15.75" customHeight="1">
      <c r="A710" s="71"/>
      <c r="B710" s="72"/>
      <c r="F710" s="74"/>
    </row>
    <row r="711" spans="1:6" ht="15.75" customHeight="1">
      <c r="A711" s="71"/>
      <c r="B711" s="72"/>
      <c r="F711" s="74"/>
    </row>
    <row r="712" spans="1:6" ht="15.75" customHeight="1">
      <c r="A712" s="71"/>
      <c r="B712" s="72"/>
      <c r="F712" s="74"/>
    </row>
    <row r="713" spans="1:6" ht="15.75" customHeight="1">
      <c r="A713" s="71"/>
      <c r="B713" s="72"/>
      <c r="F713" s="74"/>
    </row>
    <row r="714" spans="1:6" ht="15.75" customHeight="1">
      <c r="A714" s="71"/>
      <c r="B714" s="72"/>
      <c r="F714" s="74"/>
    </row>
    <row r="715" spans="1:6" ht="15.75" customHeight="1">
      <c r="A715" s="71"/>
      <c r="B715" s="72"/>
      <c r="F715" s="74"/>
    </row>
    <row r="716" spans="1:6" ht="15.75" customHeight="1">
      <c r="A716" s="71"/>
      <c r="B716" s="72"/>
      <c r="F716" s="74"/>
    </row>
    <row r="717" spans="1:6" ht="15.75" customHeight="1">
      <c r="A717" s="71"/>
      <c r="B717" s="72"/>
      <c r="F717" s="74"/>
    </row>
    <row r="718" spans="1:6" ht="15.75" customHeight="1">
      <c r="A718" s="71"/>
      <c r="B718" s="72"/>
      <c r="F718" s="74"/>
    </row>
    <row r="719" spans="1:6" ht="15.75" customHeight="1">
      <c r="A719" s="71"/>
      <c r="B719" s="72"/>
      <c r="F719" s="74"/>
    </row>
    <row r="720" spans="1:6" ht="15.75" customHeight="1">
      <c r="A720" s="71"/>
      <c r="B720" s="72"/>
      <c r="F720" s="74"/>
    </row>
    <row r="721" spans="1:6" ht="15.75" customHeight="1">
      <c r="A721" s="71"/>
      <c r="B721" s="72"/>
      <c r="F721" s="74"/>
    </row>
    <row r="722" spans="1:6" ht="15.75" customHeight="1">
      <c r="A722" s="71"/>
      <c r="B722" s="72"/>
      <c r="F722" s="74"/>
    </row>
    <row r="723" spans="1:6" ht="15.75" customHeight="1">
      <c r="A723" s="71"/>
      <c r="B723" s="72"/>
      <c r="F723" s="74"/>
    </row>
    <row r="724" spans="1:6" ht="15.75" customHeight="1">
      <c r="A724" s="71"/>
      <c r="B724" s="72"/>
      <c r="F724" s="74"/>
    </row>
    <row r="725" spans="1:6" ht="15.75" customHeight="1">
      <c r="A725" s="71"/>
      <c r="B725" s="72"/>
      <c r="F725" s="74"/>
    </row>
    <row r="726" spans="1:6" ht="15.75" customHeight="1">
      <c r="A726" s="71"/>
      <c r="B726" s="72"/>
      <c r="F726" s="74"/>
    </row>
    <row r="727" spans="1:6" ht="15.75" customHeight="1">
      <c r="A727" s="71"/>
      <c r="B727" s="72"/>
      <c r="F727" s="74"/>
    </row>
    <row r="728" spans="1:6" ht="15.75" customHeight="1">
      <c r="A728" s="71"/>
      <c r="B728" s="72"/>
      <c r="F728" s="74"/>
    </row>
    <row r="729" spans="1:6" ht="15.75" customHeight="1">
      <c r="A729" s="71"/>
      <c r="B729" s="72"/>
      <c r="F729" s="74"/>
    </row>
    <row r="730" spans="1:6" ht="15.75" customHeight="1">
      <c r="A730" s="71"/>
      <c r="B730" s="72"/>
      <c r="F730" s="74"/>
    </row>
    <row r="731" spans="1:6" ht="15.75" customHeight="1">
      <c r="A731" s="71"/>
      <c r="B731" s="72"/>
      <c r="F731" s="74"/>
    </row>
    <row r="732" spans="1:6" ht="15.75" customHeight="1">
      <c r="A732" s="71"/>
      <c r="B732" s="72"/>
      <c r="F732" s="74"/>
    </row>
    <row r="733" spans="1:6" ht="15.75" customHeight="1">
      <c r="A733" s="71"/>
      <c r="B733" s="72"/>
      <c r="F733" s="74"/>
    </row>
    <row r="734" spans="1:6" ht="15.75" customHeight="1">
      <c r="A734" s="71"/>
      <c r="B734" s="72"/>
      <c r="F734" s="74"/>
    </row>
    <row r="735" spans="1:6" ht="15.75" customHeight="1">
      <c r="A735" s="71"/>
      <c r="B735" s="72"/>
      <c r="F735" s="74"/>
    </row>
    <row r="736" spans="1:6" ht="15.75" customHeight="1">
      <c r="A736" s="71"/>
      <c r="B736" s="72"/>
      <c r="F736" s="74"/>
    </row>
    <row r="737" spans="1:6" ht="15.75" customHeight="1">
      <c r="A737" s="71"/>
      <c r="B737" s="72"/>
      <c r="F737" s="74"/>
    </row>
    <row r="738" spans="1:6" ht="15.75" customHeight="1">
      <c r="A738" s="71"/>
      <c r="B738" s="72"/>
      <c r="F738" s="74"/>
    </row>
    <row r="739" spans="1:6" ht="15.75" customHeight="1">
      <c r="A739" s="71"/>
      <c r="B739" s="72"/>
      <c r="F739" s="74"/>
    </row>
    <row r="740" spans="1:6" ht="15.75" customHeight="1">
      <c r="A740" s="71"/>
      <c r="B740" s="72"/>
      <c r="F740" s="74"/>
    </row>
    <row r="741" spans="1:6" ht="15.75" customHeight="1">
      <c r="A741" s="71"/>
      <c r="B741" s="72"/>
      <c r="F741" s="74"/>
    </row>
    <row r="742" spans="1:6" ht="15.75" customHeight="1">
      <c r="A742" s="71"/>
      <c r="B742" s="72"/>
      <c r="F742" s="74"/>
    </row>
    <row r="743" spans="1:6" ht="15.75" customHeight="1">
      <c r="A743" s="71"/>
      <c r="B743" s="72"/>
      <c r="F743" s="74"/>
    </row>
    <row r="744" spans="1:6" ht="15.75" customHeight="1">
      <c r="A744" s="71"/>
      <c r="B744" s="72"/>
      <c r="F744" s="74"/>
    </row>
    <row r="745" spans="1:6" ht="15.75" customHeight="1">
      <c r="A745" s="71"/>
      <c r="B745" s="72"/>
      <c r="F745" s="74"/>
    </row>
    <row r="746" spans="1:6" ht="15.75" customHeight="1">
      <c r="A746" s="71"/>
      <c r="B746" s="72"/>
      <c r="F746" s="74"/>
    </row>
    <row r="747" spans="1:6" ht="15.75" customHeight="1">
      <c r="A747" s="71"/>
      <c r="B747" s="72"/>
      <c r="F747" s="74"/>
    </row>
    <row r="748" spans="1:6" ht="15.75" customHeight="1">
      <c r="A748" s="71"/>
      <c r="B748" s="72"/>
      <c r="F748" s="74"/>
    </row>
    <row r="749" spans="1:6" ht="15.75" customHeight="1">
      <c r="A749" s="71"/>
      <c r="B749" s="72"/>
      <c r="F749" s="74"/>
    </row>
    <row r="750" spans="1:6" ht="15.75" customHeight="1">
      <c r="A750" s="71"/>
      <c r="B750" s="72"/>
      <c r="F750" s="74"/>
    </row>
    <row r="751" spans="1:6" ht="15.75" customHeight="1">
      <c r="A751" s="71"/>
      <c r="B751" s="72"/>
      <c r="F751" s="74"/>
    </row>
    <row r="752" spans="1:6" ht="15.75" customHeight="1">
      <c r="A752" s="71"/>
      <c r="B752" s="72"/>
      <c r="F752" s="74"/>
    </row>
    <row r="753" spans="1:6" ht="15.75" customHeight="1">
      <c r="A753" s="71"/>
      <c r="B753" s="72"/>
      <c r="F753" s="74"/>
    </row>
    <row r="754" spans="1:6" ht="15.75" customHeight="1">
      <c r="A754" s="71"/>
      <c r="B754" s="72"/>
      <c r="F754" s="74"/>
    </row>
    <row r="755" spans="1:6" ht="15.75" customHeight="1">
      <c r="A755" s="71"/>
      <c r="B755" s="72"/>
      <c r="F755" s="74"/>
    </row>
    <row r="756" spans="1:6" ht="15.75" customHeight="1">
      <c r="A756" s="71"/>
      <c r="B756" s="72"/>
      <c r="F756" s="74"/>
    </row>
    <row r="757" spans="1:6" ht="15.75" customHeight="1">
      <c r="A757" s="71"/>
      <c r="B757" s="72"/>
      <c r="F757" s="74"/>
    </row>
    <row r="758" spans="1:6" ht="15.75" customHeight="1">
      <c r="A758" s="71"/>
      <c r="B758" s="72"/>
      <c r="F758" s="74"/>
    </row>
    <row r="759" spans="1:6" ht="15.75" customHeight="1">
      <c r="A759" s="71"/>
      <c r="B759" s="72"/>
      <c r="F759" s="74"/>
    </row>
    <row r="760" spans="1:6" ht="15.75" customHeight="1">
      <c r="A760" s="71"/>
      <c r="B760" s="72"/>
      <c r="F760" s="74"/>
    </row>
    <row r="761" spans="1:6" ht="15.75" customHeight="1">
      <c r="A761" s="71"/>
      <c r="B761" s="72"/>
      <c r="F761" s="74"/>
    </row>
    <row r="762" spans="1:6" ht="15.75" customHeight="1">
      <c r="A762" s="71"/>
      <c r="B762" s="72"/>
      <c r="F762" s="74"/>
    </row>
    <row r="763" spans="1:6" ht="15.75" customHeight="1">
      <c r="A763" s="71"/>
      <c r="B763" s="72"/>
      <c r="F763" s="74"/>
    </row>
    <row r="764" spans="1:6" ht="15.75" customHeight="1">
      <c r="A764" s="71"/>
      <c r="B764" s="72"/>
      <c r="F764" s="74"/>
    </row>
    <row r="765" spans="1:6" ht="15.75" customHeight="1">
      <c r="A765" s="71"/>
      <c r="B765" s="72"/>
      <c r="F765" s="74"/>
    </row>
    <row r="766" spans="1:6" ht="15.75" customHeight="1">
      <c r="A766" s="71"/>
      <c r="B766" s="72"/>
      <c r="F766" s="74"/>
    </row>
    <row r="767" spans="1:6" ht="15.75" customHeight="1">
      <c r="A767" s="71"/>
      <c r="B767" s="72"/>
      <c r="F767" s="74"/>
    </row>
    <row r="768" spans="1:6" ht="15.75" customHeight="1">
      <c r="A768" s="71"/>
      <c r="B768" s="72"/>
      <c r="F768" s="74"/>
    </row>
    <row r="769" spans="1:6" ht="15.75" customHeight="1">
      <c r="A769" s="71"/>
      <c r="B769" s="72"/>
      <c r="F769" s="74"/>
    </row>
    <row r="770" spans="1:6" ht="15.75" customHeight="1">
      <c r="A770" s="71"/>
      <c r="B770" s="72"/>
      <c r="F770" s="74"/>
    </row>
    <row r="771" spans="1:6" ht="15.75" customHeight="1">
      <c r="A771" s="71"/>
      <c r="B771" s="72"/>
      <c r="F771" s="74"/>
    </row>
    <row r="772" spans="1:6" ht="15.75" customHeight="1">
      <c r="A772" s="71"/>
      <c r="B772" s="72"/>
      <c r="F772" s="74"/>
    </row>
    <row r="773" spans="1:6" ht="15.75" customHeight="1">
      <c r="A773" s="71"/>
      <c r="B773" s="72"/>
      <c r="F773" s="74"/>
    </row>
    <row r="774" spans="1:6" ht="15.75" customHeight="1">
      <c r="A774" s="71"/>
      <c r="B774" s="72"/>
      <c r="F774" s="74"/>
    </row>
    <row r="775" spans="1:6" ht="15.75" customHeight="1">
      <c r="A775" s="71"/>
      <c r="B775" s="72"/>
      <c r="F775" s="74"/>
    </row>
    <row r="776" spans="1:6" ht="15.75" customHeight="1">
      <c r="A776" s="71"/>
      <c r="B776" s="72"/>
      <c r="F776" s="74"/>
    </row>
    <row r="777" spans="1:6" ht="15.75" customHeight="1">
      <c r="A777" s="71"/>
      <c r="B777" s="72"/>
      <c r="F777" s="74"/>
    </row>
    <row r="778" spans="1:6" ht="15.75" customHeight="1">
      <c r="A778" s="71"/>
      <c r="B778" s="72"/>
      <c r="F778" s="74"/>
    </row>
    <row r="779" spans="1:6" ht="15.75" customHeight="1">
      <c r="A779" s="71"/>
      <c r="B779" s="72"/>
      <c r="F779" s="74"/>
    </row>
    <row r="780" spans="1:6" ht="15.75" customHeight="1">
      <c r="A780" s="71"/>
      <c r="B780" s="72"/>
      <c r="F780" s="74"/>
    </row>
    <row r="781" spans="1:6" ht="15.75" customHeight="1">
      <c r="A781" s="71"/>
      <c r="B781" s="72"/>
      <c r="F781" s="74"/>
    </row>
    <row r="782" spans="1:6" ht="15.75" customHeight="1">
      <c r="A782" s="71"/>
      <c r="B782" s="72"/>
      <c r="F782" s="74"/>
    </row>
    <row r="783" spans="1:6" ht="15.75" customHeight="1">
      <c r="A783" s="71"/>
      <c r="B783" s="72"/>
      <c r="F783" s="74"/>
    </row>
    <row r="784" spans="1:6" ht="15.75" customHeight="1">
      <c r="A784" s="71"/>
      <c r="B784" s="72"/>
      <c r="F784" s="74"/>
    </row>
    <row r="785" spans="1:6" ht="15.75" customHeight="1">
      <c r="A785" s="71"/>
      <c r="B785" s="72"/>
      <c r="F785" s="74"/>
    </row>
    <row r="786" spans="1:6" ht="15.75" customHeight="1">
      <c r="A786" s="71"/>
      <c r="B786" s="72"/>
      <c r="F786" s="74"/>
    </row>
    <row r="787" spans="1:6" ht="15.75" customHeight="1">
      <c r="A787" s="71"/>
      <c r="B787" s="72"/>
      <c r="F787" s="74"/>
    </row>
    <row r="788" spans="1:6" ht="15.75" customHeight="1">
      <c r="A788" s="71"/>
      <c r="B788" s="72"/>
      <c r="F788" s="74"/>
    </row>
    <row r="789" spans="1:6" ht="15.75" customHeight="1">
      <c r="A789" s="71"/>
      <c r="B789" s="72"/>
      <c r="F789" s="74"/>
    </row>
    <row r="790" spans="1:6" ht="15.75" customHeight="1">
      <c r="A790" s="71"/>
      <c r="B790" s="72"/>
      <c r="F790" s="74"/>
    </row>
    <row r="791" spans="1:6" ht="15.75" customHeight="1">
      <c r="A791" s="71"/>
      <c r="B791" s="72"/>
      <c r="F791" s="74"/>
    </row>
    <row r="792" spans="1:6" ht="15.75" customHeight="1">
      <c r="A792" s="71"/>
      <c r="B792" s="72"/>
      <c r="F792" s="74"/>
    </row>
    <row r="793" spans="1:6" ht="15.75" customHeight="1">
      <c r="A793" s="71"/>
      <c r="B793" s="72"/>
      <c r="F793" s="74"/>
    </row>
    <row r="794" spans="1:6" ht="15.75" customHeight="1">
      <c r="A794" s="71"/>
      <c r="B794" s="72"/>
      <c r="F794" s="74"/>
    </row>
    <row r="795" spans="1:6" ht="15.75" customHeight="1">
      <c r="A795" s="71"/>
      <c r="B795" s="72"/>
      <c r="F795" s="74"/>
    </row>
    <row r="796" spans="1:6" ht="15.75" customHeight="1">
      <c r="A796" s="71"/>
      <c r="B796" s="72"/>
      <c r="F796" s="74"/>
    </row>
    <row r="797" spans="1:6" ht="15.75" customHeight="1">
      <c r="A797" s="71"/>
      <c r="B797" s="72"/>
      <c r="F797" s="74"/>
    </row>
    <row r="798" spans="1:6" ht="15.75" customHeight="1">
      <c r="A798" s="71"/>
      <c r="B798" s="72"/>
      <c r="F798" s="74"/>
    </row>
    <row r="799" spans="1:6" ht="15.75" customHeight="1">
      <c r="A799" s="71"/>
      <c r="B799" s="72"/>
      <c r="F799" s="74"/>
    </row>
    <row r="800" spans="1:6" ht="15.75" customHeight="1">
      <c r="A800" s="71"/>
      <c r="B800" s="72"/>
      <c r="F800" s="74"/>
    </row>
    <row r="801" spans="1:6" ht="15.75" customHeight="1">
      <c r="A801" s="71"/>
      <c r="B801" s="72"/>
      <c r="F801" s="74"/>
    </row>
    <row r="802" spans="1:6" ht="15.75" customHeight="1">
      <c r="A802" s="71"/>
      <c r="B802" s="72"/>
      <c r="F802" s="74"/>
    </row>
    <row r="803" spans="1:6" ht="15.75" customHeight="1">
      <c r="A803" s="71"/>
      <c r="B803" s="72"/>
      <c r="F803" s="74"/>
    </row>
    <row r="804" spans="1:6" ht="15.75" customHeight="1">
      <c r="A804" s="71"/>
      <c r="B804" s="72"/>
      <c r="F804" s="74"/>
    </row>
    <row r="805" spans="1:6" ht="15.75" customHeight="1">
      <c r="A805" s="71"/>
      <c r="B805" s="72"/>
      <c r="F805" s="74"/>
    </row>
    <row r="806" spans="1:6" ht="15.75" customHeight="1">
      <c r="A806" s="71"/>
      <c r="B806" s="72"/>
      <c r="F806" s="74"/>
    </row>
    <row r="807" spans="1:6" ht="15.75" customHeight="1">
      <c r="A807" s="71"/>
      <c r="B807" s="72"/>
      <c r="F807" s="74"/>
    </row>
    <row r="808" spans="1:6" ht="15.75" customHeight="1">
      <c r="A808" s="71"/>
      <c r="B808" s="72"/>
      <c r="F808" s="74"/>
    </row>
    <row r="809" spans="1:6" ht="15.75" customHeight="1">
      <c r="A809" s="71"/>
      <c r="B809" s="72"/>
      <c r="F809" s="74"/>
    </row>
    <row r="810" spans="1:6" ht="15.75" customHeight="1">
      <c r="A810" s="71"/>
      <c r="B810" s="72"/>
      <c r="F810" s="74"/>
    </row>
    <row r="811" spans="1:6" ht="15.75" customHeight="1">
      <c r="A811" s="71"/>
      <c r="B811" s="72"/>
      <c r="F811" s="74"/>
    </row>
    <row r="812" spans="1:6" ht="15.75" customHeight="1">
      <c r="A812" s="71"/>
      <c r="B812" s="72"/>
      <c r="F812" s="74"/>
    </row>
    <row r="813" spans="1:6" ht="15.75" customHeight="1">
      <c r="A813" s="71"/>
      <c r="B813" s="72"/>
      <c r="F813" s="74"/>
    </row>
    <row r="814" spans="1:6" ht="15.75" customHeight="1">
      <c r="A814" s="71"/>
      <c r="B814" s="72"/>
      <c r="F814" s="74"/>
    </row>
    <row r="815" spans="1:6" ht="15.75" customHeight="1">
      <c r="A815" s="71"/>
      <c r="B815" s="72"/>
      <c r="F815" s="74"/>
    </row>
    <row r="816" spans="1:6" ht="15.75" customHeight="1">
      <c r="A816" s="71"/>
      <c r="B816" s="72"/>
      <c r="F816" s="74"/>
    </row>
    <row r="817" spans="1:6" ht="15.75" customHeight="1">
      <c r="A817" s="71"/>
      <c r="B817" s="72"/>
      <c r="F817" s="74"/>
    </row>
    <row r="818" spans="1:6" ht="15.75" customHeight="1">
      <c r="A818" s="71"/>
      <c r="B818" s="72"/>
      <c r="F818" s="74"/>
    </row>
    <row r="819" spans="1:6" ht="15.75" customHeight="1">
      <c r="A819" s="71"/>
      <c r="B819" s="72"/>
      <c r="F819" s="74"/>
    </row>
    <row r="820" spans="1:6" ht="15.75" customHeight="1">
      <c r="A820" s="71"/>
      <c r="B820" s="72"/>
      <c r="F820" s="74"/>
    </row>
    <row r="821" spans="1:6" ht="15.75" customHeight="1">
      <c r="A821" s="71"/>
      <c r="B821" s="72"/>
      <c r="F821" s="74"/>
    </row>
    <row r="822" spans="1:6" ht="15.75" customHeight="1">
      <c r="A822" s="71"/>
      <c r="B822" s="72"/>
      <c r="F822" s="74"/>
    </row>
    <row r="823" spans="1:6" ht="15.75" customHeight="1">
      <c r="A823" s="71"/>
      <c r="B823" s="72"/>
      <c r="F823" s="74"/>
    </row>
    <row r="824" spans="1:6" ht="15.75" customHeight="1">
      <c r="A824" s="71"/>
      <c r="B824" s="72"/>
      <c r="F824" s="74"/>
    </row>
    <row r="825" spans="1:6" ht="15.75" customHeight="1">
      <c r="A825" s="71"/>
      <c r="B825" s="72"/>
      <c r="F825" s="74"/>
    </row>
    <row r="826" spans="1:6" ht="15.75" customHeight="1">
      <c r="A826" s="71"/>
      <c r="B826" s="72"/>
      <c r="F826" s="74"/>
    </row>
    <row r="827" spans="1:6" ht="15.75" customHeight="1">
      <c r="A827" s="71"/>
      <c r="B827" s="72"/>
      <c r="F827" s="74"/>
    </row>
    <row r="828" spans="1:6" ht="15.75" customHeight="1">
      <c r="A828" s="71"/>
      <c r="B828" s="72"/>
      <c r="F828" s="74"/>
    </row>
    <row r="829" spans="1:6" ht="15.75" customHeight="1">
      <c r="A829" s="71"/>
      <c r="B829" s="72"/>
      <c r="F829" s="74"/>
    </row>
    <row r="830" spans="1:6" ht="15.75" customHeight="1">
      <c r="A830" s="71"/>
      <c r="B830" s="72"/>
      <c r="F830" s="74"/>
    </row>
    <row r="831" spans="1:6" ht="15.75" customHeight="1">
      <c r="A831" s="71"/>
      <c r="B831" s="72"/>
      <c r="F831" s="74"/>
    </row>
    <row r="832" spans="1:6" ht="15.75" customHeight="1">
      <c r="A832" s="71"/>
      <c r="B832" s="72"/>
      <c r="F832" s="74"/>
    </row>
    <row r="833" spans="1:6" ht="15.75" customHeight="1">
      <c r="A833" s="71"/>
      <c r="B833" s="72"/>
      <c r="F833" s="74"/>
    </row>
    <row r="834" spans="1:6" ht="15.75" customHeight="1">
      <c r="A834" s="71"/>
      <c r="B834" s="72"/>
      <c r="F834" s="74"/>
    </row>
    <row r="835" spans="1:6" ht="15.75" customHeight="1">
      <c r="A835" s="71"/>
      <c r="B835" s="72"/>
      <c r="F835" s="74"/>
    </row>
    <row r="836" spans="1:6" ht="15.75" customHeight="1">
      <c r="A836" s="71"/>
      <c r="B836" s="72"/>
      <c r="F836" s="74"/>
    </row>
    <row r="837" spans="1:6" ht="15.75" customHeight="1">
      <c r="A837" s="71"/>
      <c r="B837" s="72"/>
      <c r="F837" s="74"/>
    </row>
    <row r="838" spans="1:6" ht="15.75" customHeight="1">
      <c r="A838" s="71"/>
      <c r="B838" s="72"/>
      <c r="F838" s="74"/>
    </row>
    <row r="839" spans="1:6" ht="15.75" customHeight="1">
      <c r="A839" s="71"/>
      <c r="B839" s="72"/>
      <c r="F839" s="74"/>
    </row>
    <row r="840" spans="1:6" ht="15.75" customHeight="1">
      <c r="A840" s="71"/>
      <c r="B840" s="72"/>
      <c r="F840" s="74"/>
    </row>
    <row r="841" spans="1:6" ht="15.75" customHeight="1">
      <c r="A841" s="71"/>
      <c r="B841" s="72"/>
      <c r="F841" s="74"/>
    </row>
    <row r="842" spans="1:6" ht="15.75" customHeight="1">
      <c r="A842" s="71"/>
      <c r="B842" s="72"/>
      <c r="F842" s="74"/>
    </row>
    <row r="843" spans="1:6" ht="15.75" customHeight="1">
      <c r="A843" s="71"/>
      <c r="B843" s="72"/>
      <c r="F843" s="74"/>
    </row>
    <row r="844" spans="1:6" ht="15.75" customHeight="1">
      <c r="A844" s="71"/>
      <c r="B844" s="72"/>
      <c r="F844" s="74"/>
    </row>
    <row r="845" spans="1:6" ht="15.75" customHeight="1">
      <c r="A845" s="71"/>
      <c r="B845" s="72"/>
      <c r="F845" s="74"/>
    </row>
    <row r="846" spans="1:6" ht="15.75" customHeight="1">
      <c r="A846" s="71"/>
      <c r="B846" s="72"/>
      <c r="F846" s="74"/>
    </row>
    <row r="847" spans="1:6" ht="15.75" customHeight="1">
      <c r="A847" s="71"/>
      <c r="B847" s="72"/>
      <c r="F847" s="74"/>
    </row>
    <row r="848" spans="1:6" ht="15.75" customHeight="1">
      <c r="A848" s="71"/>
      <c r="B848" s="72"/>
      <c r="F848" s="74"/>
    </row>
    <row r="849" spans="1:6" ht="15.75" customHeight="1">
      <c r="A849" s="71"/>
      <c r="B849" s="72"/>
      <c r="F849" s="74"/>
    </row>
    <row r="850" spans="1:6" ht="15.75" customHeight="1">
      <c r="A850" s="71"/>
      <c r="B850" s="72"/>
      <c r="F850" s="74"/>
    </row>
    <row r="851" spans="1:6" ht="15.75" customHeight="1">
      <c r="A851" s="71"/>
      <c r="B851" s="72"/>
      <c r="F851" s="74"/>
    </row>
    <row r="852" spans="1:6" ht="15.75" customHeight="1">
      <c r="A852" s="71"/>
      <c r="B852" s="72"/>
      <c r="F852" s="74"/>
    </row>
    <row r="853" spans="1:6" ht="15.75" customHeight="1">
      <c r="A853" s="71"/>
      <c r="B853" s="72"/>
      <c r="F853" s="74"/>
    </row>
    <row r="854" spans="1:6" ht="15.75" customHeight="1">
      <c r="A854" s="71"/>
      <c r="B854" s="72"/>
      <c r="F854" s="74"/>
    </row>
    <row r="855" spans="1:6" ht="15.75" customHeight="1">
      <c r="A855" s="71"/>
      <c r="B855" s="72"/>
      <c r="F855" s="74"/>
    </row>
    <row r="856" spans="1:6" ht="15.75" customHeight="1">
      <c r="A856" s="71"/>
      <c r="B856" s="72"/>
      <c r="F856" s="74"/>
    </row>
    <row r="857" spans="1:6" ht="15.75" customHeight="1">
      <c r="A857" s="71"/>
      <c r="B857" s="72"/>
      <c r="F857" s="74"/>
    </row>
    <row r="858" spans="1:6" ht="15.75" customHeight="1">
      <c r="A858" s="71"/>
      <c r="B858" s="72"/>
      <c r="F858" s="74"/>
    </row>
    <row r="859" spans="1:6" ht="15.75" customHeight="1">
      <c r="A859" s="71"/>
      <c r="B859" s="72"/>
      <c r="F859" s="74"/>
    </row>
    <row r="860" spans="1:6" ht="15.75" customHeight="1">
      <c r="A860" s="71"/>
      <c r="B860" s="72"/>
      <c r="F860" s="74"/>
    </row>
    <row r="861" spans="1:6" ht="15.75" customHeight="1">
      <c r="A861" s="71"/>
      <c r="B861" s="72"/>
      <c r="F861" s="74"/>
    </row>
    <row r="862" spans="1:6" ht="15.75" customHeight="1">
      <c r="A862" s="71"/>
      <c r="B862" s="72"/>
      <c r="F862" s="74"/>
    </row>
    <row r="863" spans="1:6" ht="15.75" customHeight="1">
      <c r="A863" s="71"/>
      <c r="B863" s="72"/>
      <c r="F863" s="74"/>
    </row>
    <row r="864" spans="1:6" ht="15.75" customHeight="1">
      <c r="A864" s="71"/>
      <c r="B864" s="72"/>
      <c r="F864" s="74"/>
    </row>
    <row r="865" spans="1:6" ht="15.75" customHeight="1">
      <c r="A865" s="71"/>
      <c r="B865" s="72"/>
      <c r="F865" s="74"/>
    </row>
    <row r="866" spans="1:6" ht="15.75" customHeight="1">
      <c r="A866" s="71"/>
      <c r="B866" s="72"/>
      <c r="F866" s="74"/>
    </row>
    <row r="867" spans="1:6" ht="15.75" customHeight="1">
      <c r="A867" s="71"/>
      <c r="B867" s="72"/>
      <c r="F867" s="74"/>
    </row>
    <row r="868" spans="1:6" ht="15.75" customHeight="1">
      <c r="A868" s="71"/>
      <c r="B868" s="72"/>
      <c r="F868" s="74"/>
    </row>
    <row r="869" spans="1:6" ht="15.75" customHeight="1">
      <c r="A869" s="71"/>
      <c r="B869" s="72"/>
      <c r="F869" s="74"/>
    </row>
    <row r="870" spans="1:6" ht="15.75" customHeight="1">
      <c r="A870" s="71"/>
      <c r="B870" s="72"/>
      <c r="F870" s="74"/>
    </row>
    <row r="871" spans="1:6" ht="15.75" customHeight="1">
      <c r="A871" s="71"/>
      <c r="B871" s="72"/>
      <c r="F871" s="74"/>
    </row>
    <row r="872" spans="1:6" ht="15.75" customHeight="1">
      <c r="A872" s="71"/>
      <c r="B872" s="72"/>
      <c r="F872" s="74"/>
    </row>
    <row r="873" spans="1:6" ht="15.75" customHeight="1">
      <c r="A873" s="71"/>
      <c r="B873" s="72"/>
      <c r="F873" s="74"/>
    </row>
    <row r="874" spans="1:6" ht="15.75" customHeight="1">
      <c r="A874" s="71"/>
      <c r="B874" s="72"/>
      <c r="F874" s="74"/>
    </row>
    <row r="875" spans="1:6" ht="15.75" customHeight="1">
      <c r="A875" s="71"/>
      <c r="B875" s="72"/>
      <c r="F875" s="74"/>
    </row>
    <row r="876" spans="1:6" ht="15.75" customHeight="1">
      <c r="A876" s="71"/>
      <c r="B876" s="72"/>
      <c r="F876" s="74"/>
    </row>
    <row r="877" spans="1:6" ht="15.75" customHeight="1">
      <c r="A877" s="71"/>
      <c r="B877" s="72"/>
      <c r="F877" s="74"/>
    </row>
    <row r="878" spans="1:6" ht="15.75" customHeight="1">
      <c r="A878" s="71"/>
      <c r="B878" s="72"/>
      <c r="F878" s="74"/>
    </row>
    <row r="879" spans="1:6" ht="15.75" customHeight="1">
      <c r="A879" s="71"/>
      <c r="B879" s="72"/>
      <c r="F879" s="74"/>
    </row>
    <row r="880" spans="1:6" ht="15.75" customHeight="1">
      <c r="A880" s="71"/>
      <c r="B880" s="72"/>
      <c r="F880" s="74"/>
    </row>
    <row r="881" spans="1:6" ht="15.75" customHeight="1">
      <c r="A881" s="71"/>
      <c r="B881" s="72"/>
      <c r="F881" s="74"/>
    </row>
    <row r="882" spans="1:6" ht="15.75" customHeight="1">
      <c r="A882" s="71"/>
      <c r="B882" s="72"/>
      <c r="F882" s="74"/>
    </row>
    <row r="883" spans="1:6" ht="15.75" customHeight="1">
      <c r="A883" s="71"/>
      <c r="B883" s="72"/>
      <c r="F883" s="74"/>
    </row>
    <row r="884" spans="1:6" ht="15.75" customHeight="1">
      <c r="A884" s="71"/>
      <c r="B884" s="72"/>
      <c r="F884" s="74"/>
    </row>
    <row r="885" spans="1:6" ht="15.75" customHeight="1">
      <c r="A885" s="71"/>
      <c r="B885" s="72"/>
      <c r="F885" s="74"/>
    </row>
    <row r="886" spans="1:6" ht="15.75" customHeight="1">
      <c r="A886" s="71"/>
      <c r="B886" s="72"/>
      <c r="F886" s="74"/>
    </row>
    <row r="887" spans="1:6" ht="15.75" customHeight="1">
      <c r="A887" s="71"/>
      <c r="B887" s="72"/>
      <c r="F887" s="74"/>
    </row>
    <row r="888" spans="1:6" ht="15.75" customHeight="1">
      <c r="A888" s="71"/>
      <c r="B888" s="72"/>
      <c r="F888" s="74"/>
    </row>
    <row r="889" spans="1:6" ht="15.75" customHeight="1">
      <c r="A889" s="71"/>
      <c r="B889" s="72"/>
      <c r="F889" s="74"/>
    </row>
    <row r="890" spans="1:6" ht="15.75" customHeight="1">
      <c r="A890" s="71"/>
      <c r="B890" s="72"/>
      <c r="F890" s="74"/>
    </row>
    <row r="891" spans="1:6" ht="15.75" customHeight="1">
      <c r="A891" s="71"/>
      <c r="B891" s="72"/>
      <c r="F891" s="74"/>
    </row>
    <row r="892" spans="1:6" ht="15.75" customHeight="1">
      <c r="A892" s="71"/>
      <c r="B892" s="72"/>
      <c r="F892" s="74"/>
    </row>
    <row r="893" spans="1:6" ht="15.75" customHeight="1">
      <c r="A893" s="71"/>
      <c r="B893" s="72"/>
      <c r="F893" s="74"/>
    </row>
    <row r="894" spans="1:6" ht="15.75" customHeight="1">
      <c r="A894" s="71"/>
      <c r="B894" s="72"/>
      <c r="F894" s="74"/>
    </row>
    <row r="895" spans="1:6" ht="15.75" customHeight="1">
      <c r="A895" s="71"/>
      <c r="B895" s="72"/>
      <c r="F895" s="74"/>
    </row>
    <row r="896" spans="1:6" ht="15.75" customHeight="1">
      <c r="A896" s="71"/>
      <c r="B896" s="72"/>
      <c r="F896" s="74"/>
    </row>
    <row r="897" spans="1:6" ht="15.75" customHeight="1">
      <c r="A897" s="71"/>
      <c r="B897" s="72"/>
      <c r="F897" s="74"/>
    </row>
    <row r="898" spans="1:6" ht="15.75" customHeight="1">
      <c r="A898" s="71"/>
      <c r="B898" s="72"/>
      <c r="F898" s="74"/>
    </row>
    <row r="899" spans="1:6" ht="15.75" customHeight="1">
      <c r="A899" s="71"/>
      <c r="B899" s="72"/>
      <c r="F899" s="74"/>
    </row>
    <row r="900" spans="1:6" ht="15.75" customHeight="1">
      <c r="A900" s="71"/>
      <c r="B900" s="72"/>
      <c r="F900" s="74"/>
    </row>
    <row r="901" spans="1:6" ht="15.75" customHeight="1">
      <c r="A901" s="71"/>
      <c r="B901" s="72"/>
      <c r="F901" s="74"/>
    </row>
    <row r="902" spans="1:6" ht="15.75" customHeight="1">
      <c r="A902" s="71"/>
      <c r="B902" s="72"/>
      <c r="F902" s="74"/>
    </row>
    <row r="903" spans="1:6" ht="15.75" customHeight="1">
      <c r="A903" s="71"/>
      <c r="B903" s="72"/>
      <c r="F903" s="74"/>
    </row>
    <row r="904" spans="1:6" ht="15.75" customHeight="1">
      <c r="A904" s="71"/>
      <c r="B904" s="72"/>
      <c r="F904" s="74"/>
    </row>
    <row r="905" spans="1:6" ht="15.75" customHeight="1">
      <c r="A905" s="71"/>
      <c r="B905" s="72"/>
      <c r="F905" s="74"/>
    </row>
    <row r="906" spans="1:6" ht="15.75" customHeight="1">
      <c r="A906" s="71"/>
      <c r="B906" s="72"/>
      <c r="F906" s="74"/>
    </row>
    <row r="907" spans="1:6" ht="15.75" customHeight="1">
      <c r="A907" s="71"/>
      <c r="B907" s="72"/>
      <c r="F907" s="74"/>
    </row>
    <row r="908" spans="1:6" ht="15.75" customHeight="1">
      <c r="A908" s="71"/>
      <c r="B908" s="72"/>
      <c r="F908" s="74"/>
    </row>
    <row r="909" spans="1:6" ht="15.75" customHeight="1">
      <c r="A909" s="71"/>
      <c r="B909" s="72"/>
      <c r="F909" s="74"/>
    </row>
    <row r="910" spans="1:6" ht="15.75" customHeight="1">
      <c r="A910" s="71"/>
      <c r="B910" s="72"/>
      <c r="F910" s="74"/>
    </row>
    <row r="911" spans="1:6" ht="15.75" customHeight="1">
      <c r="A911" s="71"/>
      <c r="B911" s="72"/>
      <c r="F911" s="74"/>
    </row>
    <row r="912" spans="1:6" ht="15.75" customHeight="1">
      <c r="A912" s="71"/>
      <c r="B912" s="72"/>
      <c r="F912" s="74"/>
    </row>
    <row r="913" spans="1:6" ht="15.75" customHeight="1">
      <c r="A913" s="71"/>
      <c r="B913" s="72"/>
      <c r="F913" s="74"/>
    </row>
    <row r="914" spans="1:6" ht="15.75" customHeight="1">
      <c r="A914" s="71"/>
      <c r="B914" s="72"/>
      <c r="F914" s="74"/>
    </row>
    <row r="915" spans="1:6" ht="15.75" customHeight="1">
      <c r="A915" s="71"/>
      <c r="B915" s="72"/>
      <c r="F915" s="74"/>
    </row>
    <row r="916" spans="1:6" ht="15.75" customHeight="1">
      <c r="A916" s="71"/>
      <c r="B916" s="72"/>
      <c r="F916" s="74"/>
    </row>
    <row r="917" spans="1:6" ht="15.75" customHeight="1">
      <c r="A917" s="71"/>
      <c r="B917" s="72"/>
      <c r="F917" s="74"/>
    </row>
    <row r="918" spans="1:6" ht="15.75" customHeight="1">
      <c r="A918" s="71"/>
      <c r="B918" s="72"/>
      <c r="F918" s="74"/>
    </row>
    <row r="919" spans="1:6" ht="15.75" customHeight="1">
      <c r="A919" s="71"/>
      <c r="B919" s="72"/>
      <c r="F919" s="74"/>
    </row>
    <row r="920" spans="1:6" ht="15.75" customHeight="1">
      <c r="A920" s="71"/>
      <c r="B920" s="72"/>
      <c r="F920" s="74"/>
    </row>
    <row r="921" spans="1:6" ht="15.75" customHeight="1">
      <c r="A921" s="71"/>
      <c r="B921" s="72"/>
      <c r="F921" s="74"/>
    </row>
    <row r="922" spans="1:6" ht="15.75" customHeight="1">
      <c r="A922" s="71"/>
      <c r="B922" s="72"/>
      <c r="F922" s="74"/>
    </row>
    <row r="923" spans="1:6" ht="15.75" customHeight="1">
      <c r="A923" s="71"/>
      <c r="B923" s="72"/>
      <c r="F923" s="74"/>
    </row>
    <row r="924" spans="1:6" ht="15.75" customHeight="1">
      <c r="A924" s="71"/>
      <c r="B924" s="72"/>
      <c r="F924" s="74"/>
    </row>
    <row r="925" spans="1:6" ht="15.75" customHeight="1">
      <c r="A925" s="71"/>
      <c r="B925" s="72"/>
      <c r="F925" s="74"/>
    </row>
    <row r="926" spans="1:6" ht="15.75" customHeight="1">
      <c r="A926" s="71"/>
      <c r="B926" s="72"/>
      <c r="F926" s="74"/>
    </row>
    <row r="927" spans="1:6" ht="15.75" customHeight="1">
      <c r="A927" s="71"/>
      <c r="B927" s="72"/>
      <c r="F927" s="74"/>
    </row>
    <row r="928" spans="1:6" ht="15.75" customHeight="1">
      <c r="A928" s="71"/>
      <c r="B928" s="72"/>
      <c r="F928" s="74"/>
    </row>
    <row r="929" spans="1:6" ht="15.75" customHeight="1">
      <c r="A929" s="71"/>
      <c r="B929" s="72"/>
      <c r="F929" s="74"/>
    </row>
    <row r="930" spans="1:6" ht="15.75" customHeight="1">
      <c r="A930" s="71"/>
      <c r="B930" s="72"/>
      <c r="F930" s="74"/>
    </row>
    <row r="931" spans="1:6" ht="15.75" customHeight="1">
      <c r="A931" s="71"/>
      <c r="B931" s="72"/>
      <c r="F931" s="74"/>
    </row>
    <row r="932" spans="1:6" ht="15.75" customHeight="1">
      <c r="A932" s="71"/>
      <c r="B932" s="72"/>
      <c r="F932" s="74"/>
    </row>
    <row r="933" spans="1:6" ht="15.75" customHeight="1">
      <c r="A933" s="71"/>
      <c r="B933" s="72"/>
      <c r="F933" s="74"/>
    </row>
    <row r="934" spans="1:6" ht="15.75" customHeight="1">
      <c r="A934" s="71"/>
      <c r="B934" s="72"/>
      <c r="F934" s="74"/>
    </row>
    <row r="935" spans="1:6" ht="15.75" customHeight="1">
      <c r="A935" s="71"/>
      <c r="B935" s="72"/>
      <c r="F935" s="74"/>
    </row>
    <row r="936" spans="1:6" ht="15.75" customHeight="1">
      <c r="A936" s="71"/>
      <c r="B936" s="72"/>
      <c r="F936" s="74"/>
    </row>
    <row r="937" spans="1:6" ht="15.75" customHeight="1">
      <c r="A937" s="71"/>
      <c r="B937" s="72"/>
      <c r="F937" s="74"/>
    </row>
    <row r="938" spans="1:6" ht="15.75" customHeight="1">
      <c r="A938" s="71"/>
      <c r="B938" s="72"/>
      <c r="F938" s="74"/>
    </row>
    <row r="939" spans="1:6" ht="15.75" customHeight="1">
      <c r="A939" s="71"/>
      <c r="B939" s="72"/>
      <c r="F939" s="74"/>
    </row>
    <row r="940" spans="1:6" ht="15.75" customHeight="1">
      <c r="A940" s="71"/>
      <c r="B940" s="72"/>
      <c r="F940" s="74"/>
    </row>
    <row r="941" spans="1:6" ht="15.75" customHeight="1">
      <c r="A941" s="71"/>
      <c r="B941" s="72"/>
      <c r="F941" s="74"/>
    </row>
    <row r="942" spans="1:6" ht="15.75" customHeight="1">
      <c r="A942" s="71"/>
      <c r="B942" s="72"/>
      <c r="F942" s="74"/>
    </row>
    <row r="943" spans="1:6" ht="15.75" customHeight="1">
      <c r="A943" s="71"/>
      <c r="B943" s="72"/>
      <c r="F943" s="74"/>
    </row>
    <row r="944" spans="1:6" ht="15.75" customHeight="1">
      <c r="A944" s="71"/>
      <c r="B944" s="72"/>
      <c r="F944" s="74"/>
    </row>
    <row r="945" spans="1:6" ht="15.75" customHeight="1">
      <c r="A945" s="71"/>
      <c r="B945" s="72"/>
      <c r="F945" s="74"/>
    </row>
    <row r="946" spans="1:6" ht="15.75" customHeight="1">
      <c r="A946" s="71"/>
      <c r="B946" s="72"/>
      <c r="F946" s="74"/>
    </row>
    <row r="947" spans="1:6" ht="15.75" customHeight="1">
      <c r="A947" s="71"/>
      <c r="B947" s="72"/>
      <c r="F947" s="74"/>
    </row>
    <row r="948" spans="1:6" ht="15.75" customHeight="1">
      <c r="A948" s="71"/>
      <c r="B948" s="72"/>
      <c r="F948" s="74"/>
    </row>
    <row r="949" spans="1:6" ht="15.75" customHeight="1">
      <c r="A949" s="71"/>
      <c r="B949" s="72"/>
      <c r="F949" s="74"/>
    </row>
    <row r="950" spans="1:6" ht="15.75" customHeight="1">
      <c r="A950" s="71"/>
      <c r="B950" s="72"/>
      <c r="F950" s="74"/>
    </row>
    <row r="951" spans="1:6" ht="15.75" customHeight="1">
      <c r="A951" s="71"/>
      <c r="B951" s="72"/>
      <c r="F951" s="74"/>
    </row>
    <row r="952" spans="1:6" ht="15.75" customHeight="1">
      <c r="A952" s="71"/>
      <c r="B952" s="72"/>
      <c r="F952" s="74"/>
    </row>
    <row r="953" spans="1:6" ht="15.75" customHeight="1">
      <c r="A953" s="71"/>
      <c r="B953" s="72"/>
      <c r="F953" s="74"/>
    </row>
    <row r="954" spans="1:6" ht="15.75" customHeight="1">
      <c r="A954" s="71"/>
      <c r="B954" s="72"/>
      <c r="F954" s="74"/>
    </row>
    <row r="955" spans="1:6" ht="15.75" customHeight="1">
      <c r="A955" s="71"/>
      <c r="B955" s="72"/>
      <c r="F955" s="74"/>
    </row>
    <row r="956" spans="1:6" ht="15.75" customHeight="1">
      <c r="A956" s="71"/>
      <c r="B956" s="72"/>
      <c r="F956" s="74"/>
    </row>
    <row r="957" spans="1:6" ht="15.75" customHeight="1">
      <c r="A957" s="71"/>
      <c r="B957" s="72"/>
      <c r="F957" s="74"/>
    </row>
    <row r="958" spans="1:6" ht="15.75" customHeight="1">
      <c r="A958" s="71"/>
      <c r="B958" s="72"/>
      <c r="F958" s="74"/>
    </row>
    <row r="959" spans="1:6" ht="15.75" customHeight="1">
      <c r="A959" s="71"/>
      <c r="B959" s="72"/>
      <c r="F959" s="74"/>
    </row>
    <row r="960" spans="1:6" ht="15.75" customHeight="1">
      <c r="A960" s="71"/>
      <c r="B960" s="72"/>
      <c r="F960" s="74"/>
    </row>
    <row r="961" spans="1:6" ht="15.75" customHeight="1">
      <c r="A961" s="71"/>
      <c r="B961" s="72"/>
      <c r="F961" s="74"/>
    </row>
    <row r="962" spans="1:6" ht="15.75" customHeight="1">
      <c r="A962" s="71"/>
      <c r="B962" s="72"/>
      <c r="F962" s="74"/>
    </row>
    <row r="963" spans="1:6" ht="15.75" customHeight="1">
      <c r="A963" s="71"/>
      <c r="B963" s="72"/>
      <c r="F963" s="74"/>
    </row>
    <row r="964" spans="1:6" ht="15.75" customHeight="1">
      <c r="A964" s="71"/>
      <c r="B964" s="72"/>
      <c r="F964" s="74"/>
    </row>
    <row r="965" spans="1:6" ht="15.75" customHeight="1">
      <c r="A965" s="71"/>
      <c r="B965" s="72"/>
      <c r="F965" s="74"/>
    </row>
    <row r="966" spans="1:6" ht="15.75" customHeight="1">
      <c r="A966" s="71"/>
      <c r="B966" s="72"/>
      <c r="F966" s="74"/>
    </row>
    <row r="967" spans="1:6" ht="15.75" customHeight="1">
      <c r="A967" s="71"/>
      <c r="B967" s="72"/>
      <c r="F967" s="74"/>
    </row>
    <row r="968" spans="1:6" ht="15.75" customHeight="1">
      <c r="A968" s="71"/>
      <c r="B968" s="72"/>
      <c r="F968" s="74"/>
    </row>
    <row r="969" spans="1:6" ht="15.75" customHeight="1">
      <c r="A969" s="71"/>
      <c r="B969" s="72"/>
      <c r="F969" s="74"/>
    </row>
    <row r="970" spans="1:6" ht="15.75" customHeight="1">
      <c r="A970" s="71"/>
      <c r="B970" s="72"/>
      <c r="F970" s="74"/>
    </row>
    <row r="971" spans="1:6" ht="15.75" customHeight="1">
      <c r="A971" s="71"/>
      <c r="B971" s="72"/>
      <c r="F971" s="74"/>
    </row>
    <row r="972" spans="1:6" ht="15.75" customHeight="1">
      <c r="A972" s="71"/>
      <c r="B972" s="72"/>
      <c r="F972" s="74"/>
    </row>
    <row r="973" spans="1:6" ht="15.75" customHeight="1">
      <c r="A973" s="71"/>
      <c r="B973" s="72"/>
      <c r="F973" s="74"/>
    </row>
    <row r="974" spans="1:6" ht="15.75" customHeight="1">
      <c r="A974" s="71"/>
      <c r="B974" s="72"/>
      <c r="F974" s="74"/>
    </row>
    <row r="975" spans="1:6" ht="15.75" customHeight="1">
      <c r="A975" s="71"/>
      <c r="B975" s="72"/>
      <c r="F975" s="74"/>
    </row>
    <row r="976" spans="1:6" ht="15.75" customHeight="1">
      <c r="A976" s="71"/>
      <c r="B976" s="72"/>
      <c r="F976" s="74"/>
    </row>
    <row r="977" spans="1:6" ht="15.75" customHeight="1">
      <c r="A977" s="71"/>
      <c r="B977" s="72"/>
      <c r="F977" s="74"/>
    </row>
    <row r="978" spans="1:6" ht="15.75" customHeight="1">
      <c r="A978" s="71"/>
      <c r="B978" s="72"/>
      <c r="F978" s="74"/>
    </row>
    <row r="979" spans="1:6" ht="15.75" customHeight="1">
      <c r="A979" s="71"/>
      <c r="B979" s="72"/>
      <c r="F979" s="74"/>
    </row>
    <row r="980" spans="1:6" ht="15.75" customHeight="1">
      <c r="A980" s="71"/>
      <c r="B980" s="72"/>
      <c r="F980" s="74"/>
    </row>
    <row r="981" spans="1:6" ht="15.75" customHeight="1">
      <c r="A981" s="71"/>
      <c r="B981" s="72"/>
      <c r="F981" s="74"/>
    </row>
    <row r="982" spans="1:6" ht="15.75" customHeight="1">
      <c r="A982" s="71"/>
      <c r="B982" s="72"/>
      <c r="F982" s="74"/>
    </row>
    <row r="983" spans="1:6" ht="15.75" customHeight="1">
      <c r="A983" s="71"/>
      <c r="B983" s="72"/>
      <c r="F983" s="74"/>
    </row>
    <row r="984" spans="1:6" ht="15.75" customHeight="1">
      <c r="A984" s="71"/>
      <c r="B984" s="72"/>
      <c r="F984" s="74"/>
    </row>
    <row r="985" spans="1:6" ht="15.75" customHeight="1">
      <c r="A985" s="71"/>
      <c r="B985" s="72"/>
      <c r="F985" s="74"/>
    </row>
    <row r="986" spans="1:6" ht="15.75" customHeight="1">
      <c r="A986" s="71"/>
      <c r="B986" s="72"/>
      <c r="F986" s="74"/>
    </row>
    <row r="987" spans="1:6" ht="15.75" customHeight="1">
      <c r="A987" s="71"/>
      <c r="B987" s="72"/>
      <c r="F987" s="74"/>
    </row>
    <row r="988" spans="1:6" ht="15.75" customHeight="1">
      <c r="A988" s="71"/>
      <c r="B988" s="72"/>
      <c r="F988" s="74"/>
    </row>
    <row r="989" spans="1:6" ht="15.75" customHeight="1">
      <c r="A989" s="71"/>
      <c r="B989" s="72"/>
      <c r="F989" s="74"/>
    </row>
    <row r="990" spans="1:6" ht="15.75" customHeight="1">
      <c r="A990" s="71"/>
      <c r="B990" s="72"/>
      <c r="F990" s="74"/>
    </row>
    <row r="991" spans="1:6" ht="15.75" customHeight="1">
      <c r="A991" s="71"/>
      <c r="B991" s="72"/>
      <c r="F991" s="74"/>
    </row>
    <row r="992" spans="1:6" ht="15.75" customHeight="1">
      <c r="A992" s="71"/>
      <c r="B992" s="72"/>
      <c r="F992" s="74"/>
    </row>
    <row r="993" spans="1:6" ht="15.75" customHeight="1">
      <c r="A993" s="71"/>
      <c r="B993" s="72"/>
      <c r="F993" s="74"/>
    </row>
    <row r="994" spans="1:6" ht="15.75" customHeight="1">
      <c r="A994" s="71"/>
      <c r="B994" s="72"/>
      <c r="F994" s="74"/>
    </row>
  </sheetData>
  <sheetProtection sheet="1" objects="1" scenarios="1" sort="0" autoFilter="0"/>
  <autoFilter ref="A3:F243" xr:uid="{00000000-0009-0000-0000-000006000000}"/>
  <sortState xmlns:xlrd2="http://schemas.microsoft.com/office/spreadsheetml/2017/richdata2" ref="A4:F97">
    <sortCondition ref="A3"/>
  </sortState>
  <conditionalFormatting sqref="A33:A34">
    <cfRule type="expression" dxfId="25" priority="141" stopIfTrue="1">
      <formula>#REF!="C"</formula>
    </cfRule>
  </conditionalFormatting>
  <conditionalFormatting sqref="A34:A38 A39:B44 D40:D44">
    <cfRule type="expression" dxfId="24" priority="118" stopIfTrue="1">
      <formula>$F34="C"</formula>
    </cfRule>
  </conditionalFormatting>
  <conditionalFormatting sqref="A67:B71 A77:A81 D123:E469 D466:F994">
    <cfRule type="expression" dxfId="23" priority="115" stopIfTrue="1">
      <formula>$F67="C"</formula>
    </cfRule>
  </conditionalFormatting>
  <conditionalFormatting sqref="A42:C59 A60:B62">
    <cfRule type="expression" dxfId="22" priority="171" stopIfTrue="1">
      <formula>$F42="C"</formula>
    </cfRule>
  </conditionalFormatting>
  <conditionalFormatting sqref="A81:C994">
    <cfRule type="expression" dxfId="21" priority="3" stopIfTrue="1">
      <formula>$F81="C"</formula>
    </cfRule>
  </conditionalFormatting>
  <conditionalFormatting sqref="B50">
    <cfRule type="expression" dxfId="20" priority="88" stopIfTrue="1">
      <formula>$F50="C"</formula>
    </cfRule>
  </conditionalFormatting>
  <conditionalFormatting sqref="B72:B81">
    <cfRule type="expression" dxfId="19" priority="86" stopIfTrue="1">
      <formula>$F72="C"</formula>
    </cfRule>
  </conditionalFormatting>
  <conditionalFormatting sqref="C16:C31">
    <cfRule type="expression" dxfId="18" priority="90" stopIfTrue="1">
      <formula>$F16="C"</formula>
    </cfRule>
  </conditionalFormatting>
  <conditionalFormatting sqref="C42">
    <cfRule type="expression" dxfId="17" priority="120" stopIfTrue="1">
      <formula>$F42="C"</formula>
    </cfRule>
  </conditionalFormatting>
  <conditionalFormatting sqref="C50:C55">
    <cfRule type="expression" dxfId="16" priority="124" stopIfTrue="1">
      <formula>$F50="C"</formula>
    </cfRule>
  </conditionalFormatting>
  <conditionalFormatting sqref="C60:C70">
    <cfRule type="expression" dxfId="15" priority="87" stopIfTrue="1">
      <formula>$F60="C"</formula>
    </cfRule>
  </conditionalFormatting>
  <conditionalFormatting sqref="C72:C82">
    <cfRule type="expression" dxfId="14" priority="78" stopIfTrue="1">
      <formula>$F72="C"</formula>
    </cfRule>
  </conditionalFormatting>
  <conditionalFormatting sqref="C89">
    <cfRule type="expression" dxfId="13" priority="34" stopIfTrue="1">
      <formula>$F89="C"</formula>
    </cfRule>
  </conditionalFormatting>
  <conditionalFormatting sqref="D4:D38">
    <cfRule type="expression" dxfId="12" priority="93" stopIfTrue="1">
      <formula>$F4="C"</formula>
    </cfRule>
  </conditionalFormatting>
  <conditionalFormatting sqref="D50:D70 C71:D71">
    <cfRule type="expression" dxfId="11" priority="117" stopIfTrue="1">
      <formula>$F50="C"</formula>
    </cfRule>
  </conditionalFormatting>
  <conditionalFormatting sqref="D72:D122">
    <cfRule type="expression" dxfId="10" priority="17" stopIfTrue="1">
      <formula>$F72="C"</formula>
    </cfRule>
  </conditionalFormatting>
  <conditionalFormatting sqref="D39:E39">
    <cfRule type="expression" dxfId="9" priority="163" stopIfTrue="1">
      <formula>$F39="C"</formula>
    </cfRule>
  </conditionalFormatting>
  <conditionalFormatting sqref="D42:E71">
    <cfRule type="expression" dxfId="8" priority="170" stopIfTrue="1">
      <formula>$F42="C"</formula>
    </cfRule>
  </conditionalFormatting>
  <conditionalFormatting sqref="D472:E492">
    <cfRule type="expression" dxfId="7" priority="95" stopIfTrue="1">
      <formula>$F472="C"</formula>
    </cfRule>
  </conditionalFormatting>
  <conditionalFormatting sqref="E10:E31">
    <cfRule type="expression" dxfId="6" priority="92" stopIfTrue="1">
      <formula>$F10="C"</formula>
    </cfRule>
  </conditionalFormatting>
  <conditionalFormatting sqref="E72:E82">
    <cfRule type="expression" dxfId="5" priority="5" stopIfTrue="1">
      <formula>$F72="C"</formula>
    </cfRule>
  </conditionalFormatting>
  <conditionalFormatting sqref="E4:F16 E32:F72 F73:F80">
    <cfRule type="expression" dxfId="4" priority="114" stopIfTrue="1">
      <formula>$F4="C"</formula>
    </cfRule>
  </conditionalFormatting>
  <conditionalFormatting sqref="E81:F469">
    <cfRule type="expression" dxfId="3" priority="1" stopIfTrue="1">
      <formula>$F81="C"</formula>
    </cfRule>
  </conditionalFormatting>
  <conditionalFormatting sqref="F17:F31">
    <cfRule type="expression" dxfId="2" priority="89" stopIfTrue="1">
      <formula>$F17="C"</formula>
    </cfRule>
  </conditionalFormatting>
  <conditionalFormatting sqref="F89">
    <cfRule type="expression" dxfId="1" priority="33" stopIfTrue="1">
      <formula>$F89="C"</formula>
    </cfRule>
  </conditionalFormatting>
  <conditionalFormatting sqref="H16:H21">
    <cfRule type="expression" dxfId="0" priority="72" stopIfTrue="1">
      <formula>$F16="C"</formula>
    </cfRule>
  </conditionalFormatting>
  <dataValidations count="3">
    <dataValidation type="decimal" allowBlank="1" showInputMessage="1" showErrorMessage="1" prompt="Částka hrazená z dotace - Zadávejte nezáporné číslo" sqref="D39:D465" xr:uid="{00000000-0002-0000-0600-000000000000}">
      <formula1>0</formula1>
      <formula2>99999999999</formula2>
    </dataValidation>
    <dataValidation type="decimal" allowBlank="1" showInputMessage="1" showErrorMessage="1" prompt="Částka z vlastních prostředků - Zadávejte nezáporné číslo" sqref="D466:D500 D4:D38 E4:E500" xr:uid="{00000000-0002-0000-0600-000001000000}">
      <formula1>0</formula1>
      <formula2>99999999999</formula2>
    </dataValidation>
    <dataValidation type="list" allowBlank="1" showInputMessage="1" showErrorMessage="1" prompt="Zadejte kód položky" sqref="F4:F500" xr:uid="{00000000-0002-0000-0600-000002000000}">
      <formula1>$L$1:$L$35</formula1>
    </dataValidation>
  </dataValidations>
  <pageMargins left="0.23622047244094491" right="0.27559055118110237" top="0.78740157480314965" bottom="0.78740157480314965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Pokyny</vt:lpstr>
      <vt:lpstr>Úvodní list</vt:lpstr>
      <vt:lpstr>Rekapitulace rozpočtu</vt:lpstr>
      <vt:lpstr>Závazné indikátory projektu</vt:lpstr>
      <vt:lpstr>DB_DT</vt:lpstr>
      <vt:lpstr>Seznam dokladů</vt:lpstr>
      <vt:lpstr>Excel_BuiltIn__FilterDatabase_3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Nováková Sádková Petra</dc:creator>
  <cp:lastModifiedBy>David Kunssberger</cp:lastModifiedBy>
  <dcterms:created xsi:type="dcterms:W3CDTF">2023-12-04T08:48:33Z</dcterms:created>
  <dcterms:modified xsi:type="dcterms:W3CDTF">2025-08-28T08:54:21Z</dcterms:modified>
</cp:coreProperties>
</file>