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6B9B412-9652-4FA1-8539-4FD3D63ED285}" xr6:coauthVersionLast="47" xr6:coauthVersionMax="47" xr10:uidLastSave="{00000000-0000-0000-0000-000000000000}"/>
  <bookViews>
    <workbookView xWindow="-120" yWindow="-120" windowWidth="25440" windowHeight="15390" firstSheet="1" activeTab="1" xr2:uid="{00000000-000D-0000-FFFF-FFFF00000000}"/>
  </bookViews>
  <sheets>
    <sheet name="Pokyny" sheetId="1" r:id="rId1"/>
    <sheet name="Úvodní list" sheetId="2" r:id="rId2"/>
    <sheet name="Rekapitulace rozpočtu" sheetId="3" r:id="rId3"/>
    <sheet name="Závazné indikátory projektu" sheetId="5" r:id="rId4"/>
    <sheet name="DB_DT" sheetId="6" state="hidden" r:id="rId5"/>
    <sheet name="Seznam dokladů" sheetId="7" r:id="rId6"/>
  </sheets>
  <definedNames>
    <definedName name="_xlnm._FilterDatabase" localSheetId="5" hidden="1">'Seznam dokladů'!$A$3:$G$243</definedName>
    <definedName name="Excel_BuiltIn__FilterDatabase_3">'Rekapitulace rozpočtu'!$A$2:$E$60</definedName>
    <definedName name="Excel_BuiltIn__FilterDatabase_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0" i="7" l="1"/>
  <c r="H499" i="7"/>
  <c r="H498" i="7"/>
  <c r="H497" i="7"/>
  <c r="H496" i="7"/>
  <c r="H495" i="7"/>
  <c r="H494" i="7"/>
  <c r="H493" i="7"/>
  <c r="H492" i="7"/>
  <c r="H491" i="7"/>
  <c r="H490" i="7"/>
  <c r="H489" i="7"/>
  <c r="H488" i="7"/>
  <c r="H487" i="7"/>
  <c r="H486" i="7"/>
  <c r="H485" i="7"/>
  <c r="H484" i="7"/>
  <c r="H483" i="7"/>
  <c r="H482" i="7"/>
  <c r="H481" i="7"/>
  <c r="H480" i="7"/>
  <c r="H479" i="7"/>
  <c r="H478" i="7"/>
  <c r="H477" i="7"/>
  <c r="H476" i="7"/>
  <c r="H475" i="7"/>
  <c r="H474" i="7"/>
  <c r="H473" i="7"/>
  <c r="H472" i="7"/>
  <c r="H471" i="7"/>
  <c r="H470" i="7"/>
  <c r="H469" i="7"/>
  <c r="H468" i="7"/>
  <c r="H467" i="7"/>
  <c r="H466" i="7"/>
  <c r="H465" i="7"/>
  <c r="H464" i="7"/>
  <c r="H463" i="7"/>
  <c r="H462" i="7"/>
  <c r="H461" i="7"/>
  <c r="H460" i="7"/>
  <c r="H459" i="7"/>
  <c r="H458" i="7"/>
  <c r="H457" i="7"/>
  <c r="H456" i="7"/>
  <c r="H455" i="7"/>
  <c r="H454" i="7"/>
  <c r="H453" i="7"/>
  <c r="H452" i="7"/>
  <c r="H451" i="7"/>
  <c r="H450" i="7"/>
  <c r="H449" i="7"/>
  <c r="H448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30" i="7"/>
  <c r="H429" i="7"/>
  <c r="H428" i="7"/>
  <c r="H427" i="7"/>
  <c r="H426" i="7"/>
  <c r="H425" i="7"/>
  <c r="H424" i="7"/>
  <c r="H423" i="7"/>
  <c r="H422" i="7"/>
  <c r="H421" i="7"/>
  <c r="H420" i="7"/>
  <c r="H419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401" i="7"/>
  <c r="H400" i="7"/>
  <c r="H399" i="7"/>
  <c r="H398" i="7"/>
  <c r="H397" i="7"/>
  <c r="C12" i="3"/>
  <c r="B30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28" i="5" l="1"/>
  <c r="B29" i="5"/>
  <c r="D41" i="3"/>
  <c r="D34" i="3"/>
  <c r="D35" i="3"/>
  <c r="D36" i="3"/>
  <c r="D37" i="3"/>
  <c r="D38" i="3"/>
  <c r="D39" i="3"/>
  <c r="D33" i="3"/>
  <c r="D32" i="3"/>
  <c r="D31" i="3"/>
  <c r="D30" i="3"/>
  <c r="D28" i="3"/>
  <c r="D27" i="3"/>
  <c r="D26" i="3"/>
  <c r="D25" i="3"/>
  <c r="D24" i="3"/>
  <c r="D23" i="3"/>
  <c r="D22" i="3"/>
  <c r="D21" i="3"/>
  <c r="C25" i="2"/>
  <c r="D19" i="3"/>
  <c r="D18" i="3"/>
  <c r="D17" i="3"/>
  <c r="D16" i="3"/>
  <c r="D14" i="3"/>
  <c r="D13" i="3"/>
  <c r="D11" i="3"/>
  <c r="D10" i="3"/>
  <c r="D7" i="3"/>
  <c r="D6" i="3"/>
  <c r="C9" i="3"/>
  <c r="C1" i="7"/>
  <c r="B1" i="5"/>
  <c r="C29" i="3"/>
  <c r="C20" i="3" s="1"/>
  <c r="C15" i="3"/>
  <c r="C5" i="3"/>
  <c r="A1" i="3"/>
  <c r="A44" i="2"/>
  <c r="A43" i="2"/>
  <c r="A42" i="2"/>
  <c r="A41" i="2"/>
  <c r="A40" i="2"/>
  <c r="A39" i="2"/>
  <c r="A38" i="2"/>
  <c r="A37" i="2"/>
  <c r="A36" i="2"/>
  <c r="A35" i="2"/>
  <c r="B34" i="2"/>
  <c r="C40" i="3" l="1"/>
  <c r="C42" i="3" s="1"/>
  <c r="C16" i="2" s="1"/>
  <c r="C29" i="2" s="1"/>
  <c r="C26" i="2" s="1"/>
  <c r="D9" i="3"/>
  <c r="D29" i="3"/>
  <c r="D20" i="3" s="1"/>
  <c r="D15" i="3"/>
  <c r="D12" i="3" s="1"/>
  <c r="D5" i="3"/>
  <c r="A45" i="2"/>
  <c r="C15" i="2" s="1"/>
  <c r="D40" i="3" l="1"/>
  <c r="D42" i="3" s="1"/>
  <c r="C11" i="2" s="1"/>
  <c r="D29" i="2" s="1"/>
  <c r="C12" i="2" l="1"/>
  <c r="C28" i="2" s="1"/>
  <c r="C27" i="2" l="1"/>
  <c r="C17" i="2"/>
  <c r="D12" i="2"/>
  <c r="C18" i="2"/>
  <c r="C34" i="2"/>
  <c r="C45" i="2" s="1"/>
  <c r="D45" i="2" s="1"/>
  <c r="C1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980AD68C-A4D4-49A7-A632-93E0526043CC}">
      <text>
        <r>
          <rPr>
            <sz val="9"/>
            <color indexed="81"/>
            <rFont val="Tahoma"/>
            <family val="2"/>
            <charset val="238"/>
          </rPr>
          <t xml:space="preserve">Hodnota se načte automaticky po výběru
 přiřazení indikátoru k indikátoru Programu </t>
        </r>
        <r>
          <rPr>
            <b/>
            <sz val="9"/>
            <color indexed="81"/>
            <rFont val="Tahoma"/>
            <charset val="1"/>
          </rPr>
          <t>(sloupec G)</t>
        </r>
      </text>
    </comment>
  </commentList>
</comments>
</file>

<file path=xl/sharedStrings.xml><?xml version="1.0" encoding="utf-8"?>
<sst xmlns="http://schemas.openxmlformats.org/spreadsheetml/2006/main" count="691" uniqueCount="569">
  <si>
    <t>Formulář obsahuje následující listy:</t>
  </si>
  <si>
    <t>Tyto pokyny</t>
  </si>
  <si>
    <t>Úvodní list</t>
  </si>
  <si>
    <t>Rekapitulace rozpočtu</t>
  </si>
  <si>
    <t>Závazné indikátory projektu</t>
  </si>
  <si>
    <t>Seznam dokladů</t>
  </si>
  <si>
    <t xml:space="preserve">Důležité upozornění: </t>
  </si>
  <si>
    <t>Musí být dodržen procentuelní podíl dotace, který je uveden v Rozhodnutí.</t>
  </si>
  <si>
    <r>
      <rPr>
        <b/>
        <sz val="10"/>
        <color rgb="FFFF0000"/>
        <rFont val="Arial"/>
        <family val="2"/>
        <charset val="238"/>
      </rPr>
      <t>V případě, že podíl nedodržíte, bude Vám dotace pokrácena a vy budete muset její část vrátit.</t>
    </r>
    <r>
      <rPr>
        <sz val="10"/>
        <color rgb="FFFF0000"/>
        <rFont val="Arial"/>
        <family val="2"/>
        <charset val="238"/>
      </rPr>
      <t xml:space="preserve"> </t>
    </r>
  </si>
  <si>
    <t>Pokyny pro vyplnění formuláře:</t>
  </si>
  <si>
    <t>- do tabulky Přehled financování projektu uveďte údaje o všech zdrojích financování projektu (státních i nestátních)</t>
  </si>
  <si>
    <t>U každého zdroje financování je třeba uvést jeho druh z nabízeného seznamu (sloupec D)</t>
  </si>
  <si>
    <r>
      <rPr>
        <b/>
        <sz val="10"/>
        <color theme="1"/>
        <rFont val="Arial"/>
        <family val="2"/>
        <charset val="238"/>
      </rPr>
      <t xml:space="preserve">- </t>
    </r>
    <r>
      <rPr>
        <sz val="10"/>
        <color theme="1"/>
        <rFont val="Arial CE"/>
      </rPr>
      <t>do sloupce C doplňte schválený rozpočet (z vydaného rozhodnutí resp. změnového rozhodnutí)</t>
    </r>
  </si>
  <si>
    <t>- hodnoty  skutečného plnění se do formuláře načítají ze seznamu dokladů</t>
  </si>
  <si>
    <t>- v případě, že je u konkrétní položky překročen nad rámec nepostatné změny, je zobrazeno varování</t>
  </si>
  <si>
    <t xml:space="preserve">- do tohoto listu se zapisují jednotlivé doklady pro vyúčtování dotace </t>
  </si>
  <si>
    <t>- každému výdaji je třeba přiřadit příslušnou rozpočtovou položku ze seznamu</t>
  </si>
  <si>
    <t>- do tohoto listu sepište závazné indikátory projektu z rozhodnutí resp. změnového rozhodnutí a doplňte skutečnost</t>
  </si>
  <si>
    <t>-v posledním sloupci vyberte přiřazení vykazovaného indikátoru k indikátoru Programu (viz projektová žádost)</t>
  </si>
  <si>
    <t>Zámek</t>
  </si>
  <si>
    <r>
      <rPr>
        <sz val="10"/>
        <color theme="1"/>
        <rFont val="Arial"/>
        <family val="2"/>
        <charset val="238"/>
      </rPr>
      <t xml:space="preserve">- pro snažší odlišení polí, která se dopočítávají automaticky je </t>
    </r>
    <r>
      <rPr>
        <b/>
        <sz val="10"/>
        <color theme="1"/>
        <rFont val="Arial CE"/>
      </rPr>
      <t>formulář částečně uzamčen</t>
    </r>
  </si>
  <si>
    <t xml:space="preserve">S případnými technickými dotazy se prosím obraťte na pracovníky MŽP. </t>
  </si>
  <si>
    <t xml:space="preserve">Vyúčtování rozhodnutí č.    </t>
  </si>
  <si>
    <t>Název projektu:</t>
  </si>
  <si>
    <t>Adresa:</t>
  </si>
  <si>
    <t>Statutární zástupce:</t>
  </si>
  <si>
    <t>Hospodář (zodpovědný účetní):</t>
  </si>
  <si>
    <t>Skutečné náklady na projekt celkem:</t>
  </si>
  <si>
    <t>Z toho hrazeno z dotace MŽP:</t>
  </si>
  <si>
    <r>
      <rPr>
        <b/>
        <sz val="10"/>
        <color theme="1"/>
        <rFont val="Arial"/>
        <family val="2"/>
        <charset val="238"/>
      </rPr>
      <t xml:space="preserve">Hrazeno z jiných </t>
    </r>
    <r>
      <rPr>
        <b/>
        <sz val="10"/>
        <color rgb="FFFF0000"/>
        <rFont val="Arial CE"/>
      </rPr>
      <t>státních</t>
    </r>
    <r>
      <rPr>
        <b/>
        <sz val="10"/>
        <color theme="1"/>
        <rFont val="Arial CE"/>
      </rPr>
      <t xml:space="preserve"> zdrojů:</t>
    </r>
  </si>
  <si>
    <t>z jakých</t>
  </si>
  <si>
    <t xml:space="preserve">hrazeno z nestátních zdrojů:    </t>
  </si>
  <si>
    <t>Poskytnutá dotace (MŽP):</t>
  </si>
  <si>
    <t xml:space="preserve">Maximální možná výše dotace: </t>
  </si>
  <si>
    <t xml:space="preserve">Vyčerpaná dotace (MŽP): </t>
  </si>
  <si>
    <t xml:space="preserve">K vrácení MŽP zbylo: </t>
  </si>
  <si>
    <t>Vráceno dne:</t>
  </si>
  <si>
    <t>Z účtu č.:</t>
  </si>
  <si>
    <t>Bylo žádáno o změnu rozpočtu:</t>
  </si>
  <si>
    <t>Změna schválena dne:</t>
  </si>
  <si>
    <t>Vlastní náklady uvedené v Rozhodnutí</t>
  </si>
  <si>
    <t>Celkové vlastní náklady - skutečnost</t>
  </si>
  <si>
    <t>% vlastních nákladů v Rozhodnutí</t>
  </si>
  <si>
    <t>% vlastních nákladů - skutečnost</t>
  </si>
  <si>
    <t>Dosažený podíl dotace na celk. nákladech</t>
  </si>
  <si>
    <t>Schválený podíl dotace na celk.nákladech</t>
  </si>
  <si>
    <t xml:space="preserve">Naše organizace je plátcem DPH </t>
  </si>
  <si>
    <t>Přehled financování projektu</t>
  </si>
  <si>
    <t xml:space="preserve">Zdroj financování </t>
  </si>
  <si>
    <t>Částka</t>
  </si>
  <si>
    <t>Typ zdroje</t>
  </si>
  <si>
    <t>Celkem</t>
  </si>
  <si>
    <t>Kód</t>
  </si>
  <si>
    <t>Název položky</t>
  </si>
  <si>
    <t>Schválená dotace</t>
  </si>
  <si>
    <t>Skutečnost</t>
  </si>
  <si>
    <t>1.</t>
  </si>
  <si>
    <t>Osobní náklady celkem :</t>
  </si>
  <si>
    <t>1.1.</t>
  </si>
  <si>
    <t xml:space="preserve">Zaměstnanci - mzdové náklady zaměstnavatele včetně zákonných  odvodů </t>
  </si>
  <si>
    <t>1.2.</t>
  </si>
  <si>
    <t>2.</t>
  </si>
  <si>
    <t>Cestovné celkem :</t>
  </si>
  <si>
    <t>2.1.</t>
  </si>
  <si>
    <t>Cestovné</t>
  </si>
  <si>
    <t>2.2</t>
  </si>
  <si>
    <t>Provoz služebního vozidla</t>
  </si>
  <si>
    <t>3.</t>
  </si>
  <si>
    <t>Nákup materiálu celkem:</t>
  </si>
  <si>
    <t>3.1.</t>
  </si>
  <si>
    <t>Materiálové náklady (spotřební materiál atp.)</t>
  </si>
  <si>
    <t>Služby (subdodávky) celkem:</t>
  </si>
  <si>
    <t>Účetní služby</t>
  </si>
  <si>
    <t>Konzultační, poradenské a právní služby</t>
  </si>
  <si>
    <t>Údržba a aktualizace  webových stránek, zpracování dat</t>
  </si>
  <si>
    <t>Grafické práce, předtisková úprava</t>
  </si>
  <si>
    <t>Tisk</t>
  </si>
  <si>
    <t>Školitelé, tlumočníci, autoři textů, korektoři, překladatelé</t>
  </si>
  <si>
    <t>Distribuce</t>
  </si>
  <si>
    <t>Pronájem prostor a techniky</t>
  </si>
  <si>
    <t>Režie</t>
  </si>
  <si>
    <t xml:space="preserve">Rozhodnutí č. </t>
  </si>
  <si>
    <t>Název indiktárou (z Rozhodnutí)</t>
  </si>
  <si>
    <t>Měrná jednotka (z Rozhodnutí)</t>
  </si>
  <si>
    <t>Hodnota závazného indikátoru ( z Rozhodnutí)</t>
  </si>
  <si>
    <t>Skutečná hodnota (dle skutečného stavu)</t>
  </si>
  <si>
    <t>Charakteristika výstupu (dle skutečného stavu)</t>
  </si>
  <si>
    <t>cpr</t>
  </si>
  <si>
    <t>cjx</t>
  </si>
  <si>
    <t>téma</t>
  </si>
  <si>
    <t>DT</t>
  </si>
  <si>
    <t>CZK</t>
  </si>
  <si>
    <t>1/32/20</t>
  </si>
  <si>
    <t>1/32/20 (MZP/2019/320/1155)</t>
  </si>
  <si>
    <t>11. Rozvoj dobrovolnictví v ochraně přírody a krajiny</t>
  </si>
  <si>
    <t>Environmenální vzdělávání, výchova a osvěta</t>
  </si>
  <si>
    <t>10/32/20</t>
  </si>
  <si>
    <t>10/32/20 (MZP/2019/320/1166)</t>
  </si>
  <si>
    <t>06. Odpady</t>
  </si>
  <si>
    <t>Životní prostředí a vlivy na lidské zdraví</t>
  </si>
  <si>
    <t>100/32/20</t>
  </si>
  <si>
    <t>100/32/20 (MZP/2019/320/1270)</t>
  </si>
  <si>
    <t>07. Adaptační opatření na změnu klimatu a mitigační opatření na místní i národní úrovni</t>
  </si>
  <si>
    <t>Adapace na klimatickou změnu</t>
  </si>
  <si>
    <t>101/32/20</t>
  </si>
  <si>
    <t>101/32/20 (MZP/2019/320/1273)</t>
  </si>
  <si>
    <t>102/32/20</t>
  </si>
  <si>
    <t>102/32/20 (MZP/2019/320/1274)</t>
  </si>
  <si>
    <t>08. Environmentálně odpovědá spotřeba, udržitelné využívání zdrojů</t>
  </si>
  <si>
    <t>103/32/20</t>
  </si>
  <si>
    <t>103/32/20 (MZP/2019/320/1275)</t>
  </si>
  <si>
    <t>10. Podpora propojování EVVO se sociální oblastí</t>
  </si>
  <si>
    <t>104/32/20</t>
  </si>
  <si>
    <t>104/32/20 (MZP/2019/320/1276)</t>
  </si>
  <si>
    <t>04. Kvalita a ochrana vod</t>
  </si>
  <si>
    <t>105/32/20</t>
  </si>
  <si>
    <t>105/32/20 (MZP/2019/320/1277)</t>
  </si>
  <si>
    <t>09. Inovativní programy EVVO</t>
  </si>
  <si>
    <t>106/32/20</t>
  </si>
  <si>
    <t>106/32/20 (MZP/2019/320/1278)</t>
  </si>
  <si>
    <t>107/32/20</t>
  </si>
  <si>
    <t>107/32/20 (MZP/2019/320/1280)</t>
  </si>
  <si>
    <t>108/32/20</t>
  </si>
  <si>
    <t>108/32/20 (MZP/2019/320/1281)</t>
  </si>
  <si>
    <t>109/32/20</t>
  </si>
  <si>
    <t>109/32/20 (MZP/2019/320/1282)</t>
  </si>
  <si>
    <t>11/32/20</t>
  </si>
  <si>
    <t>11/32/20 (MZP/2019/320/1169)</t>
  </si>
  <si>
    <t>03. Udržitelný rozvoj krajiny (obnova krajiny, zachování krajinného rázu)</t>
  </si>
  <si>
    <t>Ochrana přírody a biologické rozmanitosti</t>
  </si>
  <si>
    <t>110/32/20</t>
  </si>
  <si>
    <t>110/32/20 (MZP/2019/320/1283)</t>
  </si>
  <si>
    <t>111/32/20</t>
  </si>
  <si>
    <t>111/32/20 (MZP/2019/320/1284)</t>
  </si>
  <si>
    <t>01. Zvláště chráněné a vzácné druhy rostlin a živočichů</t>
  </si>
  <si>
    <t>112/32/20</t>
  </si>
  <si>
    <t>112/32/20 (MZP/2019/320/1285)</t>
  </si>
  <si>
    <t>02. Biotopy botanicky a zoologicky cenné lokality a přírodě blízká společenstva mimo zvláště chráněná území</t>
  </si>
  <si>
    <t>113/32/20</t>
  </si>
  <si>
    <t>113/32/20 (MZP/2019/320/1286)</t>
  </si>
  <si>
    <t>114/32/20</t>
  </si>
  <si>
    <t>114/32/20 (MZP/2019/320/1287)</t>
  </si>
  <si>
    <t>115/32/20</t>
  </si>
  <si>
    <t>115/32/20 (MZP/2019/320/1288)</t>
  </si>
  <si>
    <t>116/32/20</t>
  </si>
  <si>
    <t>116/32/20 (MZP/2019/320/1289)</t>
  </si>
  <si>
    <t>117/32/20</t>
  </si>
  <si>
    <t>117/32/20 (MZP/2019/320/1290)</t>
  </si>
  <si>
    <t>118/32/20</t>
  </si>
  <si>
    <t>118/32/20 (MZP/2019/320/1292)</t>
  </si>
  <si>
    <t>119/32/20</t>
  </si>
  <si>
    <t>119/32/20 (MZP/2019/320/1293)</t>
  </si>
  <si>
    <t>12/32/20</t>
  </si>
  <si>
    <t>12/32/20 (MZP/2019/320/1170)</t>
  </si>
  <si>
    <t>120/32/20</t>
  </si>
  <si>
    <t>120/32/20 (MZP/2019/320/1294)</t>
  </si>
  <si>
    <t>121/32/20</t>
  </si>
  <si>
    <t>121/32/20 (MZP/2019/320/1295)</t>
  </si>
  <si>
    <t>122/32/20</t>
  </si>
  <si>
    <t>122/32/20 (MZP/2019/320/1297)</t>
  </si>
  <si>
    <t>123/32/20</t>
  </si>
  <si>
    <t>123/32/20 (MZP/2019/320/1298)</t>
  </si>
  <si>
    <t>124/32/20</t>
  </si>
  <si>
    <t>124/32/20 (MZP/2019/320/1300)</t>
  </si>
  <si>
    <t>125/32/20</t>
  </si>
  <si>
    <t>125/32/20 (MZP/2019/320/1302)</t>
  </si>
  <si>
    <t>126/32/20</t>
  </si>
  <si>
    <t>126/32/20 (MZP/2019/320/1304)</t>
  </si>
  <si>
    <t>127/32/20</t>
  </si>
  <si>
    <t>127/32/20 (MZP/2019/320/1305)</t>
  </si>
  <si>
    <t>128/32/20</t>
  </si>
  <si>
    <t>128/32/20 (MZP/2019/320/1306)</t>
  </si>
  <si>
    <t>129/32/20</t>
  </si>
  <si>
    <t>129/32/20 (MZP/2019/320/1307)</t>
  </si>
  <si>
    <t>05. Kvalita a ochrana ovzduší</t>
  </si>
  <si>
    <t>13/32/20</t>
  </si>
  <si>
    <t>13/32/20 (MZP/2019/320/1171)</t>
  </si>
  <si>
    <t>130/32/20</t>
  </si>
  <si>
    <t>130/32/20 (MZP/2019/320/1308)</t>
  </si>
  <si>
    <t>131/32/20</t>
  </si>
  <si>
    <t>131/32/20 (MZP/2019/320/1309)</t>
  </si>
  <si>
    <t>132/32/20</t>
  </si>
  <si>
    <t>132/32/20 (MZP/2019/320/1310)</t>
  </si>
  <si>
    <t>133/32/20</t>
  </si>
  <si>
    <t>133/32/20 (MZP/2019/320/1311)</t>
  </si>
  <si>
    <t>134/32/20</t>
  </si>
  <si>
    <t>134/32/20 (MZP/2019/320/1312)</t>
  </si>
  <si>
    <t>135/32/20</t>
  </si>
  <si>
    <t>135/32/20 (MZP/2019/320/1313)</t>
  </si>
  <si>
    <t>14/32/20</t>
  </si>
  <si>
    <t>14/32/20 (MZP/2019/320/1172)</t>
  </si>
  <si>
    <t>15/32/20</t>
  </si>
  <si>
    <t>15/32/20 (MZP/2019/320/1173)</t>
  </si>
  <si>
    <t>16/32/20</t>
  </si>
  <si>
    <t>16/32/20 (MZP/2019/320/1174)</t>
  </si>
  <si>
    <t>17/32/20</t>
  </si>
  <si>
    <t>17/32/20 (MZP/2019/320/1175)</t>
  </si>
  <si>
    <t>18/32/20</t>
  </si>
  <si>
    <t>18/32/20 (MZP/2019/320/1176)</t>
  </si>
  <si>
    <t>19/32/20</t>
  </si>
  <si>
    <t>19/32/20 (MZP/2019/320/1177)</t>
  </si>
  <si>
    <t>2/32/20</t>
  </si>
  <si>
    <t>2/32/20 (MZP/2019/320/1167)</t>
  </si>
  <si>
    <t>20/32/20</t>
  </si>
  <si>
    <t>20/32/20 (MZP/2019/320/1179)</t>
  </si>
  <si>
    <t>21/32/20</t>
  </si>
  <si>
    <t>21/32/20 (MZP/2019/320/1180)</t>
  </si>
  <si>
    <t>22/32/20</t>
  </si>
  <si>
    <t>22/32/20 (MZP/2019/320/1181)</t>
  </si>
  <si>
    <t>23/32/20</t>
  </si>
  <si>
    <t>23/32/20 (MZP/2019/320/1182)</t>
  </si>
  <si>
    <t>24/32/20</t>
  </si>
  <si>
    <t>24/32/20 (MZP/2019/320/1183)</t>
  </si>
  <si>
    <t>25/32/20</t>
  </si>
  <si>
    <t>25/32/20 (MZP/2019/320/1186)</t>
  </si>
  <si>
    <t>26/32/20</t>
  </si>
  <si>
    <t>26/32/20 (MZP/2019/320/1187)</t>
  </si>
  <si>
    <t>27/32/20</t>
  </si>
  <si>
    <t>27/32/20 (MZP/2019/320/1188)</t>
  </si>
  <si>
    <t>28/32/20</t>
  </si>
  <si>
    <t>28/32/20 (MZP/2019/320/1189)</t>
  </si>
  <si>
    <t>29/32/20</t>
  </si>
  <si>
    <t>29/32/20 (MZP/2019/320/1190)</t>
  </si>
  <si>
    <t>3/32/20</t>
  </si>
  <si>
    <t>3/32/20 (MZP/2019/320/1157)</t>
  </si>
  <si>
    <t>30/32/20</t>
  </si>
  <si>
    <t>30/32/20 (MZP/2019/320/1191)</t>
  </si>
  <si>
    <t>#VALUE!</t>
  </si>
  <si>
    <t>301/32/20</t>
  </si>
  <si>
    <t>Podpora environmentálního vzdělávání, výchovy a osvěty, environmentálního poradenství a jejich aktérů v České republice.</t>
  </si>
  <si>
    <t>31/32/20</t>
  </si>
  <si>
    <t>31/32/20 (MZP/2019/320/1192)</t>
  </si>
  <si>
    <t>Dobrovolníkem pro přírodu</t>
  </si>
  <si>
    <t>32/32/20</t>
  </si>
  <si>
    <t>32/32/20 (MZP/2019/320/1193)</t>
  </si>
  <si>
    <t>Krajina sadů</t>
  </si>
  <si>
    <t>33/32/20</t>
  </si>
  <si>
    <t>33/32/20 (MZP/2019/320/1194)</t>
  </si>
  <si>
    <t>Po nás potopa?</t>
  </si>
  <si>
    <t>34/32/20</t>
  </si>
  <si>
    <t>34/32/20 (MZP/2019/320/1195)</t>
  </si>
  <si>
    <t>Zažít město jinak 2020</t>
  </si>
  <si>
    <t>35/32/20</t>
  </si>
  <si>
    <t>35/32/20 (MZP/2019/320/1196)</t>
  </si>
  <si>
    <t>Zelené kilometry  2020</t>
  </si>
  <si>
    <t>36/32/20</t>
  </si>
  <si>
    <t>36/32/20 (MZP/2019/320/1197)</t>
  </si>
  <si>
    <t>Vizuální průvodce udržitelným rozvojem a mobilitou</t>
  </si>
  <si>
    <t>37/32/20</t>
  </si>
  <si>
    <t>37/32/20 (MZP/2019/320/1198)</t>
  </si>
  <si>
    <t>Klimatické zpravodajství na serveru Ekolist.cz – informační servis (nejen) pro města a obce</t>
  </si>
  <si>
    <t>38/32/20</t>
  </si>
  <si>
    <t>38/32/20 (MZP/2019/320/1199)</t>
  </si>
  <si>
    <t>Osvětové akce s živými zvířaty nejen o netopýrech pro seniory</t>
  </si>
  <si>
    <t>39/32/20</t>
  </si>
  <si>
    <t>39/32/20 (MZP/2019/320/1200)</t>
  </si>
  <si>
    <t>Příběhy, které mění svět - společně s učiteli a žáky pro šetrnější spotřebu a klima</t>
  </si>
  <si>
    <t>4/32/20</t>
  </si>
  <si>
    <t>4/32/20 (MZP/2019/320/1158 )</t>
  </si>
  <si>
    <t>Prevence vzniku odpadů –  Trash Hero</t>
  </si>
  <si>
    <t>40/32/20</t>
  </si>
  <si>
    <t>40/32/20 (MZP/2019/320/1201)</t>
  </si>
  <si>
    <t>Učíme se reagovat na změnu klimatu III ve své obci</t>
  </si>
  <si>
    <t>41/32/20</t>
  </si>
  <si>
    <t>41/32/20 (MZP/2019/320/1202)</t>
  </si>
  <si>
    <t>Dům DOTEK jako učební pomůcka o "ekoznačení"</t>
  </si>
  <si>
    <t>42/32/20</t>
  </si>
  <si>
    <t>42/32/20 (MZP/2019/320/1203)</t>
  </si>
  <si>
    <t>Podpora environmentálně odpovědné spotřeby a ekologického zemědělství  na Tišnovsku v roce 2020</t>
  </si>
  <si>
    <t>43/32/20</t>
  </si>
  <si>
    <t>43/32/20 (MZP/2019/320/1204)</t>
  </si>
  <si>
    <t>Příroda všemi smysly</t>
  </si>
  <si>
    <t>44/32/20</t>
  </si>
  <si>
    <t>44/32/20 (MZP/2019/320/1205)</t>
  </si>
  <si>
    <t>Do přírody v každém věku</t>
  </si>
  <si>
    <t>45/32/20</t>
  </si>
  <si>
    <t>45/32/20 (MZP/2019/320/1206)</t>
  </si>
  <si>
    <t>Uzavřený cyklus jídla v provozu</t>
  </si>
  <si>
    <t>46/32/20</t>
  </si>
  <si>
    <t>46/32/20 (MZP/2019/320/1208)</t>
  </si>
  <si>
    <t>Trávníky a biodiverzita: Příklady dobré praxe v Českých Budějovicích</t>
  </si>
  <si>
    <t>47/32/20</t>
  </si>
  <si>
    <t>47/32/20 (MZP/2019/320/1209)</t>
  </si>
  <si>
    <t>Ochranářský management a monitoring zásahů na podporu biodiverzity v jihočeských pískovnách</t>
  </si>
  <si>
    <t>48/32/20</t>
  </si>
  <si>
    <t>48/32/20 (MZP/2019/320/1210)</t>
  </si>
  <si>
    <t>Komplexní vzdělávání o agroekologii pro střední školy</t>
  </si>
  <si>
    <t>49/32/20</t>
  </si>
  <si>
    <t>49/32/20 (MZP/2019/320/1211)</t>
  </si>
  <si>
    <t>Jak (se) učit na ekofarmě</t>
  </si>
  <si>
    <t>5/32/20</t>
  </si>
  <si>
    <t>5/32/20 (MZP/2019/320/1178)</t>
  </si>
  <si>
    <t>Trpasličí stráň</t>
  </si>
  <si>
    <t>50/32/20</t>
  </si>
  <si>
    <t>50/32/20 (MZP/2019/320/1212)</t>
  </si>
  <si>
    <t>Malý biozahradník</t>
  </si>
  <si>
    <t>51/32/20</t>
  </si>
  <si>
    <t>51/32/20 (MZP/2019/320/1213)</t>
  </si>
  <si>
    <t>Managementová podpora a monitoring hnízdní populace sovy pálené v urbanizovaných biotopech Moravskoslezského kraje.</t>
  </si>
  <si>
    <t>52/32/20</t>
  </si>
  <si>
    <t>52/32/20 (MZP/2019/320/1214)</t>
  </si>
  <si>
    <t>Managementová podpora a monitoring hnízdní populace sovy pálené v urbanizovaných biotopech Olomouckého kraje.</t>
  </si>
  <si>
    <t>53/32/20</t>
  </si>
  <si>
    <t>53/32/20 (MZP/2019/320/1215)</t>
  </si>
  <si>
    <t>Managementová podpora a monitoring hnízdní populace sýčka obecného v urbanizovaných biotopech Jihomoravského kraje.</t>
  </si>
  <si>
    <t>54/32/20</t>
  </si>
  <si>
    <t>54/32/20 (MZP/2019/320/1219)</t>
  </si>
  <si>
    <t>3P (Poznávání  a prožítky v přírodě)</t>
  </si>
  <si>
    <t>55/32/20</t>
  </si>
  <si>
    <t>55/32/20 (MZP/2019/320/1221)</t>
  </si>
  <si>
    <t>Podpora dobrovolnictví pro péči o bílé stráně</t>
  </si>
  <si>
    <t>56/32/20</t>
  </si>
  <si>
    <t>56/32/20 (MZP/2019/320/1222)</t>
  </si>
  <si>
    <t>Kořeny - environmentální podcast</t>
  </si>
  <si>
    <t>57/32/20</t>
  </si>
  <si>
    <t>57/32/20 (MZP/2019/320/1223)</t>
  </si>
  <si>
    <t>Podpora třídění v rekreačních oblastech Beskyd</t>
  </si>
  <si>
    <t>58/32/20</t>
  </si>
  <si>
    <t>58/32/20 (MZP/2019/320/1224)</t>
  </si>
  <si>
    <t>VODA - život v každé kapce</t>
  </si>
  <si>
    <t>59/32/20</t>
  </si>
  <si>
    <t>59/32/20 (MZP/2019/320/1225)</t>
  </si>
  <si>
    <t>Snižujeme množství vyhozeného jídla</t>
  </si>
  <si>
    <t>6/32/20</t>
  </si>
  <si>
    <t>6/32/20 (MZP/2019/320/1159)</t>
  </si>
  <si>
    <t>Čistá řeka Jizera 2020</t>
  </si>
  <si>
    <t>60/32/20</t>
  </si>
  <si>
    <t>60/32/20 (MZP/2019/320/1226)</t>
  </si>
  <si>
    <t>Jak na sucho v zahradě</t>
  </si>
  <si>
    <t>61/32/20</t>
  </si>
  <si>
    <t>61/32/20 (MZP/2019/320/1227)</t>
  </si>
  <si>
    <t>Monitoring vybraných druhů ptáků</t>
  </si>
  <si>
    <t>62/32/20</t>
  </si>
  <si>
    <t>62/32/20 (MZP/2019/320/1228)</t>
  </si>
  <si>
    <t>Začátek zlepšování funkce řek a potoků ve městech</t>
  </si>
  <si>
    <t>63/32/20</t>
  </si>
  <si>
    <t>63/32/20 (MZP/2019/320/1229)</t>
  </si>
  <si>
    <t>Zapojujeme veřejnost do lokální adaptace na klimatickou změnu</t>
  </si>
  <si>
    <t>64/32/20</t>
  </si>
  <si>
    <t>64/32/20 (MZP/2019/320/1230)</t>
  </si>
  <si>
    <t>Ochrana hnízd čejky chocholaté a motáka lužního na Podblanicku</t>
  </si>
  <si>
    <t>65/32/20</t>
  </si>
  <si>
    <t>65/32/20 (MZP/2019/320/1231)</t>
  </si>
  <si>
    <t>Propojování realizace opatření k ochraně zvláště chráněných a ohrožených druhů vázaných na mrtvé dřevo s EVVO</t>
  </si>
  <si>
    <t>66/32/20</t>
  </si>
  <si>
    <t>66/32/20 (MZP/2019/320/1232)</t>
  </si>
  <si>
    <t>Posílení praktické ochrany přírody na Podblanicku prostřednictvím dobrovolnických aktivit</t>
  </si>
  <si>
    <t>67/32/20</t>
  </si>
  <si>
    <t>67/32/20 (MZP/2019/320/1233)</t>
  </si>
  <si>
    <t>Dílna Zauhlovačky</t>
  </si>
  <si>
    <t>68/32/20</t>
  </si>
  <si>
    <t>68/32/20 (MZP/2019/320/1234)</t>
  </si>
  <si>
    <t>Environmentálně odpovědná spotřeba potravin</t>
  </si>
  <si>
    <t>69/32/20</t>
  </si>
  <si>
    <t>69/32/20 (MZP/2019/320/1235)</t>
  </si>
  <si>
    <t>Projekty komunitní energetiky jako motivátor rozvoje obnovitelných zdrojů energie</t>
  </si>
  <si>
    <t>7/32/20</t>
  </si>
  <si>
    <t>7/32/20 (MZP/2019/320/1160)</t>
  </si>
  <si>
    <t>Zeleň ve městě participativně</t>
  </si>
  <si>
    <t>70/32/20</t>
  </si>
  <si>
    <t>70/32/20 (MZP/2019/320/1236)</t>
  </si>
  <si>
    <t>Zapoj se do ochrany přírody i ty!</t>
  </si>
  <si>
    <t>71/32/20</t>
  </si>
  <si>
    <t>71/32/20 (MZP/2019/320/1237)</t>
  </si>
  <si>
    <t>Bezodpadový život</t>
  </si>
  <si>
    <t>72/32/20</t>
  </si>
  <si>
    <t>72/32/20 (MZP/2019/320/1238)</t>
  </si>
  <si>
    <t>S kapkou vody za poznáním  (EVVO pro handicapované děti a mládež)</t>
  </si>
  <si>
    <t>73/32/20</t>
  </si>
  <si>
    <t>73/32/20 (MZP/2019/320/1239)</t>
  </si>
  <si>
    <t>Když je vody nedostatek</t>
  </si>
  <si>
    <t>74/32/20</t>
  </si>
  <si>
    <t>74/32/20 (MZP/2019/320/1240)</t>
  </si>
  <si>
    <t>Živé vnitrobloky - samospráva je klíčový hráč 2</t>
  </si>
  <si>
    <t>75/32/20</t>
  </si>
  <si>
    <t>75/32/20 (MZP/2019/320/1241)</t>
  </si>
  <si>
    <t>Festival Živé vnitrobloky 2</t>
  </si>
  <si>
    <t>76/32/20</t>
  </si>
  <si>
    <t>76/32/20 (MZP/2019/320/1242)</t>
  </si>
  <si>
    <t>Živé vnitrobloky - participace v sídelní krajině</t>
  </si>
  <si>
    <t>77/32/20</t>
  </si>
  <si>
    <t>77/32/20 (MZP/2019/320/1243)</t>
  </si>
  <si>
    <t>Čistý vzduch do škol</t>
  </si>
  <si>
    <t>78/32/20</t>
  </si>
  <si>
    <t>78/32/20 (MZP/2019/320/1244)</t>
  </si>
  <si>
    <t>Zavedení kompostování v ZŠ</t>
  </si>
  <si>
    <t>79/32/20</t>
  </si>
  <si>
    <t>79/32/20 (MZP/2019/320/1245)</t>
  </si>
  <si>
    <t>Rys v hledáčku veřejnosti</t>
  </si>
  <si>
    <t>8/32/20</t>
  </si>
  <si>
    <t>8/32/20 (MZP/2019/320/1161)</t>
  </si>
  <si>
    <t>Objevujeme přírodu v přírodě</t>
  </si>
  <si>
    <t>80/32/20</t>
  </si>
  <si>
    <t>80/32/20 (MZP/2019/320/1246)</t>
  </si>
  <si>
    <t>Monitoring a podpora sysla obecného na jižní Moravě 2020</t>
  </si>
  <si>
    <t>81/32/20</t>
  </si>
  <si>
    <t>81/32/20 (MZP/2019/320/1247)</t>
  </si>
  <si>
    <t>Monitoring sokola stěhovavého v urbanizovaném a industrializovaném prostředí</t>
  </si>
  <si>
    <t>82/32/20</t>
  </si>
  <si>
    <t>82/32/20 (MZP/2019/320/1249)</t>
  </si>
  <si>
    <t>Výukový program pro 1. Stupeň základních škol – ŽIVOT V MOKŘADU</t>
  </si>
  <si>
    <t>83/32/20</t>
  </si>
  <si>
    <t>83/32/20 (MZP/2019/320/1250)</t>
  </si>
  <si>
    <t>Poznáváme CHKO Babiččino údolí</t>
  </si>
  <si>
    <t>84/32/20</t>
  </si>
  <si>
    <t>84/32/20 (MZP/2019/320/1251)</t>
  </si>
  <si>
    <t>BIO ZASE O KOUSEK BLÍŽ</t>
  </si>
  <si>
    <t>85/32/20</t>
  </si>
  <si>
    <t>85/32/20 (MZP/2019/320/1252)</t>
  </si>
  <si>
    <t>Domov pro lidi i pro ptáky</t>
  </si>
  <si>
    <t>86/32/20</t>
  </si>
  <si>
    <t>86/32/20 (MZP/2019/320/1253)</t>
  </si>
  <si>
    <t>Podpora ptačích druhů hnízdících v zemědělské krajině</t>
  </si>
  <si>
    <t>87/32/20</t>
  </si>
  <si>
    <t>87/32/20 (MZP/2019/320/1254)</t>
  </si>
  <si>
    <t>Dobrovolníci v monitoringu i managementu ptačího parku</t>
  </si>
  <si>
    <t>88/32/20</t>
  </si>
  <si>
    <t>88/32/20 (MZP/2019/320/1255)</t>
  </si>
  <si>
    <t>Odpadové hospodářství obcí – příklady dobré praxe</t>
  </si>
  <si>
    <t>89/32/20</t>
  </si>
  <si>
    <t>89/32/20 (MZP/2019/320/1256)</t>
  </si>
  <si>
    <t>Oheň a voda – ochrana před kritickým znečištěním vod</t>
  </si>
  <si>
    <t>9/32/20</t>
  </si>
  <si>
    <t>9/32/20 (MZP/2019/320/1164)</t>
  </si>
  <si>
    <t>Mezigenerační setkávání v přírodě</t>
  </si>
  <si>
    <t>90/32/20</t>
  </si>
  <si>
    <t>90/32/20 (MZP/2019/320/1257)</t>
  </si>
  <si>
    <t>Kupujte méně, hlavně bez plastů a toxických látek</t>
  </si>
  <si>
    <t>91/32/20</t>
  </si>
  <si>
    <t>91/32/20 (MZP/2019/320/1258)</t>
  </si>
  <si>
    <t>EVVO programy pro seniory</t>
  </si>
  <si>
    <t>92/32/20</t>
  </si>
  <si>
    <t>92/32/20 (MZP/2019/320/1259)</t>
  </si>
  <si>
    <t>Učíme se hrou - zoopedagogika 2020</t>
  </si>
  <si>
    <t>93/32/20</t>
  </si>
  <si>
    <t>93/32/20 (MZP/2019/320/1260)</t>
  </si>
  <si>
    <t>Sherlockem na ekostatku</t>
  </si>
  <si>
    <t>94/32/20</t>
  </si>
  <si>
    <t>94/32/20 (MZP/2019/320/1261)</t>
  </si>
  <si>
    <t>Školní les</t>
  </si>
  <si>
    <t>95/32/20</t>
  </si>
  <si>
    <t>95/32/20 (MZP/2019/320/1262)</t>
  </si>
  <si>
    <t>Příroda pro péči - péče pro přírodu</t>
  </si>
  <si>
    <t>96/32/20</t>
  </si>
  <si>
    <t>96/32/20 (MZP/2019/320/1263)</t>
  </si>
  <si>
    <t>Cesty k prevenci a třídění – zkušenosti úspěšných obcí</t>
  </si>
  <si>
    <t>97/32/20</t>
  </si>
  <si>
    <t>97/32/20 (MZP/2019/320/1264)</t>
  </si>
  <si>
    <t>Divoši v divočině</t>
  </si>
  <si>
    <t>98/32/20</t>
  </si>
  <si>
    <t>98/32/20 (MZP/2019/320/1265)</t>
  </si>
  <si>
    <t>Méně je někdy více</t>
  </si>
  <si>
    <t>99/32/20</t>
  </si>
  <si>
    <t>99/32/20 (MZP/2019/320/1266)</t>
  </si>
  <si>
    <t>5P - Pilotní Programy s Praktickou Prací pro Přírodu</t>
  </si>
  <si>
    <t>Číslo položky v peněžním deníku</t>
  </si>
  <si>
    <t>Platba za co - účel</t>
  </si>
  <si>
    <t>Částka hrazená z dotace</t>
  </si>
  <si>
    <t>Položka rozpočtu</t>
  </si>
  <si>
    <t>2.1.-Cestovné</t>
  </si>
  <si>
    <t>2.2-Provoz služebního vozidla</t>
  </si>
  <si>
    <t>3.1.-Materiálové náklady (spotřební materiál atp.)</t>
  </si>
  <si>
    <t>5.</t>
  </si>
  <si>
    <t>6.</t>
  </si>
  <si>
    <t>5.1.</t>
  </si>
  <si>
    <t>5.2.</t>
  </si>
  <si>
    <t>5.3.</t>
  </si>
  <si>
    <t>5.5.</t>
  </si>
  <si>
    <t>5.6.</t>
  </si>
  <si>
    <t>5.7.</t>
  </si>
  <si>
    <t>5.8.</t>
  </si>
  <si>
    <t>5.4.</t>
  </si>
  <si>
    <t>5.1.-Účetní služby</t>
  </si>
  <si>
    <t>5.2.-Konzultační, poradenské a právní služby</t>
  </si>
  <si>
    <t>5.3.-Údržba a aktualizace  webových stránek, zpracování dat</t>
  </si>
  <si>
    <t>5.4.-Grafické práce, předtisková úprava</t>
  </si>
  <si>
    <t>5.5.-Tisk</t>
  </si>
  <si>
    <t>5.6.-Školitelé, tlumočníci, autoři textů, korektoři, překladatelé</t>
  </si>
  <si>
    <t>5.7.-Distribuce</t>
  </si>
  <si>
    <t>5.8.-Pronájem prostor a techniky</t>
  </si>
  <si>
    <t>3.2.</t>
  </si>
  <si>
    <t>3.2.-Materiál</t>
  </si>
  <si>
    <t>1.1.-Zaměstnanci - mzdové náklady zaměstnavatele včetně zákonných  odvodů</t>
  </si>
  <si>
    <t>1.2.-Ostatní osobní náklady  (DPP)</t>
  </si>
  <si>
    <t>Ostatní osobní náklady  (DPP)</t>
  </si>
  <si>
    <t>Státní dotace</t>
  </si>
  <si>
    <t>- pro uživatelské vstupy jsou zpřístupněny pouze části, které se nedopočítávají automaticky (jsou vyznačeny žlutým rastrem)</t>
  </si>
  <si>
    <t>Ostatní služby jinde nezařazené</t>
  </si>
  <si>
    <t>5.9.</t>
  </si>
  <si>
    <t>6.-Režie</t>
  </si>
  <si>
    <t>Sumarizace rozpočtu dotace</t>
  </si>
  <si>
    <t>Mezisoučet kapitoly 1-5</t>
  </si>
  <si>
    <t>4.</t>
  </si>
  <si>
    <t>4.1.</t>
  </si>
  <si>
    <t>4.2.</t>
  </si>
  <si>
    <t>4.3.</t>
  </si>
  <si>
    <t>4.4.</t>
  </si>
  <si>
    <t>5.10.</t>
  </si>
  <si>
    <t>5.11.</t>
  </si>
  <si>
    <t>5.12.</t>
  </si>
  <si>
    <t>5.13.</t>
  </si>
  <si>
    <t>5.14.</t>
  </si>
  <si>
    <t>5.15.</t>
  </si>
  <si>
    <t>5.16.</t>
  </si>
  <si>
    <t>5.17.</t>
  </si>
  <si>
    <t>5.18.</t>
  </si>
  <si>
    <t>4.1.-Drobný dlouhodobý majetek</t>
  </si>
  <si>
    <t>4.2.-Drobný dlouhodobý majetek</t>
  </si>
  <si>
    <t>4.3.-Drobný dlouhodobý majetek</t>
  </si>
  <si>
    <t>4.4.-Drobný dlouhodobý majetek</t>
  </si>
  <si>
    <t>5.9.-Ostatní služby</t>
  </si>
  <si>
    <t>5.10.-Ostatní služby</t>
  </si>
  <si>
    <t>5.11.-Ostatní služby</t>
  </si>
  <si>
    <t>5.12.-Ostatní služby</t>
  </si>
  <si>
    <t>5.13.-Ostatní služby</t>
  </si>
  <si>
    <t>5.14.-Ostatní služby</t>
  </si>
  <si>
    <t>5.15.-Ostatní služby</t>
  </si>
  <si>
    <t>5.16.-Ostatní služby</t>
  </si>
  <si>
    <t>5.17.-Ostatní služby</t>
  </si>
  <si>
    <t>5.18.-Ostatní služby</t>
  </si>
  <si>
    <t>Název příjemce:</t>
  </si>
  <si>
    <t>ks</t>
  </si>
  <si>
    <t>náklad/zhlédnutí</t>
  </si>
  <si>
    <t>osob</t>
  </si>
  <si>
    <t>NE</t>
  </si>
  <si>
    <t>Finanční vypořádání dle vyhlášky 433/2024 Sb., o finančním vypořádání</t>
  </si>
  <si>
    <t>Kde konkrétně je možné dosažený indikátor ověřit? (odkazy na veřejně dostupné dokumenty případně na přílohy závěrečné zprávy)</t>
  </si>
  <si>
    <t>ha</t>
  </si>
  <si>
    <t>případů</t>
  </si>
  <si>
    <t>t</t>
  </si>
  <si>
    <t>hodin</t>
  </si>
  <si>
    <t>účastníků</t>
  </si>
  <si>
    <t>zhlédnutí</t>
  </si>
  <si>
    <t>programů</t>
  </si>
  <si>
    <t>Přiřazení  k indikátoru Programu (z Rozhodnutí) - vyberte ze seznamu</t>
  </si>
  <si>
    <t>- měrná jednotka indikátoru je definovaná přiřazením konkrétního indikátoru k indikátoru Programu a načte se po výběru ve sloupci G automaticky</t>
  </si>
  <si>
    <t>-do  sloupce F tabulky uveďte informace, kde je možné dosažení indikátorů ověřit (odkazy na publikované dokumenty nebo přílohy závěrečné zprávy)</t>
  </si>
  <si>
    <t xml:space="preserve">- MŽP nepožaduje po příjemci zpracování finančního vypořádání do tabulky dle vyhlášky 433/2024 Sb. </t>
  </si>
  <si>
    <t>- údaje pro finanční vypořádání má MŽP k dispozici v agendovém informačním systému (§6, odst. 4 vyhlášky 433/2024 Sb.)</t>
  </si>
  <si>
    <t xml:space="preserve">IČ: </t>
  </si>
  <si>
    <t>telefonické spojení, e-mail</t>
  </si>
  <si>
    <t>Formulář pro vyúčtování dotace MŽP 2026</t>
  </si>
  <si>
    <t xml:space="preserve">Žádosti o změnu podílu dotace je možné podávat do 30. listopadu 2026. </t>
  </si>
  <si>
    <r>
      <t>- vyplňte pouze žlutá pole (</t>
    </r>
    <r>
      <rPr>
        <b/>
        <sz val="11"/>
        <color rgb="FF000000"/>
        <rFont val="Calibri"/>
        <family val="2"/>
        <charset val="238"/>
      </rPr>
      <t>číslo Rozhodnutí uvádějte ve tvaru xxx/32/26</t>
    </r>
    <r>
      <rPr>
        <sz val="11"/>
        <color rgb="FF000000"/>
        <rFont val="Calibri"/>
        <family val="2"/>
        <charset val="238"/>
      </rPr>
      <t>)</t>
    </r>
  </si>
  <si>
    <t>(1) Plocha území přímých provedených péčí o území / prací v terénu - plošná opatření</t>
  </si>
  <si>
    <t>(2) Počet přímých provedených péčí o území / prací v terénu - bodová opatření</t>
  </si>
  <si>
    <t>(3) Monitoring biodiverzity - plošný monitoring</t>
  </si>
  <si>
    <t>(4) Monitoring biodiverzity - bodové objekty</t>
  </si>
  <si>
    <t>(5) Počet vysazených / ošetřených stromů nebo keřů</t>
  </si>
  <si>
    <t>(6) Počet odborných / zpravodajských článků</t>
  </si>
  <si>
    <t>(7a) Počet akcí pro odbornou / širokou veřejnost / specifické cílové skupiny/participativní akce</t>
  </si>
  <si>
    <t>(7b) Dosah akcí pro odbornou / širokou veřejnost / specifické cílové skupiny/participativní akce</t>
  </si>
  <si>
    <t>(8a) Počet příspěvků publikovaných na sociálních sítích</t>
  </si>
  <si>
    <t>(8b) Dopad příspěvků publikovaných na sociálních sítích</t>
  </si>
  <si>
    <t>(9) Počet poradenských případů, konzultací</t>
  </si>
  <si>
    <t>(10a) Počet ekologických výukových programů</t>
  </si>
  <si>
    <t>(10b) Dosah ekologických výukových programů</t>
  </si>
  <si>
    <t>(11a) Počet publikačních výstupů</t>
  </si>
  <si>
    <t>(11b) Dosah publikačních výstupů</t>
  </si>
  <si>
    <t>(12) Množství zlikvidovaného / recyklovaného / znovuvyužitého odpadu</t>
  </si>
  <si>
    <t>(13a) Počet zapojených dobrovolníků</t>
  </si>
  <si>
    <t>(13b) Objem dobrovolnické práce</t>
  </si>
  <si>
    <t>(14) Počet nově akreditovaných pozemkových spolků/ reakreditované pozemkové spolky</t>
  </si>
  <si>
    <t>(15) Rozšíření plochy pozemkových spolků</t>
  </si>
  <si>
    <t>Drobný dlouhodobý majetek celkem:</t>
  </si>
  <si>
    <t>Datum dokladu v peněžním deníku</t>
  </si>
  <si>
    <t>Způsob úhrady dokladu</t>
  </si>
  <si>
    <t>Kofinancování dobrovolnickou prací</t>
  </si>
  <si>
    <t>Částka hrazená z kofinancování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</si>
</sst>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Kč&quot;;\-#,##0.00\ &quot;Kč&quot;"/>
    <numFmt numFmtId="164" formatCode="#,##0&quot; Kč&quot;"/>
    <numFmt numFmtId="165" formatCode="#,##0\ &quot;Kč&quot;"/>
    <numFmt numFmtId="166" formatCode="#,##0.00&quot; Kč&quot;"/>
    <numFmt numFmtId="167" formatCode="#,##0.00\ &quot;Kč&quot;"/>
    <numFmt numFmtId="168" formatCode="[$-F800]dddd\,\ mmmm\ dd\,\ yyyy"/>
  </numFmts>
  <fonts count="52">
    <font>
      <sz val="11"/>
      <color rgb="FF000000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name val="Calibri"/>
      <family val="2"/>
      <charset val="238"/>
    </font>
    <font>
      <i/>
      <u/>
      <sz val="8"/>
      <color rgb="FF0000FF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&quot;Times New Roman&quot;"/>
    </font>
    <font>
      <sz val="11"/>
      <color theme="1"/>
      <name val="&quot;Times New Roman&quot;"/>
    </font>
    <font>
      <sz val="11"/>
      <color rgb="FF222222"/>
      <name val="&quot;Times New Roman&quot;"/>
    </font>
    <font>
      <u/>
      <sz val="11"/>
      <color rgb="FF000000"/>
      <name val="&quot;Times New Roman&quot;"/>
    </font>
    <font>
      <u/>
      <sz val="11"/>
      <color rgb="FF1155CC"/>
      <name val="&quot;Times New Roman&quot;"/>
    </font>
    <font>
      <sz val="10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 CE"/>
    </font>
    <font>
      <b/>
      <sz val="10"/>
      <color theme="1"/>
      <name val="Arial CE"/>
    </font>
    <font>
      <b/>
      <sz val="10"/>
      <color rgb="FFFF0000"/>
      <name val="Arial CE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Verdana"/>
      <family val="2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theme="0" tint="-0.249977111117893"/>
        <bgColor rgb="FFFFCC99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1A1A1A"/>
      </left>
      <right/>
      <top style="thin">
        <color rgb="FF1A1A1A"/>
      </top>
      <bottom style="thin">
        <color rgb="FF1A1A1A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/>
      <bottom style="thin">
        <color rgb="FF1A1A1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A1A1A"/>
      </left>
      <right style="thin">
        <color rgb="FF1A1A1A"/>
      </right>
      <top/>
      <bottom/>
      <diagonal/>
    </border>
    <border>
      <left style="thin">
        <color rgb="FF1A1A1A"/>
      </left>
      <right style="thin">
        <color rgb="FF1A1A1A"/>
      </right>
      <top/>
      <bottom/>
      <diagonal/>
    </border>
    <border>
      <left style="thin">
        <color rgb="FF1A1A1A"/>
      </left>
      <right style="medium">
        <color rgb="FF1A1A1A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14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quotePrefix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10" fontId="9" fillId="3" borderId="5" xfId="0" applyNumberFormat="1" applyFont="1" applyFill="1" applyBorder="1" applyAlignment="1">
      <alignment vertical="top" wrapText="1"/>
    </xf>
    <xf numFmtId="10" fontId="9" fillId="0" borderId="0" xfId="0" applyNumberFormat="1" applyFont="1" applyAlignment="1">
      <alignment vertical="top"/>
    </xf>
    <xf numFmtId="0" fontId="7" fillId="0" borderId="7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164" fontId="9" fillId="0" borderId="7" xfId="0" applyNumberFormat="1" applyFont="1" applyBorder="1" applyAlignment="1">
      <alignment vertical="top"/>
    </xf>
    <xf numFmtId="165" fontId="9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9" fontId="19" fillId="4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vertical="top" wrapText="1"/>
    </xf>
    <xf numFmtId="166" fontId="19" fillId="4" borderId="7" xfId="0" applyNumberFormat="1" applyFont="1" applyFill="1" applyBorder="1" applyAlignment="1">
      <alignment vertical="top"/>
    </xf>
    <xf numFmtId="49" fontId="20" fillId="0" borderId="7" xfId="0" applyNumberFormat="1" applyFont="1" applyBorder="1" applyAlignment="1">
      <alignment horizontal="center" vertical="center"/>
    </xf>
    <xf numFmtId="164" fontId="20" fillId="0" borderId="7" xfId="0" applyNumberFormat="1" applyFont="1" applyBorder="1" applyAlignment="1">
      <alignment vertical="top" wrapText="1"/>
    </xf>
    <xf numFmtId="166" fontId="20" fillId="0" borderId="7" xfId="0" applyNumberFormat="1" applyFont="1" applyBorder="1"/>
    <xf numFmtId="166" fontId="20" fillId="2" borderId="7" xfId="0" applyNumberFormat="1" applyFont="1" applyFill="1" applyBorder="1"/>
    <xf numFmtId="0" fontId="20" fillId="0" borderId="7" xfId="0" applyFont="1" applyBorder="1" applyAlignment="1">
      <alignment wrapText="1"/>
    </xf>
    <xf numFmtId="164" fontId="19" fillId="4" borderId="7" xfId="0" applyNumberFormat="1" applyFont="1" applyFill="1" applyBorder="1" applyAlignment="1">
      <alignment vertical="top" wrapText="1"/>
    </xf>
    <xf numFmtId="164" fontId="19" fillId="5" borderId="7" xfId="0" applyNumberFormat="1" applyFont="1" applyFill="1" applyBorder="1" applyAlignment="1">
      <alignment vertical="top" wrapText="1"/>
    </xf>
    <xf numFmtId="0" fontId="23" fillId="4" borderId="7" xfId="0" applyFont="1" applyFill="1" applyBorder="1" applyAlignment="1">
      <alignment wrapText="1"/>
    </xf>
    <xf numFmtId="49" fontId="19" fillId="5" borderId="7" xfId="0" applyNumberFormat="1" applyFont="1" applyFill="1" applyBorder="1" applyAlignment="1">
      <alignment horizontal="center" vertical="center" wrapText="1"/>
    </xf>
    <xf numFmtId="166" fontId="20" fillId="5" borderId="7" xfId="0" applyNumberFormat="1" applyFont="1" applyFill="1" applyBorder="1" applyAlignment="1">
      <alignment wrapText="1"/>
    </xf>
    <xf numFmtId="14" fontId="20" fillId="0" borderId="7" xfId="0" quotePrefix="1" applyNumberFormat="1" applyFont="1" applyBorder="1" applyAlignment="1">
      <alignment horizontal="center" vertical="center"/>
    </xf>
    <xf numFmtId="49" fontId="20" fillId="6" borderId="8" xfId="0" applyNumberFormat="1" applyFont="1" applyFill="1" applyBorder="1" applyAlignment="1">
      <alignment horizontal="center" vertical="center"/>
    </xf>
    <xf numFmtId="164" fontId="24" fillId="6" borderId="1" xfId="0" applyNumberFormat="1" applyFont="1" applyFill="1" applyBorder="1" applyAlignment="1">
      <alignment vertical="top" wrapText="1"/>
    </xf>
    <xf numFmtId="166" fontId="19" fillId="6" borderId="9" xfId="0" applyNumberFormat="1" applyFont="1" applyFill="1" applyBorder="1" applyAlignment="1">
      <alignment vertical="top"/>
    </xf>
    <xf numFmtId="166" fontId="19" fillId="6" borderId="10" xfId="0" applyNumberFormat="1" applyFont="1" applyFill="1" applyBorder="1" applyAlignment="1">
      <alignment vertical="top"/>
    </xf>
    <xf numFmtId="49" fontId="20" fillId="7" borderId="7" xfId="0" applyNumberFormat="1" applyFont="1" applyFill="1" applyBorder="1" applyAlignment="1">
      <alignment horizontal="center" vertical="center"/>
    </xf>
    <xf numFmtId="164" fontId="25" fillId="7" borderId="7" xfId="0" applyNumberFormat="1" applyFont="1" applyFill="1" applyBorder="1" applyAlignment="1">
      <alignment vertical="top" wrapText="1"/>
    </xf>
    <xf numFmtId="166" fontId="24" fillId="7" borderId="7" xfId="0" applyNumberFormat="1" applyFont="1" applyFill="1" applyBorder="1" applyAlignment="1">
      <alignment vertical="top"/>
    </xf>
    <xf numFmtId="168" fontId="7" fillId="0" borderId="0" xfId="0" applyNumberFormat="1" applyFont="1"/>
    <xf numFmtId="0" fontId="13" fillId="0" borderId="7" xfId="0" applyFont="1" applyBorder="1" applyAlignment="1">
      <alignment vertical="top" wrapText="1"/>
    </xf>
    <xf numFmtId="0" fontId="13" fillId="4" borderId="1" xfId="0" applyFont="1" applyFill="1" applyBorder="1"/>
    <xf numFmtId="0" fontId="32" fillId="0" borderId="0" xfId="0" applyFont="1" applyAlignment="1">
      <alignment horizontal="left" vertical="top"/>
    </xf>
    <xf numFmtId="0" fontId="32" fillId="0" borderId="0" xfId="0" applyFont="1" applyAlignment="1">
      <alignment horizontal="right" vertical="top"/>
    </xf>
    <xf numFmtId="49" fontId="9" fillId="0" borderId="0" xfId="0" applyNumberFormat="1" applyFont="1"/>
    <xf numFmtId="0" fontId="32" fillId="0" borderId="0" xfId="0" applyFont="1"/>
    <xf numFmtId="168" fontId="33" fillId="0" borderId="5" xfId="0" applyNumberFormat="1" applyFont="1" applyBorder="1" applyAlignment="1">
      <alignment horizontal="center" vertical="top" wrapText="1"/>
    </xf>
    <xf numFmtId="2" fontId="33" fillId="0" borderId="5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68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2" fillId="0" borderId="0" xfId="0" applyFont="1" applyAlignment="1">
      <alignment vertical="top"/>
    </xf>
    <xf numFmtId="14" fontId="9" fillId="2" borderId="7" xfId="0" applyNumberFormat="1" applyFont="1" applyFill="1" applyBorder="1" applyAlignment="1" applyProtection="1">
      <alignment vertical="top"/>
      <protection locked="0"/>
    </xf>
    <xf numFmtId="167" fontId="14" fillId="2" borderId="5" xfId="0" applyNumberFormat="1" applyFont="1" applyFill="1" applyBorder="1" applyAlignment="1" applyProtection="1">
      <alignment vertical="top" wrapText="1"/>
      <protection locked="0"/>
    </xf>
    <xf numFmtId="0" fontId="34" fillId="2" borderId="5" xfId="0" applyFont="1" applyFill="1" applyBorder="1" applyAlignment="1" applyProtection="1">
      <alignment vertical="top" wrapText="1"/>
      <protection locked="0"/>
    </xf>
    <xf numFmtId="7" fontId="9" fillId="2" borderId="7" xfId="0" applyNumberFormat="1" applyFont="1" applyFill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38" fillId="0" borderId="7" xfId="0" applyFont="1" applyBorder="1" applyAlignment="1">
      <alignment vertical="top"/>
    </xf>
    <xf numFmtId="0" fontId="38" fillId="0" borderId="0" xfId="0" applyFont="1" applyAlignment="1">
      <alignment vertical="top"/>
    </xf>
    <xf numFmtId="166" fontId="9" fillId="3" borderId="12" xfId="0" applyNumberFormat="1" applyFont="1" applyFill="1" applyBorder="1" applyAlignment="1">
      <alignment vertical="top" wrapText="1"/>
    </xf>
    <xf numFmtId="166" fontId="9" fillId="3" borderId="5" xfId="0" applyNumberFormat="1" applyFont="1" applyFill="1" applyBorder="1" applyAlignment="1">
      <alignment vertical="top" wrapText="1"/>
    </xf>
    <xf numFmtId="0" fontId="40" fillId="0" borderId="0" xfId="0" applyFont="1" applyAlignment="1">
      <alignment vertical="top"/>
    </xf>
    <xf numFmtId="0" fontId="39" fillId="2" borderId="1" xfId="0" applyFont="1" applyFill="1" applyBorder="1" applyAlignment="1" applyProtection="1">
      <alignment vertical="top" wrapText="1"/>
      <protection locked="0"/>
    </xf>
    <xf numFmtId="14" fontId="9" fillId="2" borderId="12" xfId="0" applyNumberFormat="1" applyFont="1" applyFill="1" applyBorder="1" applyAlignment="1" applyProtection="1">
      <alignment horizontal="right" vertical="top" wrapText="1"/>
      <protection locked="0"/>
    </xf>
    <xf numFmtId="14" fontId="9" fillId="2" borderId="6" xfId="0" applyNumberFormat="1" applyFont="1" applyFill="1" applyBorder="1" applyAlignment="1" applyProtection="1">
      <alignment vertical="top" wrapText="1"/>
      <protection locked="0"/>
    </xf>
    <xf numFmtId="166" fontId="9" fillId="2" borderId="5" xfId="0" applyNumberFormat="1" applyFont="1" applyFill="1" applyBorder="1" applyAlignment="1" applyProtection="1">
      <alignment vertical="top" wrapText="1"/>
      <protection locked="0"/>
    </xf>
    <xf numFmtId="0" fontId="9" fillId="2" borderId="5" xfId="0" applyFont="1" applyFill="1" applyBorder="1" applyAlignment="1" applyProtection="1">
      <alignment vertical="top" wrapText="1"/>
      <protection locked="0"/>
    </xf>
    <xf numFmtId="165" fontId="9" fillId="2" borderId="7" xfId="0" applyNumberFormat="1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65" fontId="9" fillId="2" borderId="6" xfId="0" applyNumberFormat="1" applyFont="1" applyFill="1" applyBorder="1" applyAlignment="1" applyProtection="1">
      <alignment vertical="top" wrapText="1"/>
      <protection locked="0"/>
    </xf>
    <xf numFmtId="165" fontId="9" fillId="2" borderId="5" xfId="0" applyNumberFormat="1" applyFont="1" applyFill="1" applyBorder="1" applyAlignment="1" applyProtection="1">
      <alignment vertical="top" wrapText="1"/>
      <protection locked="0"/>
    </xf>
    <xf numFmtId="0" fontId="38" fillId="2" borderId="12" xfId="0" applyFont="1" applyFill="1" applyBorder="1" applyAlignment="1" applyProtection="1">
      <alignment horizontal="left" vertical="top" wrapText="1"/>
      <protection locked="0"/>
    </xf>
    <xf numFmtId="0" fontId="38" fillId="2" borderId="12" xfId="0" applyFont="1" applyFill="1" applyBorder="1" applyAlignment="1" applyProtection="1">
      <alignment vertical="top" wrapText="1"/>
      <protection locked="0"/>
    </xf>
    <xf numFmtId="0" fontId="38" fillId="2" borderId="5" xfId="0" applyFont="1" applyFill="1" applyBorder="1" applyAlignment="1" applyProtection="1">
      <alignment vertical="top" wrapText="1"/>
      <protection locked="0"/>
    </xf>
    <xf numFmtId="167" fontId="20" fillId="2" borderId="7" xfId="0" applyNumberFormat="1" applyFont="1" applyFill="1" applyBorder="1" applyProtection="1">
      <protection locked="0"/>
    </xf>
    <xf numFmtId="166" fontId="20" fillId="2" borderId="7" xfId="0" applyNumberFormat="1" applyFont="1" applyFill="1" applyBorder="1" applyProtection="1">
      <protection locked="0"/>
    </xf>
    <xf numFmtId="164" fontId="20" fillId="2" borderId="7" xfId="0" applyNumberFormat="1" applyFont="1" applyFill="1" applyBorder="1" applyAlignment="1" applyProtection="1">
      <alignment vertical="top" wrapText="1"/>
      <protection locked="0"/>
    </xf>
    <xf numFmtId="164" fontId="27" fillId="2" borderId="7" xfId="0" applyNumberFormat="1" applyFont="1" applyFill="1" applyBorder="1" applyAlignment="1" applyProtection="1">
      <alignment horizontal="left" wrapText="1"/>
      <protection locked="0"/>
    </xf>
    <xf numFmtId="164" fontId="29" fillId="2" borderId="7" xfId="0" applyNumberFormat="1" applyFont="1" applyFill="1" applyBorder="1" applyAlignment="1" applyProtection="1">
      <alignment horizontal="left" wrapText="1"/>
      <protection locked="0"/>
    </xf>
    <xf numFmtId="164" fontId="26" fillId="2" borderId="7" xfId="0" applyNumberFormat="1" applyFont="1" applyFill="1" applyBorder="1" applyAlignment="1" applyProtection="1">
      <alignment vertical="top" wrapText="1"/>
      <protection locked="0"/>
    </xf>
    <xf numFmtId="164" fontId="30" fillId="2" borderId="7" xfId="0" applyNumberFormat="1" applyFont="1" applyFill="1" applyBorder="1" applyAlignment="1" applyProtection="1">
      <alignment horizontal="left" wrapText="1"/>
      <protection locked="0"/>
    </xf>
    <xf numFmtId="164" fontId="31" fillId="2" borderId="7" xfId="0" applyNumberFormat="1" applyFont="1" applyFill="1" applyBorder="1" applyAlignment="1" applyProtection="1">
      <alignment horizontal="left" wrapText="1"/>
      <protection locked="0"/>
    </xf>
    <xf numFmtId="2" fontId="26" fillId="2" borderId="7" xfId="0" applyNumberFormat="1" applyFont="1" applyFill="1" applyBorder="1" applyAlignment="1" applyProtection="1">
      <alignment vertical="top" wrapText="1"/>
      <protection locked="0"/>
    </xf>
    <xf numFmtId="0" fontId="41" fillId="0" borderId="0" xfId="0" applyFont="1" applyProtection="1">
      <protection locked="0"/>
    </xf>
    <xf numFmtId="0" fontId="3" fillId="0" borderId="0" xfId="0" quotePrefix="1" applyFont="1"/>
    <xf numFmtId="166" fontId="38" fillId="3" borderId="12" xfId="0" applyNumberFormat="1" applyFont="1" applyFill="1" applyBorder="1" applyAlignment="1">
      <alignment vertical="top" wrapText="1"/>
    </xf>
    <xf numFmtId="166" fontId="38" fillId="0" borderId="12" xfId="0" applyNumberFormat="1" applyFont="1" applyBorder="1"/>
    <xf numFmtId="166" fontId="38" fillId="2" borderId="12" xfId="0" applyNumberFormat="1" applyFont="1" applyFill="1" applyBorder="1" applyAlignment="1">
      <alignment vertical="top" wrapText="1"/>
    </xf>
    <xf numFmtId="166" fontId="42" fillId="0" borderId="12" xfId="0" applyNumberFormat="1" applyFont="1" applyBorder="1"/>
    <xf numFmtId="0" fontId="43" fillId="0" borderId="13" xfId="0" applyFont="1" applyBorder="1" applyAlignment="1">
      <alignment horizontal="left" vertical="center"/>
    </xf>
    <xf numFmtId="0" fontId="34" fillId="2" borderId="5" xfId="0" applyFont="1" applyFill="1" applyBorder="1" applyAlignment="1" applyProtection="1">
      <alignment vertical="top"/>
      <protection locked="0"/>
    </xf>
    <xf numFmtId="0" fontId="44" fillId="2" borderId="7" xfId="0" applyFont="1" applyFill="1" applyBorder="1" applyAlignment="1" applyProtection="1">
      <alignment wrapText="1"/>
      <protection locked="0"/>
    </xf>
    <xf numFmtId="4" fontId="20" fillId="0" borderId="0" xfId="0" applyNumberFormat="1" applyFont="1"/>
    <xf numFmtId="7" fontId="9" fillId="2" borderId="5" xfId="0" applyNumberFormat="1" applyFont="1" applyFill="1" applyBorder="1" applyAlignment="1" applyProtection="1">
      <alignment vertical="top"/>
      <protection locked="0"/>
    </xf>
    <xf numFmtId="167" fontId="14" fillId="2" borderId="7" xfId="0" applyNumberFormat="1" applyFont="1" applyFill="1" applyBorder="1" applyAlignment="1" applyProtection="1">
      <alignment vertical="top" wrapText="1"/>
      <protection locked="0"/>
    </xf>
    <xf numFmtId="1" fontId="28" fillId="2" borderId="11" xfId="0" applyNumberFormat="1" applyFont="1" applyFill="1" applyBorder="1" applyAlignment="1" applyProtection="1">
      <alignment vertical="top" wrapText="1"/>
      <protection locked="0"/>
    </xf>
    <xf numFmtId="1" fontId="26" fillId="2" borderId="7" xfId="0" applyNumberFormat="1" applyFont="1" applyFill="1" applyBorder="1" applyAlignment="1" applyProtection="1">
      <alignment vertical="top" wrapText="1"/>
      <protection locked="0"/>
    </xf>
    <xf numFmtId="1" fontId="28" fillId="2" borderId="11" xfId="0" applyNumberFormat="1" applyFont="1" applyFill="1" applyBorder="1" applyAlignment="1" applyProtection="1">
      <alignment horizontal="right" vertical="top" wrapText="1"/>
      <protection locked="0"/>
    </xf>
    <xf numFmtId="164" fontId="42" fillId="2" borderId="7" xfId="0" applyNumberFormat="1" applyFont="1" applyFill="1" applyBorder="1" applyAlignment="1" applyProtection="1">
      <alignment vertical="top" wrapText="1"/>
      <protection locked="0"/>
    </xf>
    <xf numFmtId="164" fontId="45" fillId="2" borderId="7" xfId="1" applyNumberFormat="1" applyFill="1" applyBorder="1" applyAlignment="1" applyProtection="1">
      <alignment vertical="top" wrapText="1"/>
      <protection locked="0"/>
    </xf>
    <xf numFmtId="0" fontId="38" fillId="2" borderId="7" xfId="0" applyFont="1" applyFill="1" applyBorder="1" applyAlignment="1" applyProtection="1">
      <alignment vertical="top" wrapText="1"/>
      <protection locked="0"/>
    </xf>
    <xf numFmtId="0" fontId="2" fillId="0" borderId="0" xfId="0" applyFont="1"/>
    <xf numFmtId="164" fontId="28" fillId="0" borderId="11" xfId="0" applyNumberFormat="1" applyFont="1" applyBorder="1" applyAlignment="1" applyProtection="1">
      <alignment vertical="top" wrapText="1"/>
      <protection hidden="1"/>
    </xf>
    <xf numFmtId="49" fontId="33" fillId="0" borderId="5" xfId="0" applyNumberFormat="1" applyFont="1" applyBorder="1" applyAlignment="1" applyProtection="1">
      <alignment horizontal="center" vertical="top" wrapText="1"/>
      <protection locked="0"/>
    </xf>
    <xf numFmtId="0" fontId="41" fillId="0" borderId="0" xfId="0" quotePrefix="1" applyFont="1"/>
    <xf numFmtId="0" fontId="1" fillId="0" borderId="0" xfId="0" quotePrefix="1" applyFont="1"/>
    <xf numFmtId="0" fontId="49" fillId="0" borderId="2" xfId="0" applyFont="1" applyBorder="1" applyAlignment="1">
      <alignment vertical="top"/>
    </xf>
    <xf numFmtId="0" fontId="38" fillId="2" borderId="3" xfId="0" applyFont="1" applyFill="1" applyBorder="1" applyAlignment="1" applyProtection="1">
      <alignment horizontal="left" vertical="top" wrapText="1"/>
      <protection locked="0"/>
    </xf>
    <xf numFmtId="0" fontId="46" fillId="0" borderId="4" xfId="0" applyFont="1" applyBorder="1" applyProtection="1">
      <protection locked="0"/>
    </xf>
    <xf numFmtId="0" fontId="17" fillId="0" borderId="4" xfId="0" applyFont="1" applyBorder="1" applyProtection="1">
      <protection locked="0"/>
    </xf>
    <xf numFmtId="0" fontId="41" fillId="0" borderId="0" xfId="0" applyFont="1"/>
    <xf numFmtId="164" fontId="50" fillId="2" borderId="7" xfId="0" applyNumberFormat="1" applyFont="1" applyFill="1" applyBorder="1" applyAlignment="1" applyProtection="1">
      <alignment vertical="top" wrapText="1"/>
      <protection locked="0"/>
    </xf>
    <xf numFmtId="49" fontId="19" fillId="8" borderId="7" xfId="0" applyNumberFormat="1" applyFont="1" applyFill="1" applyBorder="1" applyAlignment="1">
      <alignment horizontal="center" vertical="center"/>
    </xf>
    <xf numFmtId="164" fontId="19" fillId="8" borderId="7" xfId="0" applyNumberFormat="1" applyFont="1" applyFill="1" applyBorder="1" applyAlignment="1">
      <alignment vertical="top" wrapText="1"/>
    </xf>
    <xf numFmtId="166" fontId="20" fillId="8" borderId="7" xfId="0" applyNumberFormat="1" applyFont="1" applyFill="1" applyBorder="1"/>
    <xf numFmtId="0" fontId="32" fillId="2" borderId="7" xfId="0" applyNumberFormat="1" applyFont="1" applyFill="1" applyBorder="1" applyAlignment="1" applyProtection="1">
      <alignment vertical="top"/>
      <protection locked="0"/>
    </xf>
    <xf numFmtId="49" fontId="9" fillId="2" borderId="7" xfId="0" applyNumberFormat="1" applyFont="1" applyFill="1" applyBorder="1" applyAlignment="1" applyProtection="1">
      <alignment vertical="top" wrapText="1"/>
      <protection locked="0"/>
    </xf>
    <xf numFmtId="49" fontId="9" fillId="2" borderId="7" xfId="0" applyNumberFormat="1" applyFont="1" applyFill="1" applyBorder="1" applyAlignment="1" applyProtection="1">
      <alignment horizontal="right" vertical="top"/>
      <protection locked="0"/>
    </xf>
    <xf numFmtId="49" fontId="32" fillId="2" borderId="7" xfId="0" applyNumberFormat="1" applyFont="1" applyFill="1" applyBorder="1" applyAlignment="1" applyProtection="1">
      <alignment horizontal="right" vertical="top"/>
      <protection locked="0"/>
    </xf>
    <xf numFmtId="0" fontId="51" fillId="0" borderId="0" xfId="0" applyFont="1" applyProtection="1">
      <protection locked="0"/>
    </xf>
    <xf numFmtId="49" fontId="32" fillId="2" borderId="7" xfId="0" applyNumberFormat="1" applyFont="1" applyFill="1" applyBorder="1" applyAlignment="1" applyProtection="1">
      <alignment horizontal="left" vertical="top"/>
      <protection locked="0"/>
    </xf>
  </cellXfs>
  <cellStyles count="2">
    <cellStyle name="Hypertextový odkaz" xfId="1" builtinId="8"/>
    <cellStyle name="Normální" xfId="0" builtinId="0"/>
  </cellStyles>
  <dxfs count="27"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  <dxf>
      <font>
        <b/>
        <i/>
        <sz val="11"/>
        <color rgb="FF0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1"/>
  <sheetViews>
    <sheetView topLeftCell="A27" workbookViewId="0">
      <selection activeCell="C8" sqref="C8"/>
    </sheetView>
  </sheetViews>
  <sheetFormatPr defaultColWidth="14.42578125" defaultRowHeight="15" customHeight="1"/>
  <cols>
    <col min="1" max="1" width="30.140625" customWidth="1"/>
    <col min="2" max="26" width="8.7109375" customWidth="1"/>
  </cols>
  <sheetData>
    <row r="1" spans="1:12" ht="15.75">
      <c r="A1" s="1" t="s">
        <v>541</v>
      </c>
    </row>
    <row r="2" spans="1:12">
      <c r="A2" s="2"/>
    </row>
    <row r="3" spans="1:12">
      <c r="A3" s="3"/>
    </row>
    <row r="4" spans="1:12">
      <c r="A4" s="4" t="s">
        <v>0</v>
      </c>
    </row>
    <row r="5" spans="1:12">
      <c r="A5" s="5" t="s">
        <v>1</v>
      </c>
    </row>
    <row r="6" spans="1:12">
      <c r="A6" s="5" t="s">
        <v>2</v>
      </c>
    </row>
    <row r="7" spans="1:12">
      <c r="A7" s="5" t="s">
        <v>3</v>
      </c>
    </row>
    <row r="8" spans="1:12">
      <c r="A8" s="5" t="s">
        <v>4</v>
      </c>
    </row>
    <row r="9" spans="1:12">
      <c r="A9" s="5" t="s">
        <v>5</v>
      </c>
    </row>
    <row r="10" spans="1:12"/>
    <row r="11" spans="1:12">
      <c r="A11" s="122"/>
      <c r="L11" s="6"/>
    </row>
    <row r="12" spans="1:12">
      <c r="A12" s="3" t="s">
        <v>6</v>
      </c>
      <c r="C12" s="6"/>
      <c r="D12" s="6"/>
      <c r="E12" s="6"/>
      <c r="F12" s="6"/>
      <c r="G12" s="6"/>
      <c r="H12" s="6"/>
      <c r="K12" s="6"/>
      <c r="L12" s="6"/>
    </row>
    <row r="13" spans="1:12">
      <c r="A13" s="3" t="s">
        <v>7</v>
      </c>
      <c r="K13" s="6"/>
      <c r="L13" s="6"/>
    </row>
    <row r="14" spans="1:12">
      <c r="A14" s="3" t="s">
        <v>8</v>
      </c>
      <c r="K14" s="6"/>
      <c r="L14" s="6"/>
    </row>
    <row r="15" spans="1:12">
      <c r="A15" s="7" t="s">
        <v>542</v>
      </c>
      <c r="K15" s="6"/>
      <c r="L15" s="6"/>
    </row>
    <row r="16" spans="1:12">
      <c r="K16" s="6"/>
      <c r="L16" s="6"/>
    </row>
    <row r="17" spans="1:12">
      <c r="K17" s="6"/>
      <c r="L17" s="6"/>
    </row>
    <row r="18" spans="1:12" ht="15.75">
      <c r="A18" s="8" t="s">
        <v>9</v>
      </c>
      <c r="K18" s="6"/>
      <c r="L18" s="6"/>
    </row>
    <row r="19" spans="1:12">
      <c r="K19" s="6"/>
      <c r="L19" s="6"/>
    </row>
    <row r="20" spans="1:12" ht="15.75" customHeight="1">
      <c r="A20" s="4" t="s">
        <v>2</v>
      </c>
      <c r="K20" s="6"/>
      <c r="L20" s="6"/>
    </row>
    <row r="21" spans="1:12" ht="15.75" customHeight="1">
      <c r="A21" s="9" t="s">
        <v>543</v>
      </c>
      <c r="K21" s="6"/>
      <c r="L21" s="6"/>
    </row>
    <row r="22" spans="1:12" ht="15.75" customHeight="1">
      <c r="A22" s="9" t="s">
        <v>10</v>
      </c>
      <c r="K22" s="6"/>
      <c r="L22" s="6"/>
    </row>
    <row r="23" spans="1:12" ht="15.75" customHeight="1">
      <c r="A23" s="9"/>
      <c r="K23" s="6"/>
      <c r="L23" s="6"/>
    </row>
    <row r="24" spans="1:12" ht="15.75" customHeight="1">
      <c r="A24" s="10" t="s">
        <v>11</v>
      </c>
      <c r="K24" s="6"/>
      <c r="L24" s="6"/>
    </row>
    <row r="25" spans="1:12" ht="15.75" customHeight="1">
      <c r="A25" s="4" t="s">
        <v>3</v>
      </c>
      <c r="K25" s="6"/>
      <c r="L25" s="6"/>
    </row>
    <row r="26" spans="1:12" ht="15.75" customHeight="1">
      <c r="A26" s="4" t="s">
        <v>12</v>
      </c>
      <c r="K26" s="6"/>
      <c r="L26" s="6"/>
    </row>
    <row r="27" spans="1:12" ht="15.75" customHeight="1">
      <c r="A27" s="9" t="s">
        <v>13</v>
      </c>
      <c r="K27" s="6"/>
      <c r="L27" s="6"/>
    </row>
    <row r="28" spans="1:12" ht="15.75" customHeight="1">
      <c r="A28" s="5" t="s">
        <v>14</v>
      </c>
    </row>
    <row r="29" spans="1:12" ht="15.75" customHeight="1"/>
    <row r="30" spans="1:12" ht="15.75" customHeight="1">
      <c r="A30" s="4" t="s">
        <v>5</v>
      </c>
    </row>
    <row r="31" spans="1:12" ht="15.75" customHeight="1">
      <c r="A31" s="5" t="s">
        <v>15</v>
      </c>
    </row>
    <row r="32" spans="1:12" ht="15.75" customHeight="1">
      <c r="A32" s="5" t="s">
        <v>16</v>
      </c>
    </row>
    <row r="33" spans="1:5" ht="15.75" customHeight="1"/>
    <row r="34" spans="1:5" ht="15.75" customHeight="1">
      <c r="A34" s="4" t="s">
        <v>4</v>
      </c>
    </row>
    <row r="35" spans="1:5" ht="15.75" customHeight="1">
      <c r="A35" s="9" t="s">
        <v>17</v>
      </c>
    </row>
    <row r="36" spans="1:5" ht="15.75" customHeight="1">
      <c r="A36" s="125" t="s">
        <v>535</v>
      </c>
    </row>
    <row r="37" spans="1:5" ht="15.75" customHeight="1">
      <c r="A37" s="9" t="s">
        <v>536</v>
      </c>
    </row>
    <row r="38" spans="1:5" ht="15.75" customHeight="1">
      <c r="A38" s="9" t="s">
        <v>18</v>
      </c>
    </row>
    <row r="39" spans="1:5" ht="15.75" customHeight="1"/>
    <row r="40" spans="1:5" ht="15.75" customHeight="1">
      <c r="A40" s="11" t="s">
        <v>525</v>
      </c>
    </row>
    <row r="41" spans="1:5" ht="15.75" customHeight="1">
      <c r="A41" s="126" t="s">
        <v>537</v>
      </c>
    </row>
    <row r="42" spans="1:5" ht="15.75" customHeight="1">
      <c r="A42" s="126" t="s">
        <v>538</v>
      </c>
    </row>
    <row r="43" spans="1:5" ht="15.75" customHeight="1"/>
    <row r="44" spans="1:5" ht="15.75" customHeight="1">
      <c r="A44" s="4" t="s">
        <v>19</v>
      </c>
    </row>
    <row r="45" spans="1:5" ht="15.75" customHeight="1">
      <c r="A45" s="12" t="s">
        <v>20</v>
      </c>
    </row>
    <row r="46" spans="1:5" ht="15.75" customHeight="1">
      <c r="A46" s="105" t="s">
        <v>486</v>
      </c>
    </row>
    <row r="47" spans="1:5" ht="15.75" customHeight="1">
      <c r="B47" s="6"/>
      <c r="C47" s="6"/>
      <c r="D47" s="6"/>
      <c r="E47" s="6"/>
    </row>
    <row r="48" spans="1:5" ht="15.75" customHeight="1">
      <c r="A48" s="4" t="s">
        <v>21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sheetProtection algorithmName="SHA-512" hashValue="+x3Y4bHlTK7LDPRYhuByF7kH8Bmo7C74xTuqZqta1mVUUT3o4o/bnYDVSAH+agWUcjTeaHdOkWb2UO2ntwG79Q==" saltValue="Ts/UykKUveAXHEWEjBmKZA==" spinCount="100000" sheet="1" objects="1" scenarios="1"/>
  <pageMargins left="0.7" right="0.7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tabSelected="1" topLeftCell="B1" workbookViewId="0">
      <selection activeCell="C17" sqref="C17"/>
    </sheetView>
  </sheetViews>
  <sheetFormatPr defaultColWidth="14.42578125" defaultRowHeight="15" customHeight="1"/>
  <cols>
    <col min="1" max="1" width="9.140625" hidden="1" customWidth="1"/>
    <col min="2" max="2" width="39.28515625" customWidth="1"/>
    <col min="3" max="3" width="24.42578125" customWidth="1"/>
    <col min="4" max="4" width="22.7109375" customWidth="1"/>
    <col min="5" max="5" width="9.140625" customWidth="1"/>
    <col min="6" max="6" width="13" customWidth="1"/>
    <col min="7" max="26" width="9.140625" customWidth="1"/>
  </cols>
  <sheetData>
    <row r="1" spans="1:26" ht="23.25">
      <c r="A1" s="13"/>
      <c r="B1" s="14" t="s">
        <v>22</v>
      </c>
      <c r="C1" s="83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6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5.5" customHeight="1">
      <c r="A3" s="13"/>
      <c r="B3" s="16" t="s">
        <v>23</v>
      </c>
      <c r="C3" s="128"/>
      <c r="D3" s="130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4.5" customHeight="1">
      <c r="A4" s="13"/>
      <c r="B4" s="16" t="s">
        <v>520</v>
      </c>
      <c r="C4" s="128"/>
      <c r="D4" s="129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A5" s="13"/>
      <c r="B5" s="16" t="s">
        <v>24</v>
      </c>
      <c r="C5" s="128"/>
      <c r="D5" s="129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>
      <c r="A6" s="13"/>
      <c r="B6" s="16" t="s">
        <v>539</v>
      </c>
      <c r="C6" s="128"/>
      <c r="D6" s="129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>
      <c r="A7" s="13"/>
      <c r="B7" s="16" t="s">
        <v>25</v>
      </c>
      <c r="C7" s="128"/>
      <c r="D7" s="129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>
      <c r="A8" s="13"/>
      <c r="B8" s="127" t="s">
        <v>540</v>
      </c>
      <c r="C8" s="128"/>
      <c r="D8" s="129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>
      <c r="A9" s="13"/>
      <c r="B9" s="16" t="s">
        <v>26</v>
      </c>
      <c r="C9" s="128"/>
      <c r="D9" s="12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>
      <c r="A10" s="13"/>
      <c r="B10" s="127" t="s">
        <v>540</v>
      </c>
      <c r="C10" s="128"/>
      <c r="D10" s="12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>
      <c r="A11" s="13"/>
      <c r="B11" s="16" t="s">
        <v>27</v>
      </c>
      <c r="C11" s="106">
        <f>SUM('Seznam dokladů'!E4:E500)+'Rekapitulace rozpočtu'!D42</f>
        <v>0</v>
      </c>
      <c r="D11" s="18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>
      <c r="A12" s="13"/>
      <c r="B12" s="16" t="s">
        <v>28</v>
      </c>
      <c r="C12" s="106">
        <f>+'Rekapitulace rozpočtu'!D42</f>
        <v>0</v>
      </c>
      <c r="D12" s="19" t="str">
        <f>IF(C12&gt;C16,"Překročena částka dotace!","")</f>
        <v/>
      </c>
      <c r="E12" s="13"/>
      <c r="F12" s="13"/>
      <c r="G12" s="13"/>
      <c r="H12" s="79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idden="1">
      <c r="A13" s="13"/>
      <c r="B13" s="16" t="s">
        <v>29</v>
      </c>
      <c r="C13" s="107"/>
      <c r="D13" s="18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idden="1">
      <c r="A14" s="13"/>
      <c r="B14" s="16" t="s">
        <v>30</v>
      </c>
      <c r="C14" s="108"/>
      <c r="D14" s="1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>
      <c r="A15" s="13"/>
      <c r="B15" s="16" t="s">
        <v>31</v>
      </c>
      <c r="C15" s="109">
        <f>+A45</f>
        <v>0</v>
      </c>
      <c r="D15" s="18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>
      <c r="A16" s="13"/>
      <c r="B16" s="16" t="s">
        <v>32</v>
      </c>
      <c r="C16" s="106">
        <f>+'Rekapitulace rozpočtu'!C42</f>
        <v>0</v>
      </c>
      <c r="D16" s="18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>
      <c r="A17" s="13"/>
      <c r="B17" s="16" t="s">
        <v>33</v>
      </c>
      <c r="C17" s="80">
        <f>IF(ISERR(IF(C29&gt;=C28,C16,C11*C29)),"",IF(C29&gt;=C28,C16,C11*C29))</f>
        <v>0</v>
      </c>
      <c r="D17" s="1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>
      <c r="A18" s="13"/>
      <c r="B18" s="16" t="s">
        <v>34</v>
      </c>
      <c r="C18" s="80">
        <f>IF(C12&gt;=C16,C16,C12)</f>
        <v>0</v>
      </c>
      <c r="D18" s="18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>
      <c r="A19" s="13"/>
      <c r="B19" s="16" t="s">
        <v>35</v>
      </c>
      <c r="C19" s="80">
        <f>IF(C18&gt;C17,C16-C17,C16-C18)</f>
        <v>0</v>
      </c>
      <c r="D19" s="18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>
      <c r="A20" s="13"/>
      <c r="B20" s="16" t="s">
        <v>36</v>
      </c>
      <c r="C20" s="84"/>
      <c r="D20" s="18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>
      <c r="A21" s="13"/>
      <c r="B21" s="16" t="s">
        <v>37</v>
      </c>
      <c r="C21" s="92"/>
      <c r="D21" s="18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>
      <c r="A22" s="13"/>
      <c r="B22" s="16" t="s">
        <v>38</v>
      </c>
      <c r="C22" s="93"/>
      <c r="D22" s="18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>
      <c r="A23" s="13"/>
      <c r="B23" s="17" t="s">
        <v>39</v>
      </c>
      <c r="C23" s="85"/>
      <c r="D23" s="18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>
      <c r="A24" s="13"/>
      <c r="B24" s="17" t="s">
        <v>40</v>
      </c>
      <c r="C24" s="86"/>
      <c r="D24" s="18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>
      <c r="A25" s="13"/>
      <c r="B25" s="17" t="s">
        <v>41</v>
      </c>
      <c r="C25" s="81">
        <f>SUM('Seznam dokladů'!E4:E500)</f>
        <v>0</v>
      </c>
      <c r="D25" s="18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13"/>
      <c r="B26" s="17" t="s">
        <v>42</v>
      </c>
      <c r="C26" s="20" t="str">
        <f>IF(ISERR(1-C29),"",1-C29)</f>
        <v/>
      </c>
      <c r="D26" s="18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>
      <c r="A27" s="13"/>
      <c r="B27" s="17" t="s">
        <v>43</v>
      </c>
      <c r="C27" s="20" t="str">
        <f>IF(ISERR(1-C28),"",1-C28)</f>
        <v/>
      </c>
      <c r="D27" s="18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>
      <c r="A28" s="13"/>
      <c r="B28" s="17" t="s">
        <v>44</v>
      </c>
      <c r="C28" s="20" t="str">
        <f>IF(ISERR(C12/C11),"",(C12/C11))</f>
        <v/>
      </c>
      <c r="D28" s="18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>
      <c r="A29" s="13"/>
      <c r="B29" s="17" t="s">
        <v>45</v>
      </c>
      <c r="C29" s="20" t="str">
        <f>IF(ISERR(+C16/(C16+C24)),"",+C16/(C16+C24))</f>
        <v/>
      </c>
      <c r="D29" s="19" t="str">
        <f>IF(AND(ISBLANK(C24),C11&lt;&gt;0),"Není vyplněna hodnota vlastních nákladů uvedených v Rozhodnutí!","")</f>
        <v/>
      </c>
      <c r="E29" s="21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>
      <c r="A30" s="13"/>
      <c r="B30" s="17" t="s">
        <v>46</v>
      </c>
      <c r="C30" s="94" t="s">
        <v>524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>
      <c r="A31" s="13"/>
      <c r="B31" s="1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>
      <c r="A32" s="13"/>
      <c r="B32" s="18" t="s">
        <v>47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>
      <c r="A33" s="13"/>
      <c r="B33" s="22" t="s">
        <v>48</v>
      </c>
      <c r="C33" s="23" t="s">
        <v>49</v>
      </c>
      <c r="D33" s="23" t="s">
        <v>50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>
      <c r="A34" s="13"/>
      <c r="B34" s="24" t="str">
        <f>CONCATENATE("Dotace MŽP Rozhodnutí č. ",C1)</f>
        <v xml:space="preserve">Dotace MŽP Rozhodnutí č. </v>
      </c>
      <c r="C34" s="25">
        <f>+C12</f>
        <v>0</v>
      </c>
      <c r="D34" s="78" t="s">
        <v>485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>
      <c r="A35" s="26">
        <f t="shared" ref="A35:A44" si="0">IF(OR(D35="",D35="Státní dotace"),0,1)*C35</f>
        <v>0</v>
      </c>
      <c r="B35" s="121"/>
      <c r="C35" s="88"/>
      <c r="D35" s="8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>
      <c r="A36" s="26">
        <f t="shared" si="0"/>
        <v>0</v>
      </c>
      <c r="B36" s="89"/>
      <c r="C36" s="90"/>
      <c r="D36" s="89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>
      <c r="A37" s="26">
        <f t="shared" si="0"/>
        <v>0</v>
      </c>
      <c r="B37" s="87"/>
      <c r="C37" s="91"/>
      <c r="D37" s="89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>
      <c r="A38" s="26">
        <f t="shared" si="0"/>
        <v>0</v>
      </c>
      <c r="B38" s="87"/>
      <c r="C38" s="91"/>
      <c r="D38" s="89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>
      <c r="A39" s="26">
        <f t="shared" si="0"/>
        <v>0</v>
      </c>
      <c r="B39" s="87"/>
      <c r="C39" s="91"/>
      <c r="D39" s="89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>
      <c r="A40" s="26">
        <f t="shared" si="0"/>
        <v>0</v>
      </c>
      <c r="B40" s="87"/>
      <c r="C40" s="91"/>
      <c r="D40" s="89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>
      <c r="A41" s="26">
        <f t="shared" si="0"/>
        <v>0</v>
      </c>
      <c r="B41" s="87"/>
      <c r="C41" s="91"/>
      <c r="D41" s="89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>
      <c r="A42" s="26">
        <f t="shared" si="0"/>
        <v>0</v>
      </c>
      <c r="B42" s="87"/>
      <c r="C42" s="91"/>
      <c r="D42" s="89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>
      <c r="A43" s="26">
        <f t="shared" si="0"/>
        <v>0</v>
      </c>
      <c r="B43" s="87"/>
      <c r="C43" s="91"/>
      <c r="D43" s="89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>
      <c r="A44" s="26">
        <f t="shared" si="0"/>
        <v>0</v>
      </c>
      <c r="B44" s="87"/>
      <c r="C44" s="91"/>
      <c r="D44" s="89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>
      <c r="A45" s="26">
        <f>SUM(A35:A44)</f>
        <v>0</v>
      </c>
      <c r="B45" s="18" t="s">
        <v>51</v>
      </c>
      <c r="C45" s="27">
        <f>SUM(C34:C44)</f>
        <v>0</v>
      </c>
      <c r="D45" s="82" t="str">
        <f>IF(C45&lt;&gt;C11,"Nesoulad zdrojů a nákladů!","")</f>
        <v/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</sheetData>
  <sheetProtection algorithmName="SHA-512" hashValue="5RCfukkEK6fw4Zq0NA6TLg49CacvbhhwVelT3dk5eUpeQFetOO9+FmcsOQ/OCwPqFuQhvJbmpiVsUqyd0j0LJA==" saltValue="WUZPjSUFSppBFuHYrdUHsA==" spinCount="100000" sheet="1" objects="1" scenarios="1" formatCells="0"/>
  <mergeCells count="8">
    <mergeCell ref="C10:D10"/>
    <mergeCell ref="C3:D3"/>
    <mergeCell ref="C4:D4"/>
    <mergeCell ref="C5:D5"/>
    <mergeCell ref="C7:D7"/>
    <mergeCell ref="C9:D9"/>
    <mergeCell ref="C6:D6"/>
    <mergeCell ref="C8:D8"/>
  </mergeCells>
  <dataValidations count="2">
    <dataValidation type="list" allowBlank="1" showErrorMessage="1" sqref="C30 C22" xr:uid="{00000000-0002-0000-0100-000000000000}">
      <formula1>"ANO,NE"</formula1>
    </dataValidation>
    <dataValidation type="list" allowBlank="1" showErrorMessage="1" sqref="D35:D44" xr:uid="{67F93576-CF5D-42B2-ACE3-E71F4BCB9899}">
      <formula1>"Státní dotace,Dotace SFŽP,Dotace od města/obce,Krajská dotace,Dotace EU,Nadační příspěvek,Firemní sponzoring,Vlastní zdroje organizace,Jiné nestátní zdroje,Dobrovolnická práce"</formula1>
    </dataValidation>
  </dataValidations>
  <pageMargins left="0.70866141732283472" right="0.70866141732283472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4"/>
  <sheetViews>
    <sheetView zoomScale="140" zoomScaleNormal="140" workbookViewId="0">
      <selection activeCell="C6" sqref="C6"/>
    </sheetView>
  </sheetViews>
  <sheetFormatPr defaultColWidth="14.42578125" defaultRowHeight="15" customHeight="1"/>
  <cols>
    <col min="1" max="1" width="7.5703125" customWidth="1"/>
    <col min="2" max="2" width="57.85546875" customWidth="1"/>
    <col min="3" max="3" width="16.85546875" customWidth="1"/>
    <col min="4" max="4" width="15.7109375" customWidth="1"/>
    <col min="5" max="5" width="17" customWidth="1"/>
    <col min="6" max="25" width="9.140625" customWidth="1"/>
  </cols>
  <sheetData>
    <row r="1" spans="1:25">
      <c r="A1" s="29" t="str">
        <f>+CONCATENATE("Rozhodnutí č. ",'Úvodní list'!C1)</f>
        <v xml:space="preserve">Rozhodnutí č. 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22.5">
      <c r="A2" s="32"/>
      <c r="B2" s="33" t="s">
        <v>490</v>
      </c>
      <c r="C2" s="31"/>
      <c r="D2" s="34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7.5" customHeight="1">
      <c r="A3" s="35"/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39.75" customHeight="1">
      <c r="A4" s="36" t="s">
        <v>52</v>
      </c>
      <c r="B4" s="36" t="s">
        <v>53</v>
      </c>
      <c r="C4" s="36" t="s">
        <v>54</v>
      </c>
      <c r="D4" s="36" t="s">
        <v>55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A5" s="38" t="s">
        <v>56</v>
      </c>
      <c r="B5" s="39" t="s">
        <v>57</v>
      </c>
      <c r="C5" s="40">
        <f t="shared" ref="C5:D5" si="0">SUM(C6:C8)</f>
        <v>0</v>
      </c>
      <c r="D5" s="40">
        <f t="shared" si="0"/>
        <v>0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30">
      <c r="A6" s="41" t="s">
        <v>58</v>
      </c>
      <c r="B6" s="42" t="s">
        <v>59</v>
      </c>
      <c r="C6" s="95"/>
      <c r="D6" s="43">
        <f>SUMIF('Seznam dokladů'!G$4:G$500,'Seznam dokladů'!M1,'Seznam dokladů'!D$4:D$500)</f>
        <v>0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41" t="s">
        <v>60</v>
      </c>
      <c r="B7" s="42" t="s">
        <v>484</v>
      </c>
      <c r="C7" s="95"/>
      <c r="D7" s="43">
        <f>SUMIF('Seznam dokladů'!G$4:G$500,'Seznam dokladů'!M2,'Seznam dokladů'!D$4:D$500)</f>
        <v>0</v>
      </c>
      <c r="E7" s="113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idden="1">
      <c r="A8" s="41"/>
      <c r="B8" s="42"/>
      <c r="C8" s="44"/>
      <c r="D8" s="43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>
      <c r="A9" s="38" t="s">
        <v>61</v>
      </c>
      <c r="B9" s="39" t="s">
        <v>62</v>
      </c>
      <c r="C9" s="40">
        <f t="shared" ref="C9:D9" si="1">SUM(C10:C11)</f>
        <v>0</v>
      </c>
      <c r="D9" s="40">
        <f t="shared" si="1"/>
        <v>0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>
      <c r="A10" s="41" t="s">
        <v>63</v>
      </c>
      <c r="B10" s="45" t="s">
        <v>64</v>
      </c>
      <c r="C10" s="96"/>
      <c r="D10" s="43">
        <f>SUMIF('Seznam dokladů'!G$4:G$500,'Seznam dokladů'!M3,'Seznam dokladů'!D$4:D$500)</f>
        <v>0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>
      <c r="A11" s="41" t="s">
        <v>65</v>
      </c>
      <c r="B11" s="45" t="s">
        <v>66</v>
      </c>
      <c r="C11" s="96"/>
      <c r="D11" s="43">
        <f>SUMIF('Seznam dokladů'!G$4:G$500,'Seznam dokladů'!M4,'Seznam dokladů'!D$4:D$500)</f>
        <v>0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>
      <c r="A12" s="38" t="s">
        <v>67</v>
      </c>
      <c r="B12" s="46" t="s">
        <v>68</v>
      </c>
      <c r="C12" s="40">
        <f>+C13+C14</f>
        <v>0</v>
      </c>
      <c r="D12" s="40">
        <f>D13+D14+D15</f>
        <v>0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>
      <c r="A13" s="41" t="s">
        <v>69</v>
      </c>
      <c r="B13" s="42" t="s">
        <v>70</v>
      </c>
      <c r="C13" s="95"/>
      <c r="D13" s="43">
        <f>SUMIF('Seznam dokladů'!G$4:G$500,'Seznam dokladů'!M5,'Seznam dokladů'!D$4:D$500)</f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41" t="s">
        <v>480</v>
      </c>
      <c r="B14" s="97"/>
      <c r="C14" s="95"/>
      <c r="D14" s="43">
        <f>SUMIF('Seznam dokladů'!G$4:G$500,'Seznam dokladů'!M6,'Seznam dokladů'!D$4:D$500)</f>
        <v>0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>
      <c r="A15" s="133" t="s">
        <v>492</v>
      </c>
      <c r="B15" s="134" t="s">
        <v>564</v>
      </c>
      <c r="C15" s="135">
        <f>SUM(C16:C19)</f>
        <v>0</v>
      </c>
      <c r="D15" s="135">
        <f>SUM(D16:D19)</f>
        <v>0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>
      <c r="A16" s="41" t="s">
        <v>493</v>
      </c>
      <c r="B16" s="97"/>
      <c r="C16" s="96"/>
      <c r="D16" s="43">
        <f>SUMIF('Seznam dokladů'!G$4:G$500,'Seznam dokladů'!M7,'Seznam dokladů'!D$4:D$500)</f>
        <v>0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>
      <c r="A17" s="41" t="s">
        <v>494</v>
      </c>
      <c r="B17" s="97"/>
      <c r="C17" s="96"/>
      <c r="D17" s="43">
        <f>SUMIF('Seznam dokladů'!G$4:G$500,'Seznam dokladů'!M8,'Seznam dokladů'!D$4:D$500)</f>
        <v>0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>
      <c r="A18" s="41" t="s">
        <v>495</v>
      </c>
      <c r="B18" s="97"/>
      <c r="C18" s="96"/>
      <c r="D18" s="43">
        <f>SUMIF('Seznam dokladů'!G$4:G$500,'Seznam dokladů'!M9,'Seznam dokladů'!D$4:D$500)</f>
        <v>0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>
      <c r="A19" s="41" t="s">
        <v>496</v>
      </c>
      <c r="B19" s="97"/>
      <c r="C19" s="96"/>
      <c r="D19" s="43">
        <f>SUMIF('Seznam dokladů'!G$4:G$500,'Seznam dokladů'!M10,'Seznam dokladů'!D$4:D$500)</f>
        <v>0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5.75" customHeight="1">
      <c r="A20" s="38" t="s">
        <v>462</v>
      </c>
      <c r="B20" s="48" t="s">
        <v>71</v>
      </c>
      <c r="C20" s="40">
        <f t="shared" ref="C20:D20" si="2">SUM(C21:C29)</f>
        <v>0</v>
      </c>
      <c r="D20" s="40">
        <f t="shared" si="2"/>
        <v>0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5.75" customHeight="1">
      <c r="A21" s="41" t="s">
        <v>464</v>
      </c>
      <c r="B21" s="45" t="s">
        <v>72</v>
      </c>
      <c r="C21" s="96"/>
      <c r="D21" s="43">
        <f>SUMIF('Seznam dokladů'!G$4:G$500,'Seznam dokladů'!M11,'Seznam dokladů'!D$4:D$500)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5.75" customHeight="1">
      <c r="A22" s="41" t="s">
        <v>465</v>
      </c>
      <c r="B22" s="45" t="s">
        <v>73</v>
      </c>
      <c r="C22" s="96"/>
      <c r="D22" s="43">
        <f>SUMIF('Seznam dokladů'!G$4:G$500,'Seznam dokladů'!M12,'Seznam dokladů'!D$4:D$500)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5.75" customHeight="1">
      <c r="A23" s="41" t="s">
        <v>466</v>
      </c>
      <c r="B23" s="45" t="s">
        <v>74</v>
      </c>
      <c r="C23" s="96"/>
      <c r="D23" s="43">
        <f>SUMIF('Seznam dokladů'!G$4:G$500,'Seznam dokladů'!M13,'Seznam dokladů'!D$4:D$500)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5.75" customHeight="1">
      <c r="A24" s="41" t="s">
        <v>471</v>
      </c>
      <c r="B24" s="45" t="s">
        <v>75</v>
      </c>
      <c r="C24" s="96"/>
      <c r="D24" s="43">
        <f>SUMIF('Seznam dokladů'!G$4:G$500,'Seznam dokladů'!M14,'Seznam dokladů'!D$4:D$500)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5.75" customHeight="1">
      <c r="A25" s="41" t="s">
        <v>467</v>
      </c>
      <c r="B25" s="45" t="s">
        <v>76</v>
      </c>
      <c r="C25" s="96"/>
      <c r="D25" s="43">
        <f>SUMIF('Seznam dokladů'!G$4:G$500,'Seznam dokladů'!M15,'Seznam dokladů'!D$4:D$500)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5.75" customHeight="1">
      <c r="A26" s="41" t="s">
        <v>468</v>
      </c>
      <c r="B26" s="45" t="s">
        <v>77</v>
      </c>
      <c r="C26" s="96"/>
      <c r="D26" s="43">
        <f>SUMIF('Seznam dokladů'!G$4:G$500,'Seznam dokladů'!M16,'Seznam dokladů'!D$4:D$500)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5.75" customHeight="1">
      <c r="A27" s="41" t="s">
        <v>469</v>
      </c>
      <c r="B27" s="45" t="s">
        <v>78</v>
      </c>
      <c r="C27" s="96"/>
      <c r="D27" s="43">
        <f>SUMIF('Seznam dokladů'!G$4:G$500,'Seznam dokladů'!M17,'Seznam dokladů'!D$4:D$500)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5.75" customHeight="1">
      <c r="A28" s="41" t="s">
        <v>470</v>
      </c>
      <c r="B28" s="45" t="s">
        <v>79</v>
      </c>
      <c r="C28" s="96"/>
      <c r="D28" s="43">
        <f>SUMIF('Seznam dokladů'!G$4:G$500,'Seznam dokladů'!M18,'Seznam dokladů'!D$4:D$500)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5.75" customHeight="1">
      <c r="A29" s="49"/>
      <c r="B29" s="47" t="s">
        <v>487</v>
      </c>
      <c r="C29" s="50">
        <f t="shared" ref="C29:D29" si="3">SUM(C30:C39)</f>
        <v>0</v>
      </c>
      <c r="D29" s="50">
        <f t="shared" si="3"/>
        <v>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5.75" customHeight="1">
      <c r="A30" s="51" t="s">
        <v>488</v>
      </c>
      <c r="B30" s="112"/>
      <c r="C30" s="95"/>
      <c r="D30" s="43">
        <f>SUMIF('Seznam dokladů'!G$4:G$500,'Seznam dokladů'!M19,'Seznam dokladů'!D$4:D$500)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5.75" customHeight="1">
      <c r="A31" s="51" t="s">
        <v>497</v>
      </c>
      <c r="B31" s="112"/>
      <c r="C31" s="95"/>
      <c r="D31" s="43">
        <f>SUMIF('Seznam dokladů'!G$4:G$500,'Seznam dokladů'!M20,'Seznam dokladů'!D$4:D$500)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5.75" customHeight="1">
      <c r="A32" s="51" t="s">
        <v>498</v>
      </c>
      <c r="B32" s="112"/>
      <c r="C32" s="96"/>
      <c r="D32" s="43">
        <f>SUMIF('Seznam dokladů'!G$4:G$500,'Seznam dokladů'!M21,'Seznam dokladů'!D$4:D$500)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5.75" customHeight="1">
      <c r="A33" s="51" t="s">
        <v>499</v>
      </c>
      <c r="B33" s="112"/>
      <c r="C33" s="96"/>
      <c r="D33" s="43">
        <f>SUMIF('Seznam dokladů'!G$4:G$500,'Seznam dokladů'!M22,'Seznam dokladů'!D$4:D$500)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5.75" customHeight="1">
      <c r="A34" s="51" t="s">
        <v>500</v>
      </c>
      <c r="B34" s="112"/>
      <c r="C34" s="96"/>
      <c r="D34" s="43">
        <f>SUMIF('Seznam dokladů'!G$4:G$500,'Seznam dokladů'!M23,'Seznam dokladů'!D$4:D$500)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5.75" customHeight="1">
      <c r="A35" s="51" t="s">
        <v>501</v>
      </c>
      <c r="B35" s="112"/>
      <c r="C35" s="96"/>
      <c r="D35" s="43">
        <f>SUMIF('Seznam dokladů'!G$4:G$500,'Seznam dokladů'!M24,'Seznam dokladů'!D$4:D$500)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5.75" customHeight="1">
      <c r="A36" s="51" t="s">
        <v>502</v>
      </c>
      <c r="B36" s="112"/>
      <c r="C36" s="96"/>
      <c r="D36" s="43">
        <f>SUMIF('Seznam dokladů'!G$4:G$500,'Seznam dokladů'!M25,'Seznam dokladů'!D$4:D$500)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5.75" customHeight="1">
      <c r="A37" s="51" t="s">
        <v>503</v>
      </c>
      <c r="B37" s="112"/>
      <c r="C37" s="96"/>
      <c r="D37" s="43">
        <f>SUMIF('Seznam dokladů'!G$4:G$500,'Seznam dokladů'!M26,'Seznam dokladů'!D$4:D$500)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15.75" customHeight="1">
      <c r="A38" s="51" t="s">
        <v>504</v>
      </c>
      <c r="B38" s="112"/>
      <c r="C38" s="96"/>
      <c r="D38" s="43">
        <f>SUMIF('Seznam dokladů'!G$4:G$500,'Seznam dokladů'!M27,'Seznam dokladů'!D$4:D$500)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5.75" customHeight="1">
      <c r="A39" s="51" t="s">
        <v>505</v>
      </c>
      <c r="B39" s="112"/>
      <c r="C39" s="96"/>
      <c r="D39" s="43">
        <f>SUMIF('Seznam dokladů'!G$4:G$500,'Seznam dokladů'!M28,'Seznam dokladů'!D$4:D$500)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ht="15.75" customHeight="1">
      <c r="A40" s="52"/>
      <c r="B40" s="53" t="s">
        <v>491</v>
      </c>
      <c r="C40" s="54">
        <f>C5+C9+C12+C20</f>
        <v>0</v>
      </c>
      <c r="D40" s="55">
        <f>D5+D9+D12+D20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15.75" customHeight="1">
      <c r="A41" s="38" t="s">
        <v>463</v>
      </c>
      <c r="B41" s="48" t="s">
        <v>80</v>
      </c>
      <c r="C41" s="96"/>
      <c r="D41" s="40">
        <f>SUMIF('Seznam dokladů'!G$4:G$500,'Seznam dokladů'!M29,'Seznam dokladů'!D$4:D$500)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22.5" customHeight="1">
      <c r="A42" s="56"/>
      <c r="B42" s="57" t="s">
        <v>51</v>
      </c>
      <c r="C42" s="58">
        <f t="shared" ref="C42:D42" si="4">C40+C41</f>
        <v>0</v>
      </c>
      <c r="D42" s="58">
        <f t="shared" si="4"/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ht="15.75" customHeight="1">
      <c r="A43" s="35"/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5.75" customHeight="1">
      <c r="A44" s="35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5.75" customHeight="1">
      <c r="A45" s="35"/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5.75" customHeight="1">
      <c r="A46" s="35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15.75" customHeight="1">
      <c r="A47" s="35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ht="15.75" customHeight="1">
      <c r="A48" s="35"/>
      <c r="B48" s="3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ht="15.75" customHeight="1">
      <c r="A49" s="35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pans="1:25" ht="15.75" customHeight="1">
      <c r="A50" s="35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5.75" customHeight="1">
      <c r="A51" s="35"/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5.75" customHeight="1">
      <c r="A52" s="35"/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5.75" customHeight="1">
      <c r="A53" s="35"/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5.75" customHeight="1">
      <c r="A54" s="35"/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5.75" customHeight="1">
      <c r="A55" s="35"/>
      <c r="B55" s="3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5.75" customHeight="1">
      <c r="A56" s="35"/>
      <c r="B56" s="3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5.75" customHeight="1">
      <c r="A57" s="35"/>
      <c r="B57" s="3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5.75" customHeight="1">
      <c r="A58" s="35"/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5.75" customHeight="1">
      <c r="A59" s="35"/>
      <c r="B59" s="3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5.75" customHeight="1">
      <c r="A60" s="35"/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5.75" customHeight="1">
      <c r="A61" s="35"/>
      <c r="B61" s="30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5.75" customHeight="1">
      <c r="A62" s="35"/>
      <c r="B62" s="30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5.75" customHeight="1">
      <c r="A63" s="35"/>
      <c r="B63" s="3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5.75" customHeight="1">
      <c r="A64" s="35"/>
      <c r="B64" s="30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5.75" customHeight="1">
      <c r="A65" s="35"/>
      <c r="B65" s="30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5.75" customHeight="1">
      <c r="A66" s="35"/>
      <c r="B66" s="30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5.75" customHeight="1">
      <c r="A67" s="35"/>
      <c r="B67" s="30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5.75" customHeight="1">
      <c r="A68" s="35"/>
      <c r="B68" s="30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5.75" customHeight="1">
      <c r="A69" s="35"/>
      <c r="B69" s="30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5.75" customHeight="1">
      <c r="A70" s="35"/>
      <c r="B70" s="30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ht="15.75" customHeight="1">
      <c r="A71" s="35"/>
      <c r="B71" s="30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ht="15.75" customHeight="1">
      <c r="A72" s="35"/>
      <c r="B72" s="30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15.75" customHeight="1">
      <c r="A73" s="35"/>
      <c r="B73" s="30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ht="15.75" customHeight="1">
      <c r="A74" s="35"/>
      <c r="B74" s="30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ht="15.75" customHeight="1">
      <c r="A75" s="35"/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15.75" customHeight="1">
      <c r="A76" s="35"/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ht="15.75" customHeight="1">
      <c r="A77" s="35"/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5.75" customHeight="1">
      <c r="A78" s="35"/>
      <c r="B78" s="30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5.75" customHeight="1">
      <c r="A79" s="35"/>
      <c r="B79" s="30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5.75" customHeight="1">
      <c r="A80" s="35"/>
      <c r="B80" s="3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5.75" customHeight="1">
      <c r="A81" s="35"/>
      <c r="B81" s="30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15.75" customHeight="1">
      <c r="A82" s="35"/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5.75" customHeight="1">
      <c r="A83" s="35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5.75" customHeight="1">
      <c r="A84" s="35"/>
      <c r="B84" s="3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5.75" customHeight="1">
      <c r="A85" s="35"/>
      <c r="B85" s="30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5.75" customHeight="1">
      <c r="A86" s="35"/>
      <c r="B86" s="3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5.75" customHeight="1">
      <c r="A87" s="35"/>
      <c r="B87" s="30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5.75" customHeight="1">
      <c r="A88" s="35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5.75" customHeight="1">
      <c r="A89" s="35"/>
      <c r="B89" s="30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5.75" customHeight="1">
      <c r="A90" s="35"/>
      <c r="B90" s="30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5.75" customHeight="1">
      <c r="A91" s="35"/>
      <c r="B91" s="30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5.75" customHeight="1">
      <c r="A92" s="35"/>
      <c r="B92" s="30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ht="15.75" customHeight="1">
      <c r="A93" s="35"/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spans="1:25" ht="15.75" customHeight="1">
      <c r="A94" s="35"/>
      <c r="B94" s="30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ht="15.75" customHeight="1">
      <c r="A95" s="35"/>
      <c r="B95" s="30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ht="15.75" customHeight="1">
      <c r="A96" s="35"/>
      <c r="B96" s="30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5.75" customHeight="1">
      <c r="A97" s="35"/>
      <c r="B97" s="30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5.75" customHeight="1">
      <c r="A98" s="35"/>
      <c r="B98" s="30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5.75" customHeight="1">
      <c r="A99" s="35"/>
      <c r="B99" s="30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5.75" customHeight="1">
      <c r="A100" s="35"/>
      <c r="B100" s="30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5.75" customHeight="1">
      <c r="A101" s="35"/>
      <c r="B101" s="30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5.75" customHeight="1">
      <c r="A102" s="35"/>
      <c r="B102" s="30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5.75" customHeight="1">
      <c r="A103" s="35"/>
      <c r="B103" s="30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5.75" customHeight="1">
      <c r="A104" s="35"/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5.75" customHeight="1">
      <c r="A105" s="35"/>
      <c r="B105" s="30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5.75" customHeight="1">
      <c r="A106" s="35"/>
      <c r="B106" s="30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5.75" customHeight="1">
      <c r="A107" s="35"/>
      <c r="B107" s="3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ht="15.75" customHeight="1">
      <c r="A108" s="35"/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ht="15.75" customHeight="1">
      <c r="A109" s="35"/>
      <c r="B109" s="30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spans="1:25" ht="15.75" customHeight="1">
      <c r="A110" s="35"/>
      <c r="B110" s="30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ht="15.75" customHeight="1">
      <c r="A111" s="35"/>
      <c r="B111" s="3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ht="15.75" customHeight="1">
      <c r="A112" s="35"/>
      <c r="B112" s="30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ht="15.75" customHeight="1">
      <c r="A113" s="35"/>
      <c r="B113" s="30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spans="1:25" ht="15.75" customHeight="1">
      <c r="A114" s="35"/>
      <c r="B114" s="30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ht="15.75" customHeight="1">
      <c r="A115" s="35"/>
      <c r="B115" s="30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ht="15.75" customHeight="1">
      <c r="A116" s="35"/>
      <c r="B116" s="30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ht="15.75" customHeight="1">
      <c r="A117" s="35"/>
      <c r="B117" s="30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spans="1:25" ht="15.75" customHeight="1">
      <c r="A118" s="35"/>
      <c r="B118" s="30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ht="15.75" customHeight="1">
      <c r="A119" s="35"/>
      <c r="B119" s="30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ht="15.75" customHeight="1">
      <c r="A120" s="35"/>
      <c r="B120" s="30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ht="15.75" customHeight="1">
      <c r="A121" s="35"/>
      <c r="B121" s="30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spans="1:25" ht="15.75" customHeight="1">
      <c r="A122" s="35"/>
      <c r="B122" s="30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ht="15.75" customHeight="1">
      <c r="A123" s="35"/>
      <c r="B123" s="30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ht="15.75" customHeight="1">
      <c r="A124" s="35"/>
      <c r="B124" s="30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ht="15.75" customHeight="1">
      <c r="A125" s="35"/>
      <c r="B125" s="30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spans="1:25" ht="15.75" customHeight="1">
      <c r="A126" s="35"/>
      <c r="B126" s="3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ht="15.75" customHeight="1">
      <c r="A127" s="35"/>
      <c r="B127" s="30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ht="15.75" customHeight="1">
      <c r="A128" s="35"/>
      <c r="B128" s="3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ht="15.75" customHeight="1">
      <c r="A129" s="35"/>
      <c r="B129" s="30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spans="1:25" ht="15.75" customHeight="1">
      <c r="A130" s="35"/>
      <c r="B130" s="30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ht="15.75" customHeight="1">
      <c r="A131" s="35"/>
      <c r="B131" s="30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ht="15.75" customHeight="1">
      <c r="A132" s="35"/>
      <c r="B132" s="30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5.75" customHeight="1">
      <c r="A133" s="35"/>
      <c r="B133" s="30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1:25" ht="15.75" customHeight="1">
      <c r="A134" s="35"/>
      <c r="B134" s="3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ht="15.75" customHeight="1">
      <c r="A135" s="35"/>
      <c r="B135" s="30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ht="15.75" customHeight="1">
      <c r="A136" s="35"/>
      <c r="B136" s="30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5.75" customHeight="1">
      <c r="A137" s="35"/>
      <c r="B137" s="30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1:25" ht="15.75" customHeight="1">
      <c r="A138" s="35"/>
      <c r="B138" s="30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ht="15.75" customHeight="1">
      <c r="A139" s="35"/>
      <c r="B139" s="30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ht="15.75" customHeight="1">
      <c r="A140" s="35"/>
      <c r="B140" s="30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5.75" customHeight="1">
      <c r="A141" s="35"/>
      <c r="B141" s="30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1:25" ht="15.75" customHeight="1">
      <c r="A142" s="35"/>
      <c r="B142" s="30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ht="15.75" customHeight="1">
      <c r="A143" s="35"/>
      <c r="B143" s="30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1:25" ht="15.75" customHeight="1">
      <c r="A144" s="35"/>
      <c r="B144" s="30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:25" ht="15.75" customHeight="1">
      <c r="A145" s="35"/>
      <c r="B145" s="30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:25" ht="15.75" customHeight="1">
      <c r="A146" s="35"/>
      <c r="B146" s="30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:25" ht="15.75" customHeight="1">
      <c r="A147" s="35"/>
      <c r="B147" s="30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:25" ht="15.75" customHeight="1">
      <c r="A148" s="35"/>
      <c r="B148" s="30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:25" ht="15.75" customHeight="1">
      <c r="A149" s="35"/>
      <c r="B149" s="30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:25" ht="15.75" customHeight="1">
      <c r="A150" s="35"/>
      <c r="B150" s="30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:25" ht="15.75" customHeight="1">
      <c r="A151" s="35"/>
      <c r="B151" s="30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:25" ht="15.75" customHeight="1">
      <c r="A152" s="35"/>
      <c r="B152" s="30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:25" ht="15.75" customHeight="1">
      <c r="A153" s="35"/>
      <c r="B153" s="30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:25" ht="15.75" customHeight="1">
      <c r="A154" s="35"/>
      <c r="B154" s="30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:25" ht="15.75" customHeight="1">
      <c r="A155" s="35"/>
      <c r="B155" s="30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ht="15.75" customHeight="1">
      <c r="A156" s="35"/>
      <c r="B156" s="30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:25" ht="15.75" customHeight="1">
      <c r="A157" s="35"/>
      <c r="B157" s="30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:25" ht="15.75" customHeight="1">
      <c r="A158" s="35"/>
      <c r="B158" s="30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:25" ht="15.75" customHeight="1">
      <c r="A159" s="35"/>
      <c r="B159" s="30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:25" ht="15.75" customHeight="1">
      <c r="A160" s="35"/>
      <c r="B160" s="30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5.75" customHeight="1">
      <c r="A161" s="35"/>
      <c r="B161" s="30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:25" ht="15.75" customHeight="1">
      <c r="A162" s="35"/>
      <c r="B162" s="30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:25" ht="15.75" customHeight="1">
      <c r="A163" s="35"/>
      <c r="B163" s="30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:25" ht="15.75" customHeight="1">
      <c r="A164" s="35"/>
      <c r="B164" s="30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:25" ht="15.75" customHeight="1">
      <c r="A165" s="35"/>
      <c r="B165" s="30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:25" ht="15.75" customHeight="1">
      <c r="A166" s="35"/>
      <c r="B166" s="30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:25" ht="15.75" customHeight="1">
      <c r="A167" s="35"/>
      <c r="B167" s="30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:25" ht="15.75" customHeight="1">
      <c r="A168" s="35"/>
      <c r="B168" s="30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ht="15.75" customHeight="1">
      <c r="A169" s="35"/>
      <c r="B169" s="30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:25" ht="15.75" customHeight="1">
      <c r="A170" s="35"/>
      <c r="B170" s="30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:25" ht="15.75" customHeight="1">
      <c r="A171" s="35"/>
      <c r="B171" s="30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:25" ht="15.75" customHeight="1">
      <c r="A172" s="35"/>
      <c r="B172" s="30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:25" ht="15.75" customHeight="1">
      <c r="A173" s="35"/>
      <c r="B173" s="30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:25" ht="15.75" customHeight="1">
      <c r="A174" s="35"/>
      <c r="B174" s="30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:25" ht="15.75" customHeight="1">
      <c r="A175" s="35"/>
      <c r="B175" s="30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:25" ht="15.75" customHeight="1">
      <c r="A176" s="35"/>
      <c r="B176" s="30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:25" ht="15.75" customHeight="1">
      <c r="A177" s="35"/>
      <c r="B177" s="30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:25" ht="15.75" customHeight="1">
      <c r="A178" s="35"/>
      <c r="B178" s="30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:25" ht="15.75" customHeight="1">
      <c r="A179" s="35"/>
      <c r="B179" s="30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:25" ht="15.75" customHeight="1">
      <c r="A180" s="35"/>
      <c r="B180" s="30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:25" ht="15.75" customHeight="1">
      <c r="A181" s="35"/>
      <c r="B181" s="30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:25" ht="15.75" customHeight="1">
      <c r="A182" s="35"/>
      <c r="B182" s="30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ht="15.75" customHeight="1">
      <c r="A183" s="35"/>
      <c r="B183" s="30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:25" ht="15.75" customHeight="1">
      <c r="A184" s="35"/>
      <c r="B184" s="30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:25" ht="15.75" customHeight="1">
      <c r="A185" s="35"/>
      <c r="B185" s="30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:25" ht="15.75" customHeight="1">
      <c r="A186" s="35"/>
      <c r="B186" s="30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:25" ht="15.75" customHeight="1">
      <c r="A187" s="35"/>
      <c r="B187" s="30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:25" ht="15.75" customHeight="1">
      <c r="A188" s="35"/>
      <c r="B188" s="30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:25" ht="15.75" customHeight="1">
      <c r="A189" s="35"/>
      <c r="B189" s="30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:25" ht="15.75" customHeight="1">
      <c r="A190" s="35"/>
      <c r="B190" s="30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:25" ht="15.75" customHeight="1">
      <c r="A191" s="35"/>
      <c r="B191" s="30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:25" ht="15.75" customHeight="1">
      <c r="A192" s="35"/>
      <c r="B192" s="30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:25" ht="15.75" customHeight="1">
      <c r="A193" s="35"/>
      <c r="B193" s="30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:25" ht="15.75" customHeight="1">
      <c r="A194" s="35"/>
      <c r="B194" s="30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ht="15.75" customHeight="1">
      <c r="A195" s="35"/>
      <c r="B195" s="30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5.75" customHeight="1">
      <c r="A196" s="35"/>
      <c r="B196" s="30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ht="15.75" customHeight="1">
      <c r="A197" s="35"/>
      <c r="B197" s="30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ht="15.75" customHeight="1">
      <c r="A198" s="35"/>
      <c r="B198" s="30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ht="15.75" customHeight="1">
      <c r="A199" s="35"/>
      <c r="B199" s="30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ht="15.75" customHeight="1">
      <c r="A200" s="35"/>
      <c r="B200" s="30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ht="15.75" customHeight="1">
      <c r="A201" s="35"/>
      <c r="B201" s="30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ht="15.75" customHeight="1">
      <c r="A202" s="35"/>
      <c r="B202" s="30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ht="15.75" customHeight="1">
      <c r="A203" s="35"/>
      <c r="B203" s="30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ht="15.75" customHeight="1">
      <c r="A204" s="35"/>
      <c r="B204" s="30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ht="15.75" customHeight="1">
      <c r="A205" s="35"/>
      <c r="B205" s="30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ht="15.75" customHeight="1">
      <c r="A206" s="35"/>
      <c r="B206" s="30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ht="15.75" customHeight="1">
      <c r="A207" s="35"/>
      <c r="B207" s="30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ht="15.75" customHeight="1">
      <c r="A208" s="35"/>
      <c r="B208" s="30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ht="15.75" customHeight="1">
      <c r="A209" s="35"/>
      <c r="B209" s="30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ht="15.75" customHeight="1">
      <c r="A210" s="35"/>
      <c r="B210" s="30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ht="15.75" customHeight="1">
      <c r="A211" s="35"/>
      <c r="B211" s="30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ht="15.75" customHeight="1">
      <c r="A212" s="35"/>
      <c r="B212" s="30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ht="15.75" customHeight="1">
      <c r="A213" s="35"/>
      <c r="B213" s="30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ht="15.75" customHeight="1">
      <c r="A214" s="35"/>
      <c r="B214" s="30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ht="15.75" customHeight="1">
      <c r="A215" s="35"/>
      <c r="B215" s="30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ht="15.75" customHeight="1">
      <c r="A216" s="35"/>
      <c r="B216" s="30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ht="15.75" customHeight="1">
      <c r="A217" s="35"/>
      <c r="B217" s="30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ht="15.75" customHeight="1">
      <c r="A218" s="35"/>
      <c r="B218" s="30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ht="15.75" customHeight="1">
      <c r="A219" s="35"/>
      <c r="B219" s="30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ht="15.75" customHeight="1">
      <c r="A220" s="35"/>
      <c r="B220" s="30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ht="15.75" customHeight="1">
      <c r="A221" s="35"/>
      <c r="B221" s="30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ht="15.75" customHeight="1">
      <c r="A222" s="35"/>
      <c r="B222" s="30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ht="15.75" customHeight="1">
      <c r="A223" s="35"/>
      <c r="B223" s="30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ht="15.75" customHeight="1">
      <c r="A224" s="35"/>
      <c r="B224" s="30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ht="15.75" customHeight="1">
      <c r="A225" s="35"/>
      <c r="B225" s="30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ht="15.75" customHeight="1">
      <c r="A226" s="35"/>
      <c r="B226" s="30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ht="15.75" customHeight="1">
      <c r="A227" s="35"/>
      <c r="B227" s="30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ht="15.75" customHeight="1">
      <c r="A228" s="35"/>
      <c r="B228" s="30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ht="15.75" customHeight="1">
      <c r="A229" s="35"/>
      <c r="B229" s="30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ht="15.75" customHeight="1">
      <c r="A230" s="35"/>
      <c r="B230" s="30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ht="15.75" customHeight="1">
      <c r="A231" s="35"/>
      <c r="B231" s="30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ht="15.75" customHeight="1">
      <c r="A232" s="35"/>
      <c r="B232" s="30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ht="15.75" customHeight="1">
      <c r="A233" s="35"/>
      <c r="B233" s="30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ht="15.75" customHeight="1">
      <c r="A234" s="35"/>
      <c r="B234" s="30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ht="15.75" customHeight="1">
      <c r="A235" s="35"/>
      <c r="B235" s="30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ht="15.75" customHeight="1">
      <c r="A236" s="35"/>
      <c r="B236" s="30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ht="15.75" customHeight="1">
      <c r="A237" s="35"/>
      <c r="B237" s="30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ht="15.75" customHeight="1">
      <c r="A238" s="35"/>
      <c r="B238" s="30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ht="15.75" customHeight="1">
      <c r="A239" s="35"/>
      <c r="B239" s="30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ht="15.75" customHeight="1">
      <c r="A240" s="35"/>
      <c r="B240" s="30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ht="15.75" customHeight="1">
      <c r="A241" s="35"/>
      <c r="B241" s="30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spans="1:25" ht="15.75" customHeight="1">
      <c r="A242" s="35"/>
      <c r="B242" s="30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spans="1:25" ht="15.75" customHeight="1">
      <c r="A243" s="35"/>
      <c r="B243" s="30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spans="1:25" ht="15.75" customHeight="1">
      <c r="A244" s="35"/>
      <c r="B244" s="30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spans="1:25" ht="15.75" customHeight="1">
      <c r="A245" s="35"/>
      <c r="B245" s="30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spans="1:25" ht="15.75" customHeight="1">
      <c r="A246" s="35"/>
      <c r="B246" s="30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spans="1:25" ht="15.75" customHeight="1">
      <c r="A247" s="35"/>
      <c r="B247" s="30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spans="1:25" ht="15.75" customHeight="1">
      <c r="A248" s="35"/>
      <c r="B248" s="30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spans="1:25" ht="15.75" customHeight="1">
      <c r="A249" s="35"/>
      <c r="B249" s="30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ht="15.75" customHeight="1">
      <c r="A250" s="35"/>
      <c r="B250" s="30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spans="1:25" ht="15.75" customHeight="1">
      <c r="A251" s="35"/>
      <c r="B251" s="30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spans="1:25" ht="15.75" customHeight="1">
      <c r="A252" s="35"/>
      <c r="B252" s="30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spans="1:25" ht="15.75" customHeight="1">
      <c r="A253" s="35"/>
      <c r="B253" s="30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spans="1:25" ht="15.75" customHeight="1">
      <c r="A254" s="35"/>
      <c r="B254" s="30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spans="1:25" ht="15.75" customHeight="1">
      <c r="A255" s="35"/>
      <c r="B255" s="30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spans="1:25" ht="15.75" customHeight="1">
      <c r="A256" s="35"/>
      <c r="B256" s="30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spans="1:25" ht="15.75" customHeight="1">
      <c r="A257" s="35"/>
      <c r="B257" s="30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spans="1:25" ht="15.75" customHeight="1">
      <c r="A258" s="35"/>
      <c r="B258" s="30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spans="1:25" ht="15.75" customHeight="1">
      <c r="A259" s="35"/>
      <c r="B259" s="30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spans="1:25" ht="15.75" customHeight="1">
      <c r="A260" s="35"/>
      <c r="B260" s="30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spans="1:25" ht="15.75" customHeight="1">
      <c r="A261" s="35"/>
      <c r="B261" s="30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spans="1:25" ht="15.75" customHeight="1">
      <c r="A262" s="35"/>
      <c r="B262" s="30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spans="1:25" ht="15.75" customHeight="1">
      <c r="A263" s="35"/>
      <c r="B263" s="30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spans="1:25" ht="15.75" customHeight="1">
      <c r="A264" s="35"/>
      <c r="B264" s="30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ht="15.75" customHeight="1">
      <c r="A265" s="35"/>
      <c r="B265" s="30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spans="1:25" ht="15.75" customHeight="1">
      <c r="A266" s="35"/>
      <c r="B266" s="30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spans="1:25" ht="15.75" customHeight="1">
      <c r="A267" s="35"/>
      <c r="B267" s="30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spans="1:25" ht="15.75" customHeight="1">
      <c r="A268" s="35"/>
      <c r="B268" s="30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spans="1:25" ht="15.75" customHeight="1">
      <c r="A269" s="35"/>
      <c r="B269" s="30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ht="15.75" customHeight="1">
      <c r="A270" s="35"/>
      <c r="B270" s="30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spans="1:25" ht="15.75" customHeight="1">
      <c r="A271" s="35"/>
      <c r="B271" s="30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spans="1:25" ht="15.75" customHeight="1">
      <c r="A272" s="35"/>
      <c r="B272" s="30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spans="1:25" ht="15.75" customHeight="1">
      <c r="A273" s="35"/>
      <c r="B273" s="30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spans="1:25" ht="15.75" customHeight="1">
      <c r="A274" s="35"/>
      <c r="B274" s="30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spans="1:25" ht="15.75" customHeight="1">
      <c r="A275" s="35"/>
      <c r="B275" s="30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spans="1:25" ht="15.75" customHeight="1">
      <c r="A276" s="35"/>
      <c r="B276" s="30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spans="1:25" ht="15.75" customHeight="1">
      <c r="A277" s="35"/>
      <c r="B277" s="30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ht="15.75" customHeight="1">
      <c r="A278" s="35"/>
      <c r="B278" s="30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spans="1:25" ht="15.75" customHeight="1">
      <c r="A279" s="35"/>
      <c r="B279" s="30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spans="1:25" ht="15.75" customHeight="1">
      <c r="A280" s="35"/>
      <c r="B280" s="30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spans="1:25" ht="15.75" customHeight="1">
      <c r="A281" s="35"/>
      <c r="B281" s="30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spans="1:25" ht="15.75" customHeight="1">
      <c r="A282" s="35"/>
      <c r="B282" s="30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customHeight="1">
      <c r="A283" s="35"/>
      <c r="B283" s="30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ht="15.75" customHeight="1">
      <c r="A284" s="35"/>
      <c r="B284" s="30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spans="1:25" ht="15.75" customHeight="1">
      <c r="A285" s="35"/>
      <c r="B285" s="30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spans="1:25" ht="15.75" customHeight="1">
      <c r="A286" s="35"/>
      <c r="B286" s="30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spans="1:25" ht="15.75" customHeight="1">
      <c r="A287" s="35"/>
      <c r="B287" s="30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spans="1:25" ht="15.75" customHeight="1">
      <c r="A288" s="35"/>
      <c r="B288" s="3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spans="1:25" ht="15.75" customHeight="1">
      <c r="A289" s="35"/>
      <c r="B289" s="3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ht="15.75" customHeight="1">
      <c r="A290" s="35"/>
      <c r="B290" s="30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spans="1:25" ht="15.75" customHeight="1">
      <c r="A291" s="35"/>
      <c r="B291" s="30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spans="1:25" ht="15.75" customHeight="1">
      <c r="A292" s="35"/>
      <c r="B292" s="30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spans="1:25" ht="15.75" customHeight="1">
      <c r="A293" s="35"/>
      <c r="B293" s="30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spans="1:25" ht="15.75" customHeight="1">
      <c r="A294" s="35"/>
      <c r="B294" s="30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spans="1:25" ht="15.75" customHeight="1">
      <c r="A295" s="35"/>
      <c r="B295" s="30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ht="15.75" customHeight="1">
      <c r="A296" s="35"/>
      <c r="B296" s="30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ht="15.75" customHeight="1">
      <c r="A297" s="35"/>
      <c r="B297" s="30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spans="1:25" ht="15.75" customHeight="1">
      <c r="A298" s="35"/>
      <c r="B298" s="30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spans="1:25" ht="15.75" customHeight="1">
      <c r="A299" s="35"/>
      <c r="B299" s="30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spans="1:25" ht="15.75" customHeight="1">
      <c r="A300" s="35"/>
      <c r="B300" s="30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spans="1:25" ht="15.75" customHeight="1">
      <c r="A301" s="35"/>
      <c r="B301" s="30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spans="1:25" ht="15.75" customHeight="1">
      <c r="A302" s="35"/>
      <c r="B302" s="30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spans="1:25" ht="15.75" customHeight="1">
      <c r="A303" s="35"/>
      <c r="B303" s="30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ht="15.75" customHeight="1">
      <c r="A304" s="35"/>
      <c r="B304" s="30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spans="1:25" ht="15.75" customHeight="1">
      <c r="A305" s="35"/>
      <c r="B305" s="30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spans="1:25" ht="15.75" customHeight="1">
      <c r="A306" s="35"/>
      <c r="B306" s="30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spans="1:25" ht="15.75" customHeight="1">
      <c r="A307" s="35"/>
      <c r="B307" s="30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spans="1:25" ht="15.75" customHeight="1">
      <c r="A308" s="35"/>
      <c r="B308" s="30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spans="1:25" ht="15.75" customHeight="1">
      <c r="A309" s="35"/>
      <c r="B309" s="30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spans="1:25" ht="15.75" customHeight="1">
      <c r="A310" s="35"/>
      <c r="B310" s="30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spans="1:25" ht="15.75" customHeight="1">
      <c r="A311" s="35"/>
      <c r="B311" s="30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spans="1:25" ht="15.75" customHeight="1">
      <c r="A312" s="35"/>
      <c r="B312" s="30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spans="1:25" ht="15.75" customHeight="1">
      <c r="A313" s="35"/>
      <c r="B313" s="30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spans="1:25" ht="15.75" customHeight="1">
      <c r="A314" s="35"/>
      <c r="B314" s="30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spans="1:25" ht="15.75" customHeight="1">
      <c r="A315" s="35"/>
      <c r="B315" s="30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spans="1:25" ht="15.75" customHeight="1">
      <c r="A316" s="35"/>
      <c r="B316" s="30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ht="15.75" customHeight="1">
      <c r="A317" s="35"/>
      <c r="B317" s="30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spans="1:25" ht="15.75" customHeight="1">
      <c r="A318" s="35"/>
      <c r="B318" s="30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spans="1:25" ht="15.75" customHeight="1">
      <c r="A319" s="35"/>
      <c r="B319" s="30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spans="1:25" ht="15.75" customHeight="1">
      <c r="A320" s="35"/>
      <c r="B320" s="30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spans="1:25" ht="15.75" customHeight="1">
      <c r="A321" s="35"/>
      <c r="B321" s="30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spans="1:25" ht="15.75" customHeight="1">
      <c r="A322" s="35"/>
      <c r="B322" s="30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spans="1:25" ht="15.75" customHeight="1">
      <c r="A323" s="35"/>
      <c r="B323" s="30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spans="1:25" ht="15.75" customHeight="1">
      <c r="A324" s="35"/>
      <c r="B324" s="30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spans="1:25" ht="15.75" customHeight="1">
      <c r="A325" s="35"/>
      <c r="B325" s="30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spans="1:25" ht="15.75" customHeight="1">
      <c r="A326" s="35"/>
      <c r="B326" s="30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spans="1:25" ht="15.75" customHeight="1">
      <c r="A327" s="35"/>
      <c r="B327" s="30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spans="1:25" ht="15.75" customHeight="1">
      <c r="A328" s="35"/>
      <c r="B328" s="30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spans="1:25" ht="15.75" customHeight="1">
      <c r="A329" s="35"/>
      <c r="B329" s="30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spans="1:25" ht="15.75" customHeight="1">
      <c r="A330" s="35"/>
      <c r="B330" s="30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ht="15.75" customHeight="1">
      <c r="A331" s="35"/>
      <c r="B331" s="30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spans="1:25" ht="15.75" customHeight="1">
      <c r="A332" s="35"/>
      <c r="B332" s="30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spans="1:25" ht="15.75" customHeight="1">
      <c r="A333" s="35"/>
      <c r="B333" s="30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spans="1:25" ht="15.75" customHeight="1">
      <c r="A334" s="35"/>
      <c r="B334" s="30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spans="1:25" ht="15.75" customHeight="1">
      <c r="A335" s="35"/>
      <c r="B335" s="30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spans="1:25" ht="15.75" customHeight="1">
      <c r="A336" s="35"/>
      <c r="B336" s="30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spans="1:25" ht="15.75" customHeight="1">
      <c r="A337" s="35"/>
      <c r="B337" s="30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spans="1:25" ht="15.75" customHeight="1">
      <c r="A338" s="35"/>
      <c r="B338" s="30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spans="1:25" ht="15.75" customHeight="1">
      <c r="A339" s="35"/>
      <c r="B339" s="30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spans="1:25" ht="15.75" customHeight="1">
      <c r="A340" s="35"/>
      <c r="B340" s="30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spans="1:25" ht="15.75" customHeight="1">
      <c r="A341" s="35"/>
      <c r="B341" s="30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spans="1:25" ht="15.75" customHeight="1">
      <c r="A342" s="35"/>
      <c r="B342" s="30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spans="1:25" ht="15.75" customHeight="1">
      <c r="A343" s="35"/>
      <c r="B343" s="30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pans="1:25" ht="15.75" customHeight="1">
      <c r="A344" s="35"/>
      <c r="B344" s="30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ht="15.75" customHeight="1">
      <c r="A345" s="35"/>
      <c r="B345" s="30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spans="1:25" ht="15.75" customHeight="1">
      <c r="A346" s="35"/>
      <c r="B346" s="30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spans="1:25" ht="15.75" customHeight="1">
      <c r="A347" s="35"/>
      <c r="B347" s="30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spans="1:25" ht="15.75" customHeight="1">
      <c r="A348" s="35"/>
      <c r="B348" s="30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spans="1:25" ht="15.75" customHeight="1">
      <c r="A349" s="35"/>
      <c r="B349" s="30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spans="1:25" ht="15.75" customHeight="1">
      <c r="A350" s="35"/>
      <c r="B350" s="30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spans="1:25" ht="15.75" customHeight="1">
      <c r="A351" s="35"/>
      <c r="B351" s="30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spans="1:25" ht="15.75" customHeight="1">
      <c r="A352" s="35"/>
      <c r="B352" s="30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spans="1:25" ht="15.75" customHeight="1">
      <c r="A353" s="35"/>
      <c r="B353" s="30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spans="1:25" ht="15.75" customHeight="1">
      <c r="A354" s="35"/>
      <c r="B354" s="30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spans="1:25" ht="15.75" customHeight="1">
      <c r="A355" s="35"/>
      <c r="B355" s="30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spans="1:25" ht="15.75" customHeight="1">
      <c r="A356" s="35"/>
      <c r="B356" s="30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spans="1:25" ht="15.75" customHeight="1">
      <c r="A357" s="35"/>
      <c r="B357" s="30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ht="15.75" customHeight="1">
      <c r="A358" s="35"/>
      <c r="B358" s="30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spans="1:25" ht="15.75" customHeight="1">
      <c r="A359" s="35"/>
      <c r="B359" s="30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spans="1:25" ht="15.75" customHeight="1">
      <c r="A360" s="35"/>
      <c r="B360" s="30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spans="1:25" ht="15.75" customHeight="1">
      <c r="A361" s="35"/>
      <c r="B361" s="30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spans="1:25" ht="15.75" customHeight="1">
      <c r="A362" s="35"/>
      <c r="B362" s="30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spans="1:25" ht="15.75" customHeight="1">
      <c r="A363" s="35"/>
      <c r="B363" s="30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spans="1:25" ht="15.75" customHeight="1">
      <c r="A364" s="35"/>
      <c r="B364" s="30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spans="1:25" ht="15.75" customHeight="1">
      <c r="A365" s="35"/>
      <c r="B365" s="30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spans="1:25" ht="15.75" customHeight="1">
      <c r="A366" s="35"/>
      <c r="B366" s="30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spans="1:25" ht="15.75" customHeight="1">
      <c r="A367" s="35"/>
      <c r="B367" s="30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spans="1:25" ht="15.75" customHeight="1">
      <c r="A368" s="35"/>
      <c r="B368" s="30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spans="1:25" ht="15.75" customHeight="1">
      <c r="A369" s="35"/>
      <c r="B369" s="30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spans="1:25" ht="15.75" customHeight="1">
      <c r="A370" s="35"/>
      <c r="B370" s="30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ht="15.75" customHeight="1">
      <c r="A371" s="35"/>
      <c r="B371" s="30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spans="1:25" ht="15.75" customHeight="1">
      <c r="A372" s="35"/>
      <c r="B372" s="30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spans="1:25" ht="15.75" customHeight="1">
      <c r="A373" s="35"/>
      <c r="B373" s="30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spans="1:25" ht="15.75" customHeight="1">
      <c r="A374" s="35"/>
      <c r="B374" s="30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spans="1:25" ht="15.75" customHeight="1">
      <c r="A375" s="35"/>
      <c r="B375" s="30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spans="1:25" ht="15.75" customHeight="1">
      <c r="A376" s="35"/>
      <c r="B376" s="30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spans="1:25" ht="15.75" customHeight="1">
      <c r="A377" s="35"/>
      <c r="B377" s="30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spans="1:25" ht="15.75" customHeight="1">
      <c r="A378" s="35"/>
      <c r="B378" s="30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spans="1:25" ht="15.75" customHeight="1">
      <c r="A379" s="35"/>
      <c r="B379" s="30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spans="1:25" ht="15.75" customHeight="1">
      <c r="A380" s="35"/>
      <c r="B380" s="30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spans="1:25" ht="15.75" customHeight="1">
      <c r="A381" s="35"/>
      <c r="B381" s="30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spans="1:25" ht="15.75" customHeight="1">
      <c r="A382" s="35"/>
      <c r="B382" s="30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spans="1:25" ht="15.75" customHeight="1">
      <c r="A383" s="35"/>
      <c r="B383" s="30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spans="1:25" ht="15.75" customHeight="1">
      <c r="A384" s="35"/>
      <c r="B384" s="30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ht="15.75" customHeight="1">
      <c r="A385" s="35"/>
      <c r="B385" s="30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spans="1:25" ht="15.75" customHeight="1">
      <c r="A386" s="35"/>
      <c r="B386" s="30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spans="1:25" ht="15.75" customHeight="1">
      <c r="A387" s="35"/>
      <c r="B387" s="30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spans="1:25" ht="15.75" customHeight="1">
      <c r="A388" s="35"/>
      <c r="B388" s="30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spans="1:25" ht="15.75" customHeight="1">
      <c r="A389" s="35"/>
      <c r="B389" s="30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spans="1:25" ht="15.75" customHeight="1">
      <c r="A390" s="35"/>
      <c r="B390" s="30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spans="1:25" ht="15.75" customHeight="1">
      <c r="A391" s="35"/>
      <c r="B391" s="30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spans="1:25" ht="15.75" customHeight="1">
      <c r="A392" s="35"/>
      <c r="B392" s="30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spans="1:25" ht="15.75" customHeight="1">
      <c r="A393" s="35"/>
      <c r="B393" s="30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spans="1:25" ht="15.75" customHeight="1">
      <c r="A394" s="35"/>
      <c r="B394" s="30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spans="1:25" ht="15.75" customHeight="1">
      <c r="A395" s="35"/>
      <c r="B395" s="30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spans="1:25" ht="15.75" customHeight="1">
      <c r="A396" s="35"/>
      <c r="B396" s="30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spans="1:25" ht="15.75" customHeight="1">
      <c r="A397" s="35"/>
      <c r="B397" s="30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ht="15.75" customHeight="1">
      <c r="A398" s="35"/>
      <c r="B398" s="30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spans="1:25" ht="15.75" customHeight="1">
      <c r="A399" s="35"/>
      <c r="B399" s="30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spans="1:25" ht="15.75" customHeight="1">
      <c r="A400" s="35"/>
      <c r="B400" s="30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spans="1:25" ht="15.75" customHeight="1">
      <c r="A401" s="35"/>
      <c r="B401" s="30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spans="1:25" ht="15.75" customHeight="1">
      <c r="A402" s="35"/>
      <c r="B402" s="30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spans="1:25" ht="15.75" customHeight="1">
      <c r="A403" s="35"/>
      <c r="B403" s="30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spans="1:25" ht="15.75" customHeight="1">
      <c r="A404" s="35"/>
      <c r="B404" s="30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spans="1:25" ht="15.75" customHeight="1">
      <c r="A405" s="35"/>
      <c r="B405" s="30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spans="1:25" ht="15.75" customHeight="1">
      <c r="A406" s="35"/>
      <c r="B406" s="30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spans="1:25" ht="15.75" customHeight="1">
      <c r="A407" s="35"/>
      <c r="B407" s="30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15.75" customHeight="1">
      <c r="A408" s="35"/>
      <c r="B408" s="30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15.75" customHeight="1">
      <c r="A409" s="35"/>
      <c r="B409" s="30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15.75" customHeight="1">
      <c r="A410" s="35"/>
      <c r="B410" s="30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5.75" customHeight="1">
      <c r="A411" s="35"/>
      <c r="B411" s="30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ht="15.75" customHeight="1">
      <c r="A412" s="35"/>
      <c r="B412" s="30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spans="1:25" ht="15.75" customHeight="1">
      <c r="A413" s="35"/>
      <c r="B413" s="30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spans="1:25" ht="15.75" customHeight="1">
      <c r="A414" s="35"/>
      <c r="B414" s="30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spans="1:25" ht="15.75" customHeight="1">
      <c r="A415" s="35"/>
      <c r="B415" s="30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spans="1:25" ht="15.75" customHeight="1">
      <c r="A416" s="35"/>
      <c r="B416" s="30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spans="1:25" ht="15.75" customHeight="1">
      <c r="A417" s="35"/>
      <c r="B417" s="30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spans="1:25" ht="15.75" customHeight="1">
      <c r="A418" s="35"/>
      <c r="B418" s="30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spans="1:25" ht="15.75" customHeight="1">
      <c r="A419" s="35"/>
      <c r="B419" s="30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spans="1:25" ht="15.75" customHeight="1">
      <c r="A420" s="35"/>
      <c r="B420" s="30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spans="1:25" ht="15.75" customHeight="1">
      <c r="A421" s="35"/>
      <c r="B421" s="30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spans="1:25" ht="15.75" customHeight="1">
      <c r="A422" s="35"/>
      <c r="B422" s="30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spans="1:25" ht="15.75" customHeight="1">
      <c r="A423" s="35"/>
      <c r="B423" s="30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spans="1:25" ht="15.75" customHeight="1">
      <c r="A424" s="35"/>
      <c r="B424" s="30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ht="15.75" customHeight="1">
      <c r="A425" s="35"/>
      <c r="B425" s="30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spans="1:25" ht="15.75" customHeight="1">
      <c r="A426" s="35"/>
      <c r="B426" s="30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spans="1:25" ht="15.75" customHeight="1">
      <c r="A427" s="35"/>
      <c r="B427" s="30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spans="1:25" ht="15.75" customHeight="1">
      <c r="A428" s="35"/>
      <c r="B428" s="30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spans="1:25" ht="15.75" customHeight="1">
      <c r="A429" s="35"/>
      <c r="B429" s="30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spans="1:25" ht="15.75" customHeight="1">
      <c r="A430" s="35"/>
      <c r="B430" s="30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spans="1:25" ht="15.75" customHeight="1">
      <c r="A431" s="35"/>
      <c r="B431" s="30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spans="1:25" ht="15.75" customHeight="1">
      <c r="A432" s="35"/>
      <c r="B432" s="30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spans="1:25" ht="15.75" customHeight="1">
      <c r="A433" s="35"/>
      <c r="B433" s="30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spans="1:25" ht="15.75" customHeight="1">
      <c r="A434" s="35"/>
      <c r="B434" s="30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spans="1:25" ht="15.75" customHeight="1">
      <c r="A435" s="35"/>
      <c r="B435" s="30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spans="1:25" ht="15.75" customHeight="1">
      <c r="A436" s="35"/>
      <c r="B436" s="30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spans="1:25" ht="15.75" customHeight="1">
      <c r="A437" s="35"/>
      <c r="B437" s="30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spans="1:25" ht="15.75" customHeight="1">
      <c r="A438" s="35"/>
      <c r="B438" s="30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ht="15.75" customHeight="1">
      <c r="A439" s="35"/>
      <c r="B439" s="30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spans="1:25" ht="15.75" customHeight="1">
      <c r="A440" s="35"/>
      <c r="B440" s="30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spans="1:25" ht="15.75" customHeight="1">
      <c r="A441" s="35"/>
      <c r="B441" s="30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spans="1:25" ht="15.75" customHeight="1">
      <c r="A442" s="35"/>
      <c r="B442" s="30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spans="1:25" ht="15.75" customHeight="1">
      <c r="A443" s="35"/>
      <c r="B443" s="30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spans="1:25" ht="15.75" customHeight="1">
      <c r="A444" s="35"/>
      <c r="B444" s="30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spans="1:25" ht="15.75" customHeight="1">
      <c r="A445" s="35"/>
      <c r="B445" s="30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spans="1:25" ht="15.75" customHeight="1">
      <c r="A446" s="35"/>
      <c r="B446" s="30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spans="1:25" ht="15.75" customHeight="1">
      <c r="A447" s="35"/>
      <c r="B447" s="30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spans="1:25" ht="15.75" customHeight="1">
      <c r="A448" s="35"/>
      <c r="B448" s="30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spans="1:25" ht="15.75" customHeight="1">
      <c r="A449" s="35"/>
      <c r="B449" s="30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spans="1:25" ht="15.75" customHeight="1">
      <c r="A450" s="35"/>
      <c r="B450" s="30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ht="15.75" customHeight="1">
      <c r="A451" s="35"/>
      <c r="B451" s="30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spans="1:25" ht="15.75" customHeight="1">
      <c r="A452" s="35"/>
      <c r="B452" s="30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spans="1:25" ht="15.75" customHeight="1">
      <c r="A453" s="35"/>
      <c r="B453" s="30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spans="1:25" ht="15.75" customHeight="1">
      <c r="A454" s="35"/>
      <c r="B454" s="30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spans="1:25" ht="15.75" customHeight="1">
      <c r="A455" s="35"/>
      <c r="B455" s="30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spans="1:25" ht="15.75" customHeight="1">
      <c r="A456" s="35"/>
      <c r="B456" s="30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spans="1:25" ht="15.75" customHeight="1">
      <c r="A457" s="35"/>
      <c r="B457" s="30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spans="1:25" ht="15.75" customHeight="1">
      <c r="A458" s="35"/>
      <c r="B458" s="30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spans="1:25" ht="15.75" customHeight="1">
      <c r="A459" s="35"/>
      <c r="B459" s="30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spans="1:25" ht="15.75" customHeight="1">
      <c r="A460" s="35"/>
      <c r="B460" s="30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spans="1:25" ht="15.75" customHeight="1">
      <c r="A461" s="35"/>
      <c r="B461" s="30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spans="1:25" ht="15.75" customHeight="1">
      <c r="A462" s="35"/>
      <c r="B462" s="30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spans="1:25" ht="15.75" customHeight="1">
      <c r="A463" s="35"/>
      <c r="B463" s="30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ht="15.75" customHeight="1">
      <c r="A464" s="35"/>
      <c r="B464" s="30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spans="1:25" ht="15.75" customHeight="1">
      <c r="A465" s="35"/>
      <c r="B465" s="30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spans="1:25" ht="15.75" customHeight="1">
      <c r="A466" s="35"/>
      <c r="B466" s="30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spans="1:25" ht="15.75" customHeight="1">
      <c r="A467" s="35"/>
      <c r="B467" s="30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spans="1:25" ht="15.75" customHeight="1">
      <c r="A468" s="35"/>
      <c r="B468" s="30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spans="1:25" ht="15.75" customHeight="1">
      <c r="A469" s="35"/>
      <c r="B469" s="30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spans="1:25" ht="15.75" customHeight="1">
      <c r="A470" s="35"/>
      <c r="B470" s="30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spans="1:25" ht="15.75" customHeight="1">
      <c r="A471" s="35"/>
      <c r="B471" s="30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spans="1:25" ht="15.75" customHeight="1">
      <c r="A472" s="35"/>
      <c r="B472" s="30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spans="1:25" ht="15.75" customHeight="1">
      <c r="A473" s="35"/>
      <c r="B473" s="30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spans="1:25" ht="15.75" customHeight="1">
      <c r="A474" s="35"/>
      <c r="B474" s="30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spans="1:25" ht="15.75" customHeight="1">
      <c r="A475" s="35"/>
      <c r="B475" s="30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spans="1:25" ht="15.75" customHeight="1">
      <c r="A476" s="35"/>
      <c r="B476" s="30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ht="15.75" customHeight="1">
      <c r="A477" s="35"/>
      <c r="B477" s="30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spans="1:25" ht="15.75" customHeight="1">
      <c r="A478" s="35"/>
      <c r="B478" s="30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spans="1:25" ht="15.75" customHeight="1">
      <c r="A479" s="35"/>
      <c r="B479" s="30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spans="1:25" ht="15.75" customHeight="1">
      <c r="A480" s="35"/>
      <c r="B480" s="30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spans="1:25" ht="15.75" customHeight="1">
      <c r="A481" s="35"/>
      <c r="B481" s="30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spans="1:25" ht="15.75" customHeight="1">
      <c r="A482" s="35"/>
      <c r="B482" s="30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spans="1:25" ht="15.75" customHeight="1">
      <c r="A483" s="35"/>
      <c r="B483" s="30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spans="1:25" ht="15.75" customHeight="1">
      <c r="A484" s="35"/>
      <c r="B484" s="30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5.75" customHeight="1">
      <c r="A485" s="35"/>
      <c r="B485" s="30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spans="1:25" ht="15.75" customHeight="1">
      <c r="A486" s="35"/>
      <c r="B486" s="30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spans="1:25" ht="15.75" customHeight="1">
      <c r="A487" s="35"/>
      <c r="B487" s="30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spans="1:25" ht="15.75" customHeight="1">
      <c r="A488" s="35"/>
      <c r="B488" s="30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spans="1:25" ht="15.75" customHeight="1">
      <c r="A489" s="35"/>
      <c r="B489" s="30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spans="1:25" ht="15.75" customHeight="1">
      <c r="A490" s="35"/>
      <c r="B490" s="30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spans="1:25" ht="15.75" customHeight="1">
      <c r="A491" s="35"/>
      <c r="B491" s="30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ht="15.75" customHeight="1">
      <c r="A492" s="35"/>
      <c r="B492" s="30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spans="1:25" ht="15.75" customHeight="1">
      <c r="A493" s="35"/>
      <c r="B493" s="30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spans="1:25" ht="15.75" customHeight="1">
      <c r="A494" s="35"/>
      <c r="B494" s="30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spans="1:25" ht="15.75" customHeight="1">
      <c r="A495" s="35"/>
      <c r="B495" s="30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spans="1:25" ht="15.75" customHeight="1">
      <c r="A496" s="35"/>
      <c r="B496" s="30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spans="1:25" ht="15.75" customHeight="1">
      <c r="A497" s="35"/>
      <c r="B497" s="30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spans="1:25" ht="15.75" customHeight="1">
      <c r="A498" s="35"/>
      <c r="B498" s="30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spans="1:25" ht="15.75" customHeight="1">
      <c r="A499" s="35"/>
      <c r="B499" s="30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spans="1:25" ht="15.75" customHeight="1">
      <c r="A500" s="35"/>
      <c r="B500" s="30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spans="1:25" ht="15.75" customHeight="1">
      <c r="A501" s="35"/>
      <c r="B501" s="30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spans="1:25" ht="15.75" customHeight="1">
      <c r="A502" s="35"/>
      <c r="B502" s="30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spans="1:25" ht="15.75" customHeight="1">
      <c r="A503" s="35"/>
      <c r="B503" s="30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spans="1:25" ht="15.75" customHeight="1">
      <c r="A504" s="35"/>
      <c r="B504" s="30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spans="1:25" ht="15.75" customHeight="1">
      <c r="A505" s="35"/>
      <c r="B505" s="30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spans="1:25" ht="15.75" customHeight="1">
      <c r="A506" s="35"/>
      <c r="B506" s="30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ht="15.75" customHeight="1">
      <c r="A507" s="35"/>
      <c r="B507" s="30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spans="1:25" ht="15.75" customHeight="1">
      <c r="A508" s="35"/>
      <c r="B508" s="30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spans="1:25" ht="15.75" customHeight="1">
      <c r="A509" s="35"/>
      <c r="B509" s="30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spans="1:25" ht="15.75" customHeight="1">
      <c r="A510" s="35"/>
      <c r="B510" s="30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spans="1:25" ht="15.75" customHeight="1">
      <c r="A511" s="35"/>
      <c r="B511" s="30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spans="1:25" ht="15.75" customHeight="1">
      <c r="A512" s="35"/>
      <c r="B512" s="30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spans="1:25" ht="15.75" customHeight="1">
      <c r="A513" s="35"/>
      <c r="B513" s="30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spans="1:25" ht="15.75" customHeight="1">
      <c r="A514" s="35"/>
      <c r="B514" s="30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spans="1:25" ht="15.75" customHeight="1">
      <c r="A515" s="35"/>
      <c r="B515" s="30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spans="1:25" ht="15.75" customHeight="1">
      <c r="A516" s="35"/>
      <c r="B516" s="30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spans="1:25" ht="15.75" customHeight="1">
      <c r="A517" s="35"/>
      <c r="B517" s="30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spans="1:25" ht="15.75" customHeight="1">
      <c r="A518" s="35"/>
      <c r="B518" s="30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spans="1:25" ht="15.75" customHeight="1">
      <c r="A519" s="35"/>
      <c r="B519" s="30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spans="1:25" ht="15.75" customHeight="1">
      <c r="A520" s="35"/>
      <c r="B520" s="30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spans="1:25" ht="15.75" customHeight="1">
      <c r="A521" s="35"/>
      <c r="B521" s="30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spans="1:25" ht="15.75" customHeight="1">
      <c r="A522" s="35"/>
      <c r="B522" s="30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spans="1:25" ht="15.75" customHeight="1">
      <c r="A523" s="35"/>
      <c r="B523" s="30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spans="1:25" ht="15.75" customHeight="1">
      <c r="A524" s="35"/>
      <c r="B524" s="30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ht="15.75" customHeight="1">
      <c r="A525" s="35"/>
      <c r="B525" s="30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spans="1:25" ht="15.75" customHeight="1">
      <c r="A526" s="35"/>
      <c r="B526" s="30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spans="1:25" ht="15.75" customHeight="1">
      <c r="A527" s="35"/>
      <c r="B527" s="30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spans="1:25" ht="15.75" customHeight="1">
      <c r="A528" s="35"/>
      <c r="B528" s="30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spans="1:25" ht="15.75" customHeight="1">
      <c r="A529" s="35"/>
      <c r="B529" s="30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spans="1:25" ht="15.75" customHeight="1">
      <c r="A530" s="35"/>
      <c r="B530" s="30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spans="1:25" ht="15.75" customHeight="1">
      <c r="A531" s="35"/>
      <c r="B531" s="30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spans="1:25" ht="15.75" customHeight="1">
      <c r="A532" s="35"/>
      <c r="B532" s="30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spans="1:25" ht="15.75" customHeight="1">
      <c r="A533" s="35"/>
      <c r="B533" s="30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spans="1:25" ht="15.75" customHeight="1">
      <c r="A534" s="35"/>
      <c r="B534" s="30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spans="1:25" ht="15.75" customHeight="1">
      <c r="A535" s="35"/>
      <c r="B535" s="30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spans="1:25" ht="15.75" customHeight="1">
      <c r="A536" s="35"/>
      <c r="B536" s="30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spans="1:25" ht="15.75" customHeight="1">
      <c r="A537" s="35"/>
      <c r="B537" s="30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spans="1:25" ht="15.75" customHeight="1">
      <c r="A538" s="35"/>
      <c r="B538" s="30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spans="1:25" ht="15.75" customHeight="1">
      <c r="A539" s="35"/>
      <c r="B539" s="30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spans="1:25" ht="15.75" customHeight="1">
      <c r="A540" s="35"/>
      <c r="B540" s="30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ht="15.75" customHeight="1">
      <c r="A541" s="35"/>
      <c r="B541" s="30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spans="1:25" ht="15.75" customHeight="1">
      <c r="A542" s="35"/>
      <c r="B542" s="30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spans="1:25" ht="15.75" customHeight="1">
      <c r="A543" s="35"/>
      <c r="B543" s="30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spans="1:25" ht="15.75" customHeight="1">
      <c r="A544" s="35"/>
      <c r="B544" s="30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spans="1:25" ht="15.75" customHeight="1">
      <c r="A545" s="35"/>
      <c r="B545" s="30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spans="1:25" ht="15.75" customHeight="1">
      <c r="A546" s="35"/>
      <c r="B546" s="30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spans="1:25" ht="15.75" customHeight="1">
      <c r="A547" s="35"/>
      <c r="B547" s="30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spans="1:25" ht="15.75" customHeight="1">
      <c r="A548" s="35"/>
      <c r="B548" s="30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spans="1:25" ht="15.75" customHeight="1">
      <c r="A549" s="35"/>
      <c r="B549" s="30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spans="1:25" ht="15.75" customHeight="1">
      <c r="A550" s="35"/>
      <c r="B550" s="30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spans="1:25" ht="15.75" customHeight="1">
      <c r="A551" s="35"/>
      <c r="B551" s="30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spans="1:25" ht="15.75" customHeight="1">
      <c r="A552" s="35"/>
      <c r="B552" s="30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spans="1:25" ht="15.75" customHeight="1">
      <c r="A553" s="35"/>
      <c r="B553" s="30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spans="1:25" ht="15.75" customHeight="1">
      <c r="A554" s="35"/>
      <c r="B554" s="30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spans="1:25" ht="15.75" customHeight="1">
      <c r="A555" s="35"/>
      <c r="B555" s="30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spans="1:25" ht="15.75" customHeight="1">
      <c r="A556" s="35"/>
      <c r="B556" s="30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spans="1:25" ht="15.75" customHeight="1">
      <c r="A557" s="35"/>
      <c r="B557" s="30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spans="1:25" ht="15.75" customHeight="1">
      <c r="A558" s="35"/>
      <c r="B558" s="30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spans="1:25" ht="15.75" customHeight="1">
      <c r="A559" s="35"/>
      <c r="B559" s="30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spans="1:25" ht="15.75" customHeight="1">
      <c r="A560" s="35"/>
      <c r="B560" s="30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ht="15.75" customHeight="1">
      <c r="A561" s="35"/>
      <c r="B561" s="30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spans="1:25" ht="15.75" customHeight="1">
      <c r="A562" s="35"/>
      <c r="B562" s="30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spans="1:25" ht="15.75" customHeight="1">
      <c r="A563" s="35"/>
      <c r="B563" s="30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spans="1:25" ht="15.75" customHeight="1">
      <c r="A564" s="35"/>
      <c r="B564" s="30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spans="1:25" ht="15.75" customHeight="1">
      <c r="A565" s="35"/>
      <c r="B565" s="30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spans="1:25" ht="15.75" customHeight="1">
      <c r="A566" s="35"/>
      <c r="B566" s="30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spans="1:25" ht="15.75" customHeight="1">
      <c r="A567" s="35"/>
      <c r="B567" s="30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spans="1:25" ht="15.75" customHeight="1">
      <c r="A568" s="35"/>
      <c r="B568" s="30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spans="1:25" ht="15.75" customHeight="1">
      <c r="A569" s="35"/>
      <c r="B569" s="30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spans="1:25" ht="15.75" customHeight="1">
      <c r="A570" s="35"/>
      <c r="B570" s="30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spans="1:25" ht="15.75" customHeight="1">
      <c r="A571" s="35"/>
      <c r="B571" s="30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spans="1:25" ht="15.75" customHeight="1">
      <c r="A572" s="35"/>
      <c r="B572" s="30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spans="1:25" ht="15.75" customHeight="1">
      <c r="A573" s="35"/>
      <c r="B573" s="30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spans="1:25" ht="15.75" customHeight="1">
      <c r="A574" s="35"/>
      <c r="B574" s="30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spans="1:25" ht="15.75" customHeight="1">
      <c r="A575" s="35"/>
      <c r="B575" s="30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spans="1:25" ht="15.75" customHeight="1">
      <c r="A576" s="35"/>
      <c r="B576" s="30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spans="1:25" ht="15.75" customHeight="1">
      <c r="A577" s="35"/>
      <c r="B577" s="30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spans="1:25" ht="15.75" customHeight="1">
      <c r="A578" s="35"/>
      <c r="B578" s="30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spans="1:25" ht="15.75" customHeight="1">
      <c r="A579" s="35"/>
      <c r="B579" s="30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ht="15.75" customHeight="1">
      <c r="A580" s="35"/>
      <c r="B580" s="30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spans="1:25" ht="15.75" customHeight="1">
      <c r="A581" s="35"/>
      <c r="B581" s="30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spans="1:25" ht="15.75" customHeight="1">
      <c r="A582" s="35"/>
      <c r="B582" s="30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spans="1:25" ht="15.75" customHeight="1">
      <c r="A583" s="35"/>
      <c r="B583" s="30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spans="1:25" ht="15.75" customHeight="1">
      <c r="A584" s="35"/>
      <c r="B584" s="30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spans="1:25" ht="15.75" customHeight="1">
      <c r="A585" s="35"/>
      <c r="B585" s="30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spans="1:25" ht="15.75" customHeight="1">
      <c r="A586" s="35"/>
      <c r="B586" s="30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spans="1:25" ht="15.75" customHeight="1">
      <c r="A587" s="35"/>
      <c r="B587" s="30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spans="1:25" ht="15.75" customHeight="1">
      <c r="A588" s="35"/>
      <c r="B588" s="30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spans="1:25" ht="15.75" customHeight="1">
      <c r="A589" s="35"/>
      <c r="B589" s="30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spans="1:25" ht="15.75" customHeight="1">
      <c r="A590" s="35"/>
      <c r="B590" s="30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spans="1:25" ht="15.75" customHeight="1">
      <c r="A591" s="35"/>
      <c r="B591" s="30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spans="1:25" ht="15.75" customHeight="1">
      <c r="A592" s="35"/>
      <c r="B592" s="30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spans="1:25" ht="15.75" customHeight="1">
      <c r="A593" s="35"/>
      <c r="B593" s="30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spans="1:25" ht="15.75" customHeight="1">
      <c r="A594" s="35"/>
      <c r="B594" s="30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spans="1:25" ht="15.75" customHeight="1">
      <c r="A595" s="35"/>
      <c r="B595" s="30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spans="1:25" ht="15.75" customHeight="1">
      <c r="A596" s="35"/>
      <c r="B596" s="30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ht="15.75" customHeight="1">
      <c r="A597" s="35"/>
      <c r="B597" s="30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spans="1:25" ht="15.75" customHeight="1">
      <c r="A598" s="35"/>
      <c r="B598" s="30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spans="1:25" ht="15.75" customHeight="1">
      <c r="A599" s="35"/>
      <c r="B599" s="30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spans="1:25" ht="15.75" customHeight="1">
      <c r="A600" s="35"/>
      <c r="B600" s="30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spans="1:25" ht="15.75" customHeight="1">
      <c r="A601" s="35"/>
      <c r="B601" s="30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spans="1:25" ht="15.75" customHeight="1">
      <c r="A602" s="35"/>
      <c r="B602" s="30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spans="1:25" ht="15.75" customHeight="1">
      <c r="A603" s="35"/>
      <c r="B603" s="30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spans="1:25" ht="15.75" customHeight="1">
      <c r="A604" s="35"/>
      <c r="B604" s="30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spans="1:25" ht="15.75" customHeight="1">
      <c r="A605" s="35"/>
      <c r="B605" s="30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spans="1:25" ht="15.75" customHeight="1">
      <c r="A606" s="35"/>
      <c r="B606" s="30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spans="1:25" ht="15.75" customHeight="1">
      <c r="A607" s="35"/>
      <c r="B607" s="30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spans="1:25" ht="15.75" customHeight="1">
      <c r="A608" s="35"/>
      <c r="B608" s="30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spans="1:25" ht="15.75" customHeight="1">
      <c r="A609" s="35"/>
      <c r="B609" s="30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spans="1:25" ht="15.75" customHeight="1">
      <c r="A610" s="35"/>
      <c r="B610" s="30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spans="1:25" ht="15.75" customHeight="1">
      <c r="A611" s="35"/>
      <c r="B611" s="30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spans="1:25" ht="15.75" customHeight="1">
      <c r="A612" s="35"/>
      <c r="B612" s="30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spans="1:25" ht="15.75" customHeight="1">
      <c r="A613" s="35"/>
      <c r="B613" s="30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spans="1:25" ht="15.75" customHeight="1">
      <c r="A614" s="35"/>
      <c r="B614" s="30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ht="15.75" customHeight="1">
      <c r="A615" s="35"/>
      <c r="B615" s="30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spans="1:25" ht="15.75" customHeight="1">
      <c r="A616" s="35"/>
      <c r="B616" s="30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spans="1:25" ht="15.75" customHeight="1">
      <c r="A617" s="35"/>
      <c r="B617" s="30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spans="1:25" ht="15.75" customHeight="1">
      <c r="A618" s="35"/>
      <c r="B618" s="30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spans="1:25" ht="15.75" customHeight="1">
      <c r="A619" s="35"/>
      <c r="B619" s="30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spans="1:25" ht="15.75" customHeight="1">
      <c r="A620" s="35"/>
      <c r="B620" s="30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spans="1:25" ht="15.75" customHeight="1">
      <c r="A621" s="35"/>
      <c r="B621" s="30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spans="1:25" ht="15.75" customHeight="1">
      <c r="A622" s="35"/>
      <c r="B622" s="30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spans="1:25" ht="15.75" customHeight="1">
      <c r="A623" s="35"/>
      <c r="B623" s="30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spans="1:25" ht="15.75" customHeight="1">
      <c r="A624" s="35"/>
      <c r="B624" s="30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spans="1:25" ht="15.75" customHeight="1">
      <c r="A625" s="35"/>
      <c r="B625" s="30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spans="1:25" ht="15.75" customHeight="1">
      <c r="A626" s="35"/>
      <c r="B626" s="30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spans="1:25" ht="15.75" customHeight="1">
      <c r="A627" s="35"/>
      <c r="B627" s="30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spans="1:25" ht="15.75" customHeight="1">
      <c r="A628" s="35"/>
      <c r="B628" s="30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spans="1:25" ht="15.75" customHeight="1">
      <c r="A629" s="35"/>
      <c r="B629" s="30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spans="1:25" ht="15.75" customHeight="1">
      <c r="A630" s="35"/>
      <c r="B630" s="30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spans="1:25" ht="15.75" customHeight="1">
      <c r="A631" s="35"/>
      <c r="B631" s="30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spans="1:25" ht="15.75" customHeight="1">
      <c r="A632" s="35"/>
      <c r="B632" s="30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spans="1:25" ht="15.75" customHeight="1">
      <c r="A633" s="35"/>
      <c r="B633" s="30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ht="15.75" customHeight="1">
      <c r="A634" s="35"/>
      <c r="B634" s="30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spans="1:25" ht="15.75" customHeight="1">
      <c r="A635" s="35"/>
      <c r="B635" s="30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spans="1:25" ht="15.75" customHeight="1">
      <c r="A636" s="35"/>
      <c r="B636" s="30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spans="1:25" ht="15.75" customHeight="1">
      <c r="A637" s="35"/>
      <c r="B637" s="30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spans="1:25" ht="15.75" customHeight="1">
      <c r="A638" s="35"/>
      <c r="B638" s="30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spans="1:25" ht="15.75" customHeight="1">
      <c r="A639" s="35"/>
      <c r="B639" s="30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spans="1:25" ht="15.75" customHeight="1">
      <c r="A640" s="35"/>
      <c r="B640" s="30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spans="1:25" ht="15.75" customHeight="1">
      <c r="A641" s="35"/>
      <c r="B641" s="30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spans="1:25" ht="15.75" customHeight="1">
      <c r="A642" s="35"/>
      <c r="B642" s="30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spans="1:25" ht="15.75" customHeight="1">
      <c r="A643" s="35"/>
      <c r="B643" s="30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spans="1:25" ht="15.75" customHeight="1">
      <c r="A644" s="35"/>
      <c r="B644" s="30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spans="1:25" ht="15.75" customHeight="1">
      <c r="A645" s="35"/>
      <c r="B645" s="30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spans="1:25" ht="15.75" customHeight="1">
      <c r="A646" s="35"/>
      <c r="B646" s="30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spans="1:25" ht="15.75" customHeight="1">
      <c r="A647" s="35"/>
      <c r="B647" s="30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spans="1:25" ht="15.75" customHeight="1">
      <c r="A648" s="35"/>
      <c r="B648" s="30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spans="1:25" ht="15.75" customHeight="1">
      <c r="A649" s="35"/>
      <c r="B649" s="30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spans="1:25" ht="15.75" customHeight="1">
      <c r="A650" s="35"/>
      <c r="B650" s="30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spans="1:25" ht="15.75" customHeight="1">
      <c r="A651" s="35"/>
      <c r="B651" s="30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spans="1:25" ht="15.75" customHeight="1">
      <c r="A652" s="35"/>
      <c r="B652" s="30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spans="1:25" ht="15.75" customHeight="1">
      <c r="A653" s="35"/>
      <c r="B653" s="30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ht="15.75" customHeight="1">
      <c r="A654" s="35"/>
      <c r="B654" s="30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spans="1:25" ht="15.75" customHeight="1">
      <c r="A655" s="35"/>
      <c r="B655" s="30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spans="1:25" ht="15.75" customHeight="1">
      <c r="A656" s="35"/>
      <c r="B656" s="30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spans="1:25" ht="15.75" customHeight="1">
      <c r="A657" s="35"/>
      <c r="B657" s="30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spans="1:25" ht="15.75" customHeight="1">
      <c r="A658" s="35"/>
      <c r="B658" s="30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spans="1:25" ht="15.75" customHeight="1">
      <c r="A659" s="35"/>
      <c r="B659" s="30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spans="1:25" ht="15.75" customHeight="1">
      <c r="A660" s="35"/>
      <c r="B660" s="30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spans="1:25" ht="15.75" customHeight="1">
      <c r="A661" s="35"/>
      <c r="B661" s="30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spans="1:25" ht="15.75" customHeight="1">
      <c r="A662" s="35"/>
      <c r="B662" s="30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spans="1:25" ht="15.75" customHeight="1">
      <c r="A663" s="35"/>
      <c r="B663" s="30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spans="1:25" ht="15.75" customHeight="1">
      <c r="A664" s="35"/>
      <c r="B664" s="30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spans="1:25" ht="15.75" customHeight="1">
      <c r="A665" s="35"/>
      <c r="B665" s="30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spans="1:25" ht="15.75" customHeight="1">
      <c r="A666" s="35"/>
      <c r="B666" s="30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spans="1:25" ht="15.75" customHeight="1">
      <c r="A667" s="35"/>
      <c r="B667" s="30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spans="1:25" ht="15.75" customHeight="1">
      <c r="A668" s="35"/>
      <c r="B668" s="30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ht="15.75" customHeight="1">
      <c r="A669" s="35"/>
      <c r="B669" s="30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spans="1:25" ht="15.75" customHeight="1">
      <c r="A670" s="35"/>
      <c r="B670" s="30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spans="1:25" ht="15.75" customHeight="1">
      <c r="A671" s="35"/>
      <c r="B671" s="30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15.75" customHeight="1">
      <c r="A672" s="35"/>
      <c r="B672" s="30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15.75" customHeight="1">
      <c r="A673" s="35"/>
      <c r="B673" s="30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15.75" customHeight="1">
      <c r="A674" s="35"/>
      <c r="B674" s="30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15.75" customHeight="1">
      <c r="A675" s="35"/>
      <c r="B675" s="30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15.75" customHeight="1">
      <c r="A676" s="35"/>
      <c r="B676" s="30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15.75" customHeight="1">
      <c r="A677" s="35"/>
      <c r="B677" s="30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15.75" customHeight="1">
      <c r="A678" s="35"/>
      <c r="B678" s="30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15.75" customHeight="1">
      <c r="A679" s="35"/>
      <c r="B679" s="30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15.75" customHeight="1">
      <c r="A680" s="35"/>
      <c r="B680" s="30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15.75" customHeight="1">
      <c r="A681" s="35"/>
      <c r="B681" s="30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15.75" customHeight="1">
      <c r="A682" s="35"/>
      <c r="B682" s="30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15.75" customHeight="1">
      <c r="A683" s="35"/>
      <c r="B683" s="30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15.75" customHeight="1">
      <c r="A684" s="35"/>
      <c r="B684" s="30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15.75" customHeight="1">
      <c r="A685" s="35"/>
      <c r="B685" s="30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15.75" customHeight="1">
      <c r="A686" s="35"/>
      <c r="B686" s="30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15.75" customHeight="1">
      <c r="A687" s="35"/>
      <c r="B687" s="30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15.75" customHeight="1">
      <c r="A688" s="35"/>
      <c r="B688" s="30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15.75" customHeight="1">
      <c r="A689" s="35"/>
      <c r="B689" s="30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15.75" customHeight="1">
      <c r="A690" s="35"/>
      <c r="B690" s="30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15.75" customHeight="1">
      <c r="A691" s="35"/>
      <c r="B691" s="30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15.75" customHeight="1">
      <c r="A692" s="35"/>
      <c r="B692" s="30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15.75" customHeight="1">
      <c r="A693" s="35"/>
      <c r="B693" s="30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15.75" customHeight="1">
      <c r="A694" s="35"/>
      <c r="B694" s="30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15.75" customHeight="1">
      <c r="A695" s="35"/>
      <c r="B695" s="30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15.75" customHeight="1">
      <c r="A696" s="35"/>
      <c r="B696" s="30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15.75" customHeight="1">
      <c r="A697" s="35"/>
      <c r="B697" s="30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15.75" customHeight="1">
      <c r="A698" s="35"/>
      <c r="B698" s="30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15.75" customHeight="1">
      <c r="A699" s="35"/>
      <c r="B699" s="30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15.75" customHeight="1">
      <c r="A700" s="35"/>
      <c r="B700" s="30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15.75" customHeight="1">
      <c r="A701" s="35"/>
      <c r="B701" s="30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15.75" customHeight="1">
      <c r="A702" s="35"/>
      <c r="B702" s="30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15.75" customHeight="1">
      <c r="A703" s="35"/>
      <c r="B703" s="30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15.75" customHeight="1">
      <c r="A704" s="35"/>
      <c r="B704" s="30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15.75" customHeight="1">
      <c r="A705" s="35"/>
      <c r="B705" s="30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15.75" customHeight="1">
      <c r="A706" s="35"/>
      <c r="B706" s="30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15.75" customHeight="1">
      <c r="A707" s="35"/>
      <c r="B707" s="30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15.75" customHeight="1">
      <c r="A708" s="35"/>
      <c r="B708" s="30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15.75" customHeight="1">
      <c r="A709" s="35"/>
      <c r="B709" s="30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15.75" customHeight="1">
      <c r="A710" s="35"/>
      <c r="B710" s="30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15.75" customHeight="1">
      <c r="A711" s="35"/>
      <c r="B711" s="30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15.75" customHeight="1">
      <c r="A712" s="35"/>
      <c r="B712" s="30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15.75" customHeight="1">
      <c r="A713" s="35"/>
      <c r="B713" s="30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15.75" customHeight="1">
      <c r="A714" s="35"/>
      <c r="B714" s="30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15.75" customHeight="1">
      <c r="A715" s="35"/>
      <c r="B715" s="30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15.75" customHeight="1">
      <c r="A716" s="35"/>
      <c r="B716" s="30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15.75" customHeight="1">
      <c r="A717" s="35"/>
      <c r="B717" s="30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15.75" customHeight="1">
      <c r="A718" s="35"/>
      <c r="B718" s="30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15.75" customHeight="1">
      <c r="A719" s="35"/>
      <c r="B719" s="30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15.75" customHeight="1">
      <c r="A720" s="35"/>
      <c r="B720" s="30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15.75" customHeight="1">
      <c r="A721" s="35"/>
      <c r="B721" s="30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15.75" customHeight="1">
      <c r="A722" s="35"/>
      <c r="B722" s="30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15.75" customHeight="1">
      <c r="A723" s="35"/>
      <c r="B723" s="30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15.75" customHeight="1">
      <c r="A724" s="35"/>
      <c r="B724" s="30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15.75" customHeight="1">
      <c r="A725" s="35"/>
      <c r="B725" s="30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15.75" customHeight="1">
      <c r="A726" s="35"/>
      <c r="B726" s="30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15.75" customHeight="1">
      <c r="A727" s="35"/>
      <c r="B727" s="30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15.75" customHeight="1">
      <c r="A728" s="35"/>
      <c r="B728" s="30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15.75" customHeight="1">
      <c r="A729" s="35"/>
      <c r="B729" s="30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15.75" customHeight="1">
      <c r="A730" s="35"/>
      <c r="B730" s="30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15.75" customHeight="1">
      <c r="A731" s="35"/>
      <c r="B731" s="30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5.75" customHeight="1">
      <c r="A732" s="35"/>
      <c r="B732" s="30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15.75" customHeight="1">
      <c r="A733" s="35"/>
      <c r="B733" s="30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15.75" customHeight="1">
      <c r="A734" s="35"/>
      <c r="B734" s="30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15.75" customHeight="1">
      <c r="A735" s="35"/>
      <c r="B735" s="30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15.75" customHeight="1">
      <c r="A736" s="35"/>
      <c r="B736" s="30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15.75" customHeight="1">
      <c r="A737" s="35"/>
      <c r="B737" s="30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15.75" customHeight="1">
      <c r="A738" s="35"/>
      <c r="B738" s="30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15.75" customHeight="1">
      <c r="A739" s="35"/>
      <c r="B739" s="30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15.75" customHeight="1">
      <c r="A740" s="35"/>
      <c r="B740" s="30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15.75" customHeight="1">
      <c r="A741" s="35"/>
      <c r="B741" s="30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15.75" customHeight="1">
      <c r="A742" s="35"/>
      <c r="B742" s="30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15.75" customHeight="1">
      <c r="A743" s="35"/>
      <c r="B743" s="30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15.75" customHeight="1">
      <c r="A744" s="35"/>
      <c r="B744" s="30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15.75" customHeight="1">
      <c r="A745" s="35"/>
      <c r="B745" s="30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15.75" customHeight="1">
      <c r="A746" s="35"/>
      <c r="B746" s="30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15.75" customHeight="1">
      <c r="A747" s="35"/>
      <c r="B747" s="30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15.75" customHeight="1">
      <c r="A748" s="35"/>
      <c r="B748" s="30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15.75" customHeight="1">
      <c r="A749" s="35"/>
      <c r="B749" s="30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15.75" customHeight="1">
      <c r="A750" s="35"/>
      <c r="B750" s="30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15.75" customHeight="1">
      <c r="A751" s="35"/>
      <c r="B751" s="30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15.75" customHeight="1">
      <c r="A752" s="35"/>
      <c r="B752" s="30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15.75" customHeight="1">
      <c r="A753" s="35"/>
      <c r="B753" s="30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15.75" customHeight="1">
      <c r="A754" s="35"/>
      <c r="B754" s="30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15.75" customHeight="1">
      <c r="A755" s="35"/>
      <c r="B755" s="30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15.75" customHeight="1">
      <c r="A756" s="35"/>
      <c r="B756" s="30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15.75" customHeight="1">
      <c r="A757" s="35"/>
      <c r="B757" s="30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15.75" customHeight="1">
      <c r="A758" s="35"/>
      <c r="B758" s="30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15.75" customHeight="1">
      <c r="A759" s="35"/>
      <c r="B759" s="30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15.75" customHeight="1">
      <c r="A760" s="35"/>
      <c r="B760" s="30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15.75" customHeight="1">
      <c r="A761" s="35"/>
      <c r="B761" s="30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15.75" customHeight="1">
      <c r="A762" s="35"/>
      <c r="B762" s="30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15.75" customHeight="1">
      <c r="A763" s="35"/>
      <c r="B763" s="30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15.75" customHeight="1">
      <c r="A764" s="35"/>
      <c r="B764" s="30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15.75" customHeight="1">
      <c r="A765" s="35"/>
      <c r="B765" s="30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15.75" customHeight="1">
      <c r="A766" s="35"/>
      <c r="B766" s="30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15.75" customHeight="1">
      <c r="A767" s="35"/>
      <c r="B767" s="30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15.75" customHeight="1">
      <c r="A768" s="35"/>
      <c r="B768" s="30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15.75" customHeight="1">
      <c r="A769" s="35"/>
      <c r="B769" s="30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15.75" customHeight="1">
      <c r="A770" s="35"/>
      <c r="B770" s="30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15.75" customHeight="1">
      <c r="A771" s="35"/>
      <c r="B771" s="30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15.75" customHeight="1">
      <c r="A772" s="35"/>
      <c r="B772" s="30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15.75" customHeight="1">
      <c r="A773" s="35"/>
      <c r="B773" s="30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15.75" customHeight="1">
      <c r="A774" s="35"/>
      <c r="B774" s="30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15.75" customHeight="1">
      <c r="A775" s="35"/>
      <c r="B775" s="30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15.75" customHeight="1">
      <c r="A776" s="35"/>
      <c r="B776" s="30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15.75" customHeight="1">
      <c r="A777" s="35"/>
      <c r="B777" s="30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15.75" customHeight="1">
      <c r="A778" s="35"/>
      <c r="B778" s="30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15.75" customHeight="1">
      <c r="A779" s="35"/>
      <c r="B779" s="30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15.75" customHeight="1">
      <c r="A780" s="35"/>
      <c r="B780" s="30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15.75" customHeight="1">
      <c r="A781" s="35"/>
      <c r="B781" s="30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15.75" customHeight="1">
      <c r="A782" s="35"/>
      <c r="B782" s="30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15.75" customHeight="1">
      <c r="A783" s="35"/>
      <c r="B783" s="30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15.75" customHeight="1">
      <c r="A784" s="35"/>
      <c r="B784" s="30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15.75" customHeight="1">
      <c r="A785" s="35"/>
      <c r="B785" s="30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15.75" customHeight="1">
      <c r="A786" s="35"/>
      <c r="B786" s="30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15.75" customHeight="1">
      <c r="A787" s="35"/>
      <c r="B787" s="30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15.75" customHeight="1">
      <c r="A788" s="35"/>
      <c r="B788" s="30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15.75" customHeight="1">
      <c r="A789" s="35"/>
      <c r="B789" s="30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15.75" customHeight="1">
      <c r="A790" s="35"/>
      <c r="B790" s="30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15.75" customHeight="1">
      <c r="A791" s="35"/>
      <c r="B791" s="30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15.75" customHeight="1">
      <c r="A792" s="35"/>
      <c r="B792" s="30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15.75" customHeight="1">
      <c r="A793" s="35"/>
      <c r="B793" s="30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15.75" customHeight="1">
      <c r="A794" s="35"/>
      <c r="B794" s="30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15.75" customHeight="1">
      <c r="A795" s="35"/>
      <c r="B795" s="30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15.75" customHeight="1">
      <c r="A796" s="35"/>
      <c r="B796" s="30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15.75" customHeight="1">
      <c r="A797" s="35"/>
      <c r="B797" s="30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15.75" customHeight="1">
      <c r="A798" s="35"/>
      <c r="B798" s="30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15.75" customHeight="1">
      <c r="A799" s="35"/>
      <c r="B799" s="30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15.75" customHeight="1">
      <c r="A800" s="35"/>
      <c r="B800" s="30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15.75" customHeight="1">
      <c r="A801" s="35"/>
      <c r="B801" s="30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15.75" customHeight="1">
      <c r="A802" s="35"/>
      <c r="B802" s="30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15.75" customHeight="1">
      <c r="A803" s="35"/>
      <c r="B803" s="30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15.75" customHeight="1">
      <c r="A804" s="35"/>
      <c r="B804" s="30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15.75" customHeight="1">
      <c r="A805" s="35"/>
      <c r="B805" s="30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15.75" customHeight="1">
      <c r="A806" s="35"/>
      <c r="B806" s="30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15.75" customHeight="1">
      <c r="A807" s="35"/>
      <c r="B807" s="30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15.75" customHeight="1">
      <c r="A808" s="35"/>
      <c r="B808" s="30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15.75" customHeight="1">
      <c r="A809" s="35"/>
      <c r="B809" s="30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15.75" customHeight="1">
      <c r="A810" s="35"/>
      <c r="B810" s="30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15.75" customHeight="1">
      <c r="A811" s="35"/>
      <c r="B811" s="30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15.75" customHeight="1">
      <c r="A812" s="35"/>
      <c r="B812" s="30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15.75" customHeight="1">
      <c r="A813" s="35"/>
      <c r="B813" s="30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15.75" customHeight="1">
      <c r="A814" s="35"/>
      <c r="B814" s="30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15.75" customHeight="1">
      <c r="A815" s="35"/>
      <c r="B815" s="30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15.75" customHeight="1">
      <c r="A816" s="35"/>
      <c r="B816" s="30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15.75" customHeight="1">
      <c r="A817" s="35"/>
      <c r="B817" s="30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15.75" customHeight="1">
      <c r="A818" s="35"/>
      <c r="B818" s="30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15.75" customHeight="1">
      <c r="A819" s="35"/>
      <c r="B819" s="30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15.75" customHeight="1">
      <c r="A820" s="35"/>
      <c r="B820" s="30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15.75" customHeight="1">
      <c r="A821" s="35"/>
      <c r="B821" s="30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15.75" customHeight="1">
      <c r="A822" s="35"/>
      <c r="B822" s="30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15.75" customHeight="1">
      <c r="A823" s="35"/>
      <c r="B823" s="30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15.75" customHeight="1">
      <c r="A824" s="35"/>
      <c r="B824" s="30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15.75" customHeight="1">
      <c r="A825" s="35"/>
      <c r="B825" s="30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15.75" customHeight="1">
      <c r="A826" s="35"/>
      <c r="B826" s="30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15.75" customHeight="1">
      <c r="A827" s="35"/>
      <c r="B827" s="30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15.75" customHeight="1">
      <c r="A828" s="35"/>
      <c r="B828" s="30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15.75" customHeight="1">
      <c r="A829" s="35"/>
      <c r="B829" s="30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15.75" customHeight="1">
      <c r="A830" s="35"/>
      <c r="B830" s="30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15.75" customHeight="1">
      <c r="A831" s="35"/>
      <c r="B831" s="30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15.75" customHeight="1">
      <c r="A832" s="35"/>
      <c r="B832" s="30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15.75" customHeight="1">
      <c r="A833" s="35"/>
      <c r="B833" s="30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15.75" customHeight="1">
      <c r="A834" s="35"/>
      <c r="B834" s="30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15.75" customHeight="1">
      <c r="A835" s="35"/>
      <c r="B835" s="30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15.75" customHeight="1">
      <c r="A836" s="35"/>
      <c r="B836" s="30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15.75" customHeight="1">
      <c r="A837" s="35"/>
      <c r="B837" s="30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15.75" customHeight="1">
      <c r="A838" s="35"/>
      <c r="B838" s="30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15.75" customHeight="1">
      <c r="A839" s="35"/>
      <c r="B839" s="30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15.75" customHeight="1">
      <c r="A840" s="35"/>
      <c r="B840" s="30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15.75" customHeight="1">
      <c r="A841" s="35"/>
      <c r="B841" s="30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15.75" customHeight="1">
      <c r="A842" s="35"/>
      <c r="B842" s="30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15.75" customHeight="1">
      <c r="A843" s="35"/>
      <c r="B843" s="30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15.75" customHeight="1">
      <c r="A844" s="35"/>
      <c r="B844" s="30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15.75" customHeight="1">
      <c r="A845" s="35"/>
      <c r="B845" s="30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15.75" customHeight="1">
      <c r="A846" s="35"/>
      <c r="B846" s="30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15.75" customHeight="1">
      <c r="A847" s="35"/>
      <c r="B847" s="30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15.75" customHeight="1">
      <c r="A848" s="35"/>
      <c r="B848" s="30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15.75" customHeight="1">
      <c r="A849" s="35"/>
      <c r="B849" s="30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15.75" customHeight="1">
      <c r="A850" s="35"/>
      <c r="B850" s="30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15.75" customHeight="1">
      <c r="A851" s="35"/>
      <c r="B851" s="30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15.75" customHeight="1">
      <c r="A852" s="35"/>
      <c r="B852" s="30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15.75" customHeight="1">
      <c r="A853" s="35"/>
      <c r="B853" s="30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15.75" customHeight="1">
      <c r="A854" s="35"/>
      <c r="B854" s="30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15.75" customHeight="1">
      <c r="A855" s="35"/>
      <c r="B855" s="30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15.75" customHeight="1">
      <c r="A856" s="35"/>
      <c r="B856" s="30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15.75" customHeight="1">
      <c r="A857" s="35"/>
      <c r="B857" s="30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15.75" customHeight="1">
      <c r="A858" s="35"/>
      <c r="B858" s="30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15.75" customHeight="1">
      <c r="A859" s="35"/>
      <c r="B859" s="30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15.75" customHeight="1">
      <c r="A860" s="35"/>
      <c r="B860" s="30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15.75" customHeight="1">
      <c r="A861" s="35"/>
      <c r="B861" s="30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15.75" customHeight="1">
      <c r="A862" s="35"/>
      <c r="B862" s="30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15.75" customHeight="1">
      <c r="A863" s="35"/>
      <c r="B863" s="30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15.75" customHeight="1">
      <c r="A864" s="35"/>
      <c r="B864" s="30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15.75" customHeight="1">
      <c r="A865" s="35"/>
      <c r="B865" s="30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15.75" customHeight="1">
      <c r="A866" s="35"/>
      <c r="B866" s="30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15.75" customHeight="1">
      <c r="A867" s="35"/>
      <c r="B867" s="30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15.75" customHeight="1">
      <c r="A868" s="35"/>
      <c r="B868" s="30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15.75" customHeight="1">
      <c r="A869" s="35"/>
      <c r="B869" s="30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15.75" customHeight="1">
      <c r="A870" s="35"/>
      <c r="B870" s="30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15.75" customHeight="1">
      <c r="A871" s="35"/>
      <c r="B871" s="30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15.75" customHeight="1">
      <c r="A872" s="35"/>
      <c r="B872" s="30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15.75" customHeight="1">
      <c r="A873" s="35"/>
      <c r="B873" s="30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15.75" customHeight="1">
      <c r="A874" s="35"/>
      <c r="B874" s="30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15.75" customHeight="1">
      <c r="A875" s="35"/>
      <c r="B875" s="30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15.75" customHeight="1">
      <c r="A876" s="35"/>
      <c r="B876" s="30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15.75" customHeight="1">
      <c r="A877" s="35"/>
      <c r="B877" s="30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15.75" customHeight="1">
      <c r="A878" s="35"/>
      <c r="B878" s="30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15.75" customHeight="1">
      <c r="A879" s="35"/>
      <c r="B879" s="30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15.75" customHeight="1">
      <c r="A880" s="35"/>
      <c r="B880" s="30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15.75" customHeight="1">
      <c r="A881" s="35"/>
      <c r="B881" s="30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15.75" customHeight="1">
      <c r="A882" s="35"/>
      <c r="B882" s="30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15.75" customHeight="1">
      <c r="A883" s="35"/>
      <c r="B883" s="30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15.75" customHeight="1">
      <c r="A884" s="35"/>
      <c r="B884" s="30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15.75" customHeight="1">
      <c r="A885" s="35"/>
      <c r="B885" s="30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15.75" customHeight="1">
      <c r="A886" s="35"/>
      <c r="B886" s="30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15.75" customHeight="1">
      <c r="A887" s="35"/>
      <c r="B887" s="30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15.75" customHeight="1">
      <c r="A888" s="35"/>
      <c r="B888" s="30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15.75" customHeight="1">
      <c r="A889" s="35"/>
      <c r="B889" s="30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15.75" customHeight="1">
      <c r="A890" s="35"/>
      <c r="B890" s="30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15.75" customHeight="1">
      <c r="A891" s="35"/>
      <c r="B891" s="30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15.75" customHeight="1">
      <c r="A892" s="35"/>
      <c r="B892" s="30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15.75" customHeight="1">
      <c r="A893" s="35"/>
      <c r="B893" s="30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15.75" customHeight="1">
      <c r="A894" s="35"/>
      <c r="B894" s="30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15.75" customHeight="1">
      <c r="A895" s="35"/>
      <c r="B895" s="30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15.75" customHeight="1">
      <c r="A896" s="35"/>
      <c r="B896" s="30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15.75" customHeight="1">
      <c r="A897" s="35"/>
      <c r="B897" s="30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15.75" customHeight="1">
      <c r="A898" s="35"/>
      <c r="B898" s="30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15.75" customHeight="1">
      <c r="A899" s="35"/>
      <c r="B899" s="30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15.75" customHeight="1">
      <c r="A900" s="35"/>
      <c r="B900" s="30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15.75" customHeight="1">
      <c r="A901" s="35"/>
      <c r="B901" s="30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15.75" customHeight="1">
      <c r="A902" s="35"/>
      <c r="B902" s="30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15.75" customHeight="1">
      <c r="A903" s="35"/>
      <c r="B903" s="30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15.75" customHeight="1">
      <c r="A904" s="35"/>
      <c r="B904" s="30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15.75" customHeight="1">
      <c r="A905" s="35"/>
      <c r="B905" s="30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15.75" customHeight="1">
      <c r="A906" s="35"/>
      <c r="B906" s="30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15.75" customHeight="1">
      <c r="A907" s="35"/>
      <c r="B907" s="30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15.75" customHeight="1">
      <c r="A908" s="35"/>
      <c r="B908" s="30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15.75" customHeight="1">
      <c r="A909" s="35"/>
      <c r="B909" s="30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15.75" customHeight="1">
      <c r="A910" s="35"/>
      <c r="B910" s="30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15.75" customHeight="1">
      <c r="A911" s="35"/>
      <c r="B911" s="30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15.75" customHeight="1">
      <c r="A912" s="35"/>
      <c r="B912" s="30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15.75" customHeight="1">
      <c r="A913" s="35"/>
      <c r="B913" s="30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15.75" customHeight="1">
      <c r="A914" s="35"/>
      <c r="B914" s="30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15.75" customHeight="1">
      <c r="A915" s="35"/>
      <c r="B915" s="30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15.75" customHeight="1">
      <c r="A916" s="35"/>
      <c r="B916" s="30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15.75" customHeight="1">
      <c r="A917" s="35"/>
      <c r="B917" s="30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15.75" customHeight="1">
      <c r="A918" s="35"/>
      <c r="B918" s="30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15.75" customHeight="1">
      <c r="A919" s="35"/>
      <c r="B919" s="30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15.75" customHeight="1">
      <c r="A920" s="35"/>
      <c r="B920" s="30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15.75" customHeight="1">
      <c r="A921" s="35"/>
      <c r="B921" s="30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15.75" customHeight="1">
      <c r="A922" s="35"/>
      <c r="B922" s="30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15.75" customHeight="1">
      <c r="A923" s="35"/>
      <c r="B923" s="30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15.75" customHeight="1">
      <c r="A924" s="35"/>
      <c r="B924" s="30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15.75" customHeight="1">
      <c r="A925" s="35"/>
      <c r="B925" s="30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15.75" customHeight="1">
      <c r="A926" s="35"/>
      <c r="B926" s="30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15.75" customHeight="1">
      <c r="A927" s="35"/>
      <c r="B927" s="30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15.75" customHeight="1">
      <c r="A928" s="35"/>
      <c r="B928" s="30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15.75" customHeight="1">
      <c r="A929" s="35"/>
      <c r="B929" s="30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15.75" customHeight="1">
      <c r="A930" s="35"/>
      <c r="B930" s="30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15.75" customHeight="1">
      <c r="A931" s="35"/>
      <c r="B931" s="30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15.75" customHeight="1">
      <c r="A932" s="35"/>
      <c r="B932" s="30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15.75" customHeight="1">
      <c r="A933" s="35"/>
      <c r="B933" s="30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15.75" customHeight="1">
      <c r="A934" s="35"/>
      <c r="B934" s="30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15.75" customHeight="1">
      <c r="A935" s="35"/>
      <c r="B935" s="30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15.75" customHeight="1">
      <c r="A936" s="35"/>
      <c r="B936" s="30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15.75" customHeight="1">
      <c r="A937" s="35"/>
      <c r="B937" s="30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15.75" customHeight="1">
      <c r="A938" s="35"/>
      <c r="B938" s="30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15.75" customHeight="1">
      <c r="A939" s="35"/>
      <c r="B939" s="30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15.75" customHeight="1">
      <c r="A940" s="35"/>
      <c r="B940" s="30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15.75" customHeight="1">
      <c r="A941" s="35"/>
      <c r="B941" s="30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15.75" customHeight="1">
      <c r="A942" s="35"/>
      <c r="B942" s="30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15.75" customHeight="1">
      <c r="A943" s="35"/>
      <c r="B943" s="30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15.75" customHeight="1">
      <c r="A944" s="35"/>
      <c r="B944" s="30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15.75" customHeight="1">
      <c r="A945" s="35"/>
      <c r="B945" s="30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15.75" customHeight="1">
      <c r="A946" s="35"/>
      <c r="B946" s="30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15.75" customHeight="1">
      <c r="A947" s="35"/>
      <c r="B947" s="30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15.75" customHeight="1">
      <c r="A948" s="35"/>
      <c r="B948" s="30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15.75" customHeight="1">
      <c r="A949" s="35"/>
      <c r="B949" s="30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15.75" customHeight="1">
      <c r="A950" s="35"/>
      <c r="B950" s="30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15.75" customHeight="1">
      <c r="A951" s="35"/>
      <c r="B951" s="30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15.75" customHeight="1">
      <c r="A952" s="35"/>
      <c r="B952" s="30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15.75" customHeight="1">
      <c r="A953" s="35"/>
      <c r="B953" s="30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15.75" customHeight="1">
      <c r="A954" s="35"/>
      <c r="B954" s="30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15.75" customHeight="1">
      <c r="A955" s="35"/>
      <c r="B955" s="30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15.75" customHeight="1">
      <c r="A956" s="35"/>
      <c r="B956" s="30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15.75" customHeight="1">
      <c r="A957" s="35"/>
      <c r="B957" s="30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15.75" customHeight="1">
      <c r="A958" s="35"/>
      <c r="B958" s="30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15.75" customHeight="1">
      <c r="A959" s="35"/>
      <c r="B959" s="30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15.75" customHeight="1">
      <c r="A960" s="35"/>
      <c r="B960" s="30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15.75" customHeight="1">
      <c r="A961" s="35"/>
      <c r="B961" s="30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15.75" customHeight="1">
      <c r="A962" s="35"/>
      <c r="B962" s="30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15.75" customHeight="1">
      <c r="A963" s="35"/>
      <c r="B963" s="30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15.75" customHeight="1">
      <c r="A964" s="35"/>
      <c r="B964" s="30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15.75" customHeight="1">
      <c r="A965" s="35"/>
      <c r="B965" s="30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15.75" customHeight="1">
      <c r="A966" s="35"/>
      <c r="B966" s="30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15.75" customHeight="1">
      <c r="A967" s="35"/>
      <c r="B967" s="30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15.75" customHeight="1">
      <c r="A968" s="35"/>
      <c r="B968" s="30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15.75" customHeight="1">
      <c r="A969" s="35"/>
      <c r="B969" s="30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15.75" customHeight="1">
      <c r="A970" s="35"/>
      <c r="B970" s="30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15.75" customHeight="1">
      <c r="A971" s="35"/>
      <c r="B971" s="30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15.75" customHeight="1">
      <c r="A972" s="35"/>
      <c r="B972" s="30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15.75" customHeight="1">
      <c r="A973" s="35"/>
      <c r="B973" s="30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15.75" customHeight="1">
      <c r="A974" s="35"/>
      <c r="B974" s="30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15.75" customHeight="1">
      <c r="A975" s="35"/>
      <c r="B975" s="30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15.75" customHeight="1">
      <c r="A976" s="35"/>
      <c r="B976" s="30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15.75" customHeight="1">
      <c r="A977" s="35"/>
      <c r="B977" s="30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15.75" customHeight="1">
      <c r="A978" s="35"/>
      <c r="B978" s="30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15.75" customHeight="1">
      <c r="A979" s="35"/>
      <c r="B979" s="30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15.75" customHeight="1">
      <c r="A980" s="35"/>
      <c r="B980" s="30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15.75" customHeight="1">
      <c r="A981" s="35"/>
      <c r="B981" s="30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15.75" customHeight="1">
      <c r="A982" s="35"/>
      <c r="B982" s="30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15.75" customHeight="1">
      <c r="A983" s="35"/>
      <c r="B983" s="30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15.75" customHeight="1">
      <c r="A984" s="35"/>
      <c r="B984" s="30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15.75" customHeight="1">
      <c r="A985" s="35"/>
      <c r="B985" s="30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15.75" customHeight="1">
      <c r="A986" s="35"/>
      <c r="B986" s="30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15.75" customHeight="1">
      <c r="A987" s="35"/>
      <c r="B987" s="30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15.75" customHeight="1">
      <c r="A988" s="35"/>
      <c r="B988" s="30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15.75" customHeight="1">
      <c r="A989" s="35"/>
      <c r="B989" s="30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15.75" customHeight="1">
      <c r="A990" s="35"/>
      <c r="B990" s="30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15.75" customHeight="1">
      <c r="A991" s="35"/>
      <c r="B991" s="30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15.75" customHeight="1">
      <c r="A992" s="35"/>
      <c r="B992" s="30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15.75" customHeight="1">
      <c r="A993" s="35"/>
      <c r="B993" s="30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15.75" customHeight="1">
      <c r="A994" s="35"/>
      <c r="B994" s="30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</sheetData>
  <sheetProtection algorithmName="SHA-512" hashValue="E+dHIGtUL90rMcUzF0SaUJ0sEK+H3nk+sHxMxpZi3V7+mCQVw4/Lva1riCJjwslL73YaWf1crVtlDA/5bpmfug==" saltValue="xaKGMyEnfMNVeqU79OEv2g==" spinCount="100000" sheet="1" objects="1" scenarios="1"/>
  <pageMargins left="0.1701388888888889" right="0.27986111111111112" top="0.78749999999999998" bottom="0.78749999999999998" header="0" footer="0"/>
  <pageSetup paperSize="9" scale="9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98"/>
  <sheetViews>
    <sheetView workbookViewId="0">
      <selection activeCell="A13" sqref="A13"/>
    </sheetView>
  </sheetViews>
  <sheetFormatPr defaultColWidth="14.42578125" defaultRowHeight="15" customHeight="1"/>
  <cols>
    <col min="1" max="1" width="40.85546875" customWidth="1"/>
    <col min="2" max="2" width="16.28515625" customWidth="1"/>
    <col min="3" max="3" width="13.85546875" customWidth="1"/>
    <col min="4" max="4" width="15.42578125" customWidth="1"/>
    <col min="5" max="5" width="43.42578125" customWidth="1"/>
    <col min="6" max="6" width="46.85546875" customWidth="1"/>
    <col min="7" max="7" width="39.140625" customWidth="1"/>
    <col min="8" max="12" width="8.7109375" customWidth="1"/>
    <col min="13" max="13" width="9.140625" customWidth="1"/>
    <col min="14" max="14" width="81.28515625" hidden="1" customWidth="1"/>
    <col min="15" max="15" width="8.7109375" hidden="1" customWidth="1"/>
  </cols>
  <sheetData>
    <row r="1" spans="1:15">
      <c r="A1" s="59" t="s">
        <v>81</v>
      </c>
      <c r="B1" s="5" t="str">
        <f>CONCATENATE('Úvodní list'!C1)</f>
        <v/>
      </c>
    </row>
    <row r="2" spans="1:15">
      <c r="A2" s="59"/>
    </row>
    <row r="3" spans="1:15" ht="90" customHeight="1" thickBot="1">
      <c r="A3" s="60" t="s">
        <v>82</v>
      </c>
      <c r="B3" s="60" t="s">
        <v>83</v>
      </c>
      <c r="C3" s="60" t="s">
        <v>84</v>
      </c>
      <c r="D3" s="60" t="s">
        <v>85</v>
      </c>
      <c r="E3" s="60" t="s">
        <v>86</v>
      </c>
      <c r="F3" s="60" t="s">
        <v>526</v>
      </c>
      <c r="G3" s="60" t="s">
        <v>534</v>
      </c>
    </row>
    <row r="4" spans="1:15" ht="15.75" thickBot="1">
      <c r="A4" s="98"/>
      <c r="B4" s="123" t="str">
        <f>IF(ISNA(VLOOKUP(G4,N$4:O$23,2,FALSE))," ",VLOOKUP(G4,N$4:O$23,2,FALSE))</f>
        <v xml:space="preserve"> </v>
      </c>
      <c r="C4" s="116"/>
      <c r="D4" s="118"/>
      <c r="E4" s="99"/>
      <c r="F4" s="98"/>
      <c r="G4" s="132"/>
      <c r="N4" s="110" t="s">
        <v>544</v>
      </c>
      <c r="O4" t="s">
        <v>527</v>
      </c>
    </row>
    <row r="5" spans="1:15" ht="15.75" thickBot="1">
      <c r="A5" s="98"/>
      <c r="B5" s="123" t="str">
        <f t="shared" ref="B5:B30" si="0">IF(ISNA(VLOOKUP(G5,N$4:O$23,2,FALSE))," ",VLOOKUP(G5,N$4:O$23,2,FALSE))</f>
        <v xml:space="preserve"> </v>
      </c>
      <c r="C5" s="116"/>
      <c r="D5" s="118"/>
      <c r="E5" s="98"/>
      <c r="F5" s="98"/>
      <c r="G5" s="132"/>
      <c r="N5" s="110" t="s">
        <v>545</v>
      </c>
      <c r="O5" t="s">
        <v>521</v>
      </c>
    </row>
    <row r="6" spans="1:15" ht="15.75" thickBot="1">
      <c r="A6" s="98"/>
      <c r="B6" s="123" t="str">
        <f t="shared" si="0"/>
        <v xml:space="preserve"> </v>
      </c>
      <c r="C6" s="116"/>
      <c r="D6" s="118"/>
      <c r="E6" s="98"/>
      <c r="F6" s="98"/>
      <c r="G6" s="132"/>
      <c r="N6" s="110" t="s">
        <v>546</v>
      </c>
      <c r="O6" t="s">
        <v>527</v>
      </c>
    </row>
    <row r="7" spans="1:15" ht="15.75" thickBot="1">
      <c r="A7" s="98"/>
      <c r="B7" s="123" t="str">
        <f t="shared" si="0"/>
        <v xml:space="preserve"> </v>
      </c>
      <c r="C7" s="116"/>
      <c r="D7" s="118"/>
      <c r="E7" s="98"/>
      <c r="F7" s="101"/>
      <c r="G7" s="132"/>
      <c r="N7" s="110" t="s">
        <v>547</v>
      </c>
      <c r="O7" t="s">
        <v>521</v>
      </c>
    </row>
    <row r="8" spans="1:15" ht="15.75" thickBot="1">
      <c r="A8" s="98"/>
      <c r="B8" s="123" t="str">
        <f t="shared" si="0"/>
        <v xml:space="preserve"> </v>
      </c>
      <c r="C8" s="116"/>
      <c r="D8" s="118"/>
      <c r="E8" s="98"/>
      <c r="F8" s="102"/>
      <c r="G8" s="132"/>
      <c r="N8" s="110" t="s">
        <v>548</v>
      </c>
      <c r="O8" t="s">
        <v>521</v>
      </c>
    </row>
    <row r="9" spans="1:15" ht="15.75" thickBot="1">
      <c r="A9" s="100"/>
      <c r="B9" s="123" t="str">
        <f t="shared" si="0"/>
        <v xml:space="preserve"> </v>
      </c>
      <c r="C9" s="117"/>
      <c r="D9" s="117"/>
      <c r="E9" s="100"/>
      <c r="F9" s="100"/>
      <c r="G9" s="132"/>
      <c r="N9" s="110" t="s">
        <v>549</v>
      </c>
      <c r="O9" t="s">
        <v>521</v>
      </c>
    </row>
    <row r="10" spans="1:15" ht="15.75" thickBot="1">
      <c r="A10" s="100"/>
      <c r="B10" s="123" t="str">
        <f t="shared" si="0"/>
        <v xml:space="preserve"> </v>
      </c>
      <c r="C10" s="117"/>
      <c r="D10" s="117"/>
      <c r="E10" s="100"/>
      <c r="F10" s="100"/>
      <c r="G10" s="132"/>
      <c r="N10" s="110" t="s">
        <v>550</v>
      </c>
      <c r="O10" t="s">
        <v>521</v>
      </c>
    </row>
    <row r="11" spans="1:15" ht="15.75" thickBot="1">
      <c r="A11" s="100"/>
      <c r="B11" s="123" t="str">
        <f t="shared" si="0"/>
        <v xml:space="preserve"> </v>
      </c>
      <c r="C11" s="117"/>
      <c r="D11" s="117"/>
      <c r="E11" s="100"/>
      <c r="F11" s="100"/>
      <c r="G11" s="132"/>
      <c r="N11" s="110" t="s">
        <v>551</v>
      </c>
      <c r="O11" t="s">
        <v>531</v>
      </c>
    </row>
    <row r="12" spans="1:15" ht="15.75" thickBot="1">
      <c r="A12" s="100"/>
      <c r="B12" s="123" t="str">
        <f t="shared" si="0"/>
        <v xml:space="preserve"> </v>
      </c>
      <c r="C12" s="117"/>
      <c r="D12" s="117"/>
      <c r="E12" s="100"/>
      <c r="F12" s="100"/>
      <c r="G12" s="132"/>
      <c r="N12" s="110" t="s">
        <v>552</v>
      </c>
      <c r="O12" t="s">
        <v>521</v>
      </c>
    </row>
    <row r="13" spans="1:15" ht="15.75" thickBot="1">
      <c r="A13" s="100"/>
      <c r="B13" s="123" t="str">
        <f t="shared" si="0"/>
        <v xml:space="preserve"> </v>
      </c>
      <c r="C13" s="117"/>
      <c r="D13" s="117"/>
      <c r="E13" s="100"/>
      <c r="F13" s="100"/>
      <c r="G13" s="132"/>
      <c r="N13" s="110" t="s">
        <v>553</v>
      </c>
      <c r="O13" t="s">
        <v>532</v>
      </c>
    </row>
    <row r="14" spans="1:15" ht="15.75" thickBot="1">
      <c r="A14" s="100"/>
      <c r="B14" s="123" t="str">
        <f t="shared" si="0"/>
        <v xml:space="preserve"> </v>
      </c>
      <c r="C14" s="117"/>
      <c r="D14" s="117"/>
      <c r="E14" s="119"/>
      <c r="F14" s="120"/>
      <c r="G14" s="132"/>
      <c r="N14" s="110" t="s">
        <v>554</v>
      </c>
      <c r="O14" t="s">
        <v>528</v>
      </c>
    </row>
    <row r="15" spans="1:15" ht="15.75" thickBot="1">
      <c r="A15" s="100"/>
      <c r="B15" s="123" t="str">
        <f t="shared" si="0"/>
        <v xml:space="preserve"> </v>
      </c>
      <c r="C15" s="117"/>
      <c r="D15" s="117"/>
      <c r="E15" s="119"/>
      <c r="F15" s="119"/>
      <c r="G15" s="132"/>
      <c r="N15" s="110" t="s">
        <v>555</v>
      </c>
      <c r="O15" t="s">
        <v>533</v>
      </c>
    </row>
    <row r="16" spans="1:15" ht="15.75" thickBot="1">
      <c r="A16" s="100"/>
      <c r="B16" s="123" t="str">
        <f t="shared" si="0"/>
        <v xml:space="preserve"> </v>
      </c>
      <c r="C16" s="117"/>
      <c r="D16" s="117"/>
      <c r="E16" s="119"/>
      <c r="F16" s="119"/>
      <c r="G16" s="132"/>
      <c r="N16" s="110" t="s">
        <v>556</v>
      </c>
      <c r="O16" t="s">
        <v>531</v>
      </c>
    </row>
    <row r="17" spans="1:15" ht="15.75" thickBot="1">
      <c r="A17" s="100"/>
      <c r="B17" s="123" t="str">
        <f t="shared" si="0"/>
        <v xml:space="preserve"> </v>
      </c>
      <c r="C17" s="117"/>
      <c r="D17" s="117"/>
      <c r="E17" s="119"/>
      <c r="F17" s="119"/>
      <c r="G17" s="132"/>
      <c r="N17" s="110" t="s">
        <v>557</v>
      </c>
      <c r="O17" t="s">
        <v>521</v>
      </c>
    </row>
    <row r="18" spans="1:15" ht="15.75" thickBot="1">
      <c r="A18" s="100"/>
      <c r="B18" s="123" t="str">
        <f t="shared" si="0"/>
        <v xml:space="preserve"> </v>
      </c>
      <c r="C18" s="103"/>
      <c r="D18" s="103"/>
      <c r="E18" s="100"/>
      <c r="F18" s="100"/>
      <c r="G18" s="132"/>
      <c r="N18" s="110" t="s">
        <v>558</v>
      </c>
      <c r="O18" t="s">
        <v>522</v>
      </c>
    </row>
    <row r="19" spans="1:15" ht="15.75" customHeight="1" thickBot="1">
      <c r="A19" s="100"/>
      <c r="B19" s="123" t="str">
        <f t="shared" si="0"/>
        <v xml:space="preserve"> </v>
      </c>
      <c r="C19" s="103"/>
      <c r="D19" s="103"/>
      <c r="E19" s="100"/>
      <c r="F19" s="100"/>
      <c r="G19" s="132"/>
      <c r="N19" s="110" t="s">
        <v>559</v>
      </c>
      <c r="O19" s="131" t="s">
        <v>529</v>
      </c>
    </row>
    <row r="20" spans="1:15" ht="15.75" customHeight="1" thickBot="1">
      <c r="A20" s="100"/>
      <c r="B20" s="123" t="str">
        <f t="shared" si="0"/>
        <v xml:space="preserve"> </v>
      </c>
      <c r="C20" s="103"/>
      <c r="D20" s="103"/>
      <c r="E20" s="100"/>
      <c r="F20" s="100"/>
      <c r="G20" s="132"/>
      <c r="N20" s="110" t="s">
        <v>560</v>
      </c>
      <c r="O20" s="131" t="s">
        <v>523</v>
      </c>
    </row>
    <row r="21" spans="1:15" ht="15.75" customHeight="1" thickBot="1">
      <c r="A21" s="100"/>
      <c r="B21" s="123" t="str">
        <f t="shared" si="0"/>
        <v xml:space="preserve"> </v>
      </c>
      <c r="C21" s="103"/>
      <c r="D21" s="103"/>
      <c r="E21" s="100"/>
      <c r="F21" s="100"/>
      <c r="G21" s="132"/>
      <c r="N21" s="110" t="s">
        <v>561</v>
      </c>
      <c r="O21" s="131" t="s">
        <v>530</v>
      </c>
    </row>
    <row r="22" spans="1:15" ht="15.75" customHeight="1" thickBot="1">
      <c r="A22" s="100"/>
      <c r="B22" s="123" t="str">
        <f t="shared" si="0"/>
        <v xml:space="preserve"> </v>
      </c>
      <c r="C22" s="103"/>
      <c r="D22" s="103"/>
      <c r="E22" s="100"/>
      <c r="F22" s="100"/>
      <c r="G22" s="132"/>
      <c r="N22" s="110" t="s">
        <v>562</v>
      </c>
      <c r="O22" s="131" t="s">
        <v>521</v>
      </c>
    </row>
    <row r="23" spans="1:15" ht="15.75" customHeight="1" thickBot="1">
      <c r="A23" s="100"/>
      <c r="B23" s="123" t="str">
        <f t="shared" si="0"/>
        <v xml:space="preserve"> </v>
      </c>
      <c r="C23" s="103"/>
      <c r="D23" s="103"/>
      <c r="E23" s="100"/>
      <c r="F23" s="100"/>
      <c r="G23" s="132"/>
      <c r="N23" s="110" t="s">
        <v>563</v>
      </c>
      <c r="O23" t="s">
        <v>527</v>
      </c>
    </row>
    <row r="24" spans="1:15" ht="15.75" customHeight="1">
      <c r="A24" s="100"/>
      <c r="B24" s="123" t="str">
        <f t="shared" si="0"/>
        <v xml:space="preserve"> </v>
      </c>
      <c r="C24" s="103"/>
      <c r="D24" s="103"/>
      <c r="E24" s="100"/>
      <c r="F24" s="100"/>
      <c r="G24" s="132"/>
    </row>
    <row r="25" spans="1:15" ht="15.75" customHeight="1">
      <c r="A25" s="100"/>
      <c r="B25" s="123" t="str">
        <f t="shared" si="0"/>
        <v xml:space="preserve"> </v>
      </c>
      <c r="C25" s="103"/>
      <c r="D25" s="103"/>
      <c r="E25" s="100"/>
      <c r="F25" s="100"/>
      <c r="G25" s="132"/>
    </row>
    <row r="26" spans="1:15" ht="15.75" customHeight="1">
      <c r="A26" s="100"/>
      <c r="B26" s="123" t="str">
        <f t="shared" si="0"/>
        <v xml:space="preserve"> </v>
      </c>
      <c r="C26" s="103"/>
      <c r="D26" s="103"/>
      <c r="E26" s="100"/>
      <c r="F26" s="100"/>
      <c r="G26" s="132"/>
    </row>
    <row r="27" spans="1:15" ht="15.75" customHeight="1">
      <c r="A27" s="100"/>
      <c r="B27" s="123" t="str">
        <f t="shared" si="0"/>
        <v xml:space="preserve"> </v>
      </c>
      <c r="C27" s="103"/>
      <c r="D27" s="103"/>
      <c r="E27" s="100"/>
      <c r="F27" s="100"/>
      <c r="G27" s="132"/>
    </row>
    <row r="28" spans="1:15" ht="15.75" customHeight="1">
      <c r="A28" s="100"/>
      <c r="B28" s="123" t="str">
        <f t="shared" si="0"/>
        <v xml:space="preserve"> </v>
      </c>
      <c r="C28" s="103"/>
      <c r="D28" s="103"/>
      <c r="E28" s="100"/>
      <c r="F28" s="100"/>
      <c r="G28" s="132"/>
    </row>
    <row r="29" spans="1:15" ht="15.75" customHeight="1">
      <c r="A29" s="100"/>
      <c r="B29" s="123" t="str">
        <f t="shared" si="0"/>
        <v xml:space="preserve"> </v>
      </c>
      <c r="C29" s="103"/>
      <c r="D29" s="103"/>
      <c r="E29" s="100"/>
      <c r="F29" s="100"/>
      <c r="G29" s="132"/>
    </row>
    <row r="30" spans="1:15" ht="15.75" customHeight="1">
      <c r="A30" s="100"/>
      <c r="B30" s="123" t="str">
        <f t="shared" si="0"/>
        <v xml:space="preserve"> </v>
      </c>
      <c r="C30" s="103"/>
      <c r="D30" s="103"/>
      <c r="E30" s="100"/>
      <c r="F30" s="100"/>
      <c r="G30" s="132"/>
    </row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sheetProtection algorithmName="SHA-512" hashValue="yx0GYRumPSEEVsr2tdIJwFrbCOsV8zk9w898kWIedouZITsNJv82sr2ZXbH6scPR9Yj90dM10GPTLtgkkITJsQ==" saltValue="ZdIHtAripT9wZzmmP+8VKA==" spinCount="100000" sheet="1" objects="1" scenarios="1"/>
  <dataValidations count="1">
    <dataValidation type="list" allowBlank="1" showErrorMessage="1" sqref="G4:G30" xr:uid="{982AC4A5-24B2-4AFD-8A65-FA6086223116}">
      <formula1>$N$4:$N$23</formula1>
    </dataValidation>
  </dataValidations>
  <pageMargins left="0.7" right="0.7" top="0.78740157499999996" bottom="0.78740157499999996" header="0" footer="0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5">
      <c r="A1" s="61" t="s">
        <v>87</v>
      </c>
      <c r="B1" s="61" t="s">
        <v>88</v>
      </c>
      <c r="C1" s="61" t="s">
        <v>89</v>
      </c>
      <c r="D1" s="61" t="s">
        <v>90</v>
      </c>
      <c r="E1" s="61" t="s">
        <v>91</v>
      </c>
    </row>
    <row r="2" spans="1:5">
      <c r="A2" s="62" t="s">
        <v>92</v>
      </c>
      <c r="B2" s="62" t="s">
        <v>93</v>
      </c>
      <c r="C2" s="62" t="s">
        <v>94</v>
      </c>
      <c r="D2" s="62" t="s">
        <v>95</v>
      </c>
      <c r="E2" s="63">
        <v>0</v>
      </c>
    </row>
    <row r="3" spans="1:5">
      <c r="A3" s="62" t="s">
        <v>96</v>
      </c>
      <c r="B3" s="62" t="s">
        <v>97</v>
      </c>
      <c r="C3" s="62" t="s">
        <v>98</v>
      </c>
      <c r="D3" s="62" t="s">
        <v>99</v>
      </c>
      <c r="E3" s="63">
        <v>0</v>
      </c>
    </row>
    <row r="4" spans="1:5">
      <c r="A4" s="62" t="s">
        <v>100</v>
      </c>
      <c r="B4" s="62" t="s">
        <v>101</v>
      </c>
      <c r="C4" s="62" t="s">
        <v>102</v>
      </c>
      <c r="D4" s="62" t="s">
        <v>103</v>
      </c>
      <c r="E4" s="63">
        <v>0</v>
      </c>
    </row>
    <row r="5" spans="1:5">
      <c r="A5" s="62" t="s">
        <v>104</v>
      </c>
      <c r="B5" s="62" t="s">
        <v>105</v>
      </c>
      <c r="C5" s="62" t="s">
        <v>102</v>
      </c>
      <c r="D5" s="62" t="s">
        <v>103</v>
      </c>
      <c r="E5" s="63">
        <v>250000</v>
      </c>
    </row>
    <row r="6" spans="1:5">
      <c r="A6" s="62" t="s">
        <v>106</v>
      </c>
      <c r="B6" s="62" t="s">
        <v>107</v>
      </c>
      <c r="C6" s="62" t="s">
        <v>108</v>
      </c>
      <c r="D6" s="62" t="s">
        <v>103</v>
      </c>
      <c r="E6" s="63">
        <v>0</v>
      </c>
    </row>
    <row r="7" spans="1:5">
      <c r="A7" s="62" t="s">
        <v>109</v>
      </c>
      <c r="B7" s="62" t="s">
        <v>110</v>
      </c>
      <c r="C7" s="62" t="s">
        <v>111</v>
      </c>
      <c r="D7" s="62" t="s">
        <v>95</v>
      </c>
      <c r="E7" s="63">
        <v>0</v>
      </c>
    </row>
    <row r="8" spans="1:5">
      <c r="A8" s="62" t="s">
        <v>112</v>
      </c>
      <c r="B8" s="62" t="s">
        <v>113</v>
      </c>
      <c r="C8" s="62" t="s">
        <v>114</v>
      </c>
      <c r="D8" s="62" t="s">
        <v>99</v>
      </c>
      <c r="E8" s="63">
        <v>0</v>
      </c>
    </row>
    <row r="9" spans="1:5">
      <c r="A9" s="62" t="s">
        <v>115</v>
      </c>
      <c r="B9" s="62" t="s">
        <v>116</v>
      </c>
      <c r="C9" s="62" t="s">
        <v>117</v>
      </c>
      <c r="D9" s="62" t="s">
        <v>95</v>
      </c>
      <c r="E9" s="63">
        <v>0</v>
      </c>
    </row>
    <row r="10" spans="1:5">
      <c r="A10" s="62" t="s">
        <v>118</v>
      </c>
      <c r="B10" s="62" t="s">
        <v>119</v>
      </c>
      <c r="C10" s="62" t="s">
        <v>108</v>
      </c>
      <c r="D10" s="62" t="s">
        <v>103</v>
      </c>
      <c r="E10" s="63">
        <v>0</v>
      </c>
    </row>
    <row r="11" spans="1:5">
      <c r="A11" s="62" t="s">
        <v>120</v>
      </c>
      <c r="B11" s="62" t="s">
        <v>121</v>
      </c>
      <c r="C11" s="62" t="s">
        <v>98</v>
      </c>
      <c r="D11" s="62" t="s">
        <v>99</v>
      </c>
      <c r="E11" s="63">
        <v>250000</v>
      </c>
    </row>
    <row r="12" spans="1:5">
      <c r="A12" s="62" t="s">
        <v>122</v>
      </c>
      <c r="B12" s="62" t="s">
        <v>123</v>
      </c>
      <c r="C12" s="62" t="s">
        <v>111</v>
      </c>
      <c r="D12" s="62" t="s">
        <v>95</v>
      </c>
      <c r="E12" s="63">
        <v>248000</v>
      </c>
    </row>
    <row r="13" spans="1:5">
      <c r="A13" s="62" t="s">
        <v>124</v>
      </c>
      <c r="B13" s="62" t="s">
        <v>125</v>
      </c>
      <c r="C13" s="62" t="s">
        <v>108</v>
      </c>
      <c r="D13" s="62" t="s">
        <v>103</v>
      </c>
      <c r="E13" s="63">
        <v>0</v>
      </c>
    </row>
    <row r="14" spans="1:5">
      <c r="A14" s="62" t="s">
        <v>126</v>
      </c>
      <c r="B14" s="62" t="s">
        <v>127</v>
      </c>
      <c r="C14" s="62" t="s">
        <v>128</v>
      </c>
      <c r="D14" s="62" t="s">
        <v>129</v>
      </c>
      <c r="E14" s="63">
        <v>217500</v>
      </c>
    </row>
    <row r="15" spans="1:5">
      <c r="A15" s="62" t="s">
        <v>130</v>
      </c>
      <c r="B15" s="62" t="s">
        <v>131</v>
      </c>
      <c r="C15" s="62" t="s">
        <v>102</v>
      </c>
      <c r="D15" s="62" t="s">
        <v>103</v>
      </c>
      <c r="E15" s="63">
        <v>249000</v>
      </c>
    </row>
    <row r="16" spans="1:5">
      <c r="A16" s="62" t="s">
        <v>132</v>
      </c>
      <c r="B16" s="62" t="s">
        <v>133</v>
      </c>
      <c r="C16" s="62" t="s">
        <v>134</v>
      </c>
      <c r="D16" s="62" t="s">
        <v>129</v>
      </c>
      <c r="E16" s="63">
        <v>0</v>
      </c>
    </row>
    <row r="17" spans="1:5">
      <c r="A17" s="62" t="s">
        <v>135</v>
      </c>
      <c r="B17" s="62" t="s">
        <v>136</v>
      </c>
      <c r="C17" s="62" t="s">
        <v>137</v>
      </c>
      <c r="D17" s="62" t="s">
        <v>129</v>
      </c>
      <c r="E17" s="63">
        <v>143806</v>
      </c>
    </row>
    <row r="18" spans="1:5">
      <c r="A18" s="62" t="s">
        <v>138</v>
      </c>
      <c r="B18" s="62" t="s">
        <v>139</v>
      </c>
      <c r="C18" s="62" t="s">
        <v>117</v>
      </c>
      <c r="D18" s="62" t="s">
        <v>95</v>
      </c>
      <c r="E18" s="63">
        <v>243000</v>
      </c>
    </row>
    <row r="19" spans="1:5">
      <c r="A19" s="62" t="s">
        <v>140</v>
      </c>
      <c r="B19" s="62" t="s">
        <v>141</v>
      </c>
      <c r="C19" s="62" t="s">
        <v>137</v>
      </c>
      <c r="D19" s="62" t="s">
        <v>129</v>
      </c>
      <c r="E19" s="63">
        <v>39486</v>
      </c>
    </row>
    <row r="20" spans="1:5">
      <c r="A20" s="62" t="s">
        <v>142</v>
      </c>
      <c r="B20" s="62" t="s">
        <v>143</v>
      </c>
      <c r="C20" s="62" t="s">
        <v>102</v>
      </c>
      <c r="D20" s="62" t="s">
        <v>103</v>
      </c>
      <c r="E20" s="63">
        <v>249873</v>
      </c>
    </row>
    <row r="21" spans="1:5" ht="15.75" customHeight="1">
      <c r="A21" s="62" t="s">
        <v>144</v>
      </c>
      <c r="B21" s="62" t="s">
        <v>145</v>
      </c>
      <c r="C21" s="62" t="s">
        <v>128</v>
      </c>
      <c r="D21" s="62" t="s">
        <v>129</v>
      </c>
      <c r="E21" s="63">
        <v>0</v>
      </c>
    </row>
    <row r="22" spans="1:5" ht="15.75" customHeight="1">
      <c r="A22" s="62" t="s">
        <v>146</v>
      </c>
      <c r="B22" s="62" t="s">
        <v>147</v>
      </c>
      <c r="C22" s="62" t="s">
        <v>102</v>
      </c>
      <c r="D22" s="62" t="s">
        <v>103</v>
      </c>
      <c r="E22" s="63">
        <v>238280</v>
      </c>
    </row>
    <row r="23" spans="1:5" ht="15.75" customHeight="1">
      <c r="A23" s="62" t="s">
        <v>148</v>
      </c>
      <c r="B23" s="62" t="s">
        <v>149</v>
      </c>
      <c r="C23" s="62" t="s">
        <v>128</v>
      </c>
      <c r="D23" s="62" t="s">
        <v>129</v>
      </c>
      <c r="E23" s="63">
        <v>0</v>
      </c>
    </row>
    <row r="24" spans="1:5" ht="15.75" customHeight="1">
      <c r="A24" s="62" t="s">
        <v>150</v>
      </c>
      <c r="B24" s="62" t="s">
        <v>151</v>
      </c>
      <c r="C24" s="62" t="s">
        <v>114</v>
      </c>
      <c r="D24" s="62" t="s">
        <v>99</v>
      </c>
      <c r="E24" s="63">
        <v>208000</v>
      </c>
    </row>
    <row r="25" spans="1:5" ht="15.75" customHeight="1">
      <c r="A25" s="62" t="s">
        <v>152</v>
      </c>
      <c r="B25" s="62" t="s">
        <v>153</v>
      </c>
      <c r="C25" s="62" t="s">
        <v>117</v>
      </c>
      <c r="D25" s="62" t="s">
        <v>95</v>
      </c>
      <c r="E25" s="63">
        <v>250000</v>
      </c>
    </row>
    <row r="26" spans="1:5" ht="15.75" customHeight="1">
      <c r="A26" s="62" t="s">
        <v>154</v>
      </c>
      <c r="B26" s="62" t="s">
        <v>155</v>
      </c>
      <c r="C26" s="62" t="s">
        <v>111</v>
      </c>
      <c r="D26" s="62" t="s">
        <v>95</v>
      </c>
      <c r="E26" s="63">
        <v>0</v>
      </c>
    </row>
    <row r="27" spans="1:5" ht="15.75" customHeight="1">
      <c r="A27" s="62" t="s">
        <v>156</v>
      </c>
      <c r="B27" s="62" t="s">
        <v>157</v>
      </c>
      <c r="C27" s="62" t="s">
        <v>117</v>
      </c>
      <c r="D27" s="62" t="s">
        <v>95</v>
      </c>
      <c r="E27" s="63">
        <v>155720</v>
      </c>
    </row>
    <row r="28" spans="1:5" ht="15.75" customHeight="1">
      <c r="A28" s="62" t="s">
        <v>158</v>
      </c>
      <c r="B28" s="62" t="s">
        <v>159</v>
      </c>
      <c r="C28" s="62" t="s">
        <v>134</v>
      </c>
      <c r="D28" s="62" t="s">
        <v>129</v>
      </c>
      <c r="E28" s="63">
        <v>168400</v>
      </c>
    </row>
    <row r="29" spans="1:5" ht="15.75" customHeight="1">
      <c r="A29" s="62" t="s">
        <v>160</v>
      </c>
      <c r="B29" s="62" t="s">
        <v>161</v>
      </c>
      <c r="C29" s="62" t="s">
        <v>134</v>
      </c>
      <c r="D29" s="62" t="s">
        <v>129</v>
      </c>
      <c r="E29" s="63">
        <v>249905</v>
      </c>
    </row>
    <row r="30" spans="1:5" ht="15.75" customHeight="1">
      <c r="A30" s="62" t="s">
        <v>162</v>
      </c>
      <c r="B30" s="62" t="s">
        <v>163</v>
      </c>
      <c r="C30" s="62" t="s">
        <v>117</v>
      </c>
      <c r="D30" s="62" t="s">
        <v>95</v>
      </c>
      <c r="E30" s="63">
        <v>250000</v>
      </c>
    </row>
    <row r="31" spans="1:5" ht="15.75" customHeight="1">
      <c r="A31" s="62" t="s">
        <v>164</v>
      </c>
      <c r="B31" s="62" t="s">
        <v>165</v>
      </c>
      <c r="C31" s="62" t="s">
        <v>94</v>
      </c>
      <c r="D31" s="62" t="s">
        <v>95</v>
      </c>
      <c r="E31" s="63">
        <v>0</v>
      </c>
    </row>
    <row r="32" spans="1:5" ht="15.75" customHeight="1">
      <c r="A32" s="62" t="s">
        <v>166</v>
      </c>
      <c r="B32" s="62" t="s">
        <v>167</v>
      </c>
      <c r="C32" s="62" t="s">
        <v>94</v>
      </c>
      <c r="D32" s="62" t="s">
        <v>95</v>
      </c>
      <c r="E32" s="63">
        <v>249690</v>
      </c>
    </row>
    <row r="33" spans="1:5" ht="15.75" customHeight="1">
      <c r="A33" s="62" t="s">
        <v>168</v>
      </c>
      <c r="B33" s="62" t="s">
        <v>169</v>
      </c>
      <c r="C33" s="62" t="s">
        <v>94</v>
      </c>
      <c r="D33" s="62" t="s">
        <v>95</v>
      </c>
      <c r="E33" s="63">
        <v>249760</v>
      </c>
    </row>
    <row r="34" spans="1:5" ht="15.75" customHeight="1">
      <c r="A34" s="62" t="s">
        <v>170</v>
      </c>
      <c r="B34" s="62" t="s">
        <v>171</v>
      </c>
      <c r="C34" s="62" t="s">
        <v>137</v>
      </c>
      <c r="D34" s="62" t="s">
        <v>129</v>
      </c>
      <c r="E34" s="63">
        <v>0</v>
      </c>
    </row>
    <row r="35" spans="1:5" ht="15.75" customHeight="1">
      <c r="A35" s="62" t="s">
        <v>172</v>
      </c>
      <c r="B35" s="62" t="s">
        <v>173</v>
      </c>
      <c r="C35" s="62" t="s">
        <v>174</v>
      </c>
      <c r="D35" s="62" t="s">
        <v>99</v>
      </c>
      <c r="E35" s="63">
        <v>0</v>
      </c>
    </row>
    <row r="36" spans="1:5" ht="15.75" customHeight="1">
      <c r="A36" s="62" t="s">
        <v>175</v>
      </c>
      <c r="B36" s="62" t="s">
        <v>176</v>
      </c>
      <c r="C36" s="62" t="s">
        <v>117</v>
      </c>
      <c r="D36" s="62" t="s">
        <v>95</v>
      </c>
      <c r="E36" s="63">
        <v>250000</v>
      </c>
    </row>
    <row r="37" spans="1:5" ht="15.75" customHeight="1">
      <c r="A37" s="62" t="s">
        <v>177</v>
      </c>
      <c r="B37" s="62" t="s">
        <v>178</v>
      </c>
      <c r="C37" s="62" t="s">
        <v>94</v>
      </c>
      <c r="D37" s="62" t="s">
        <v>95</v>
      </c>
      <c r="E37" s="63">
        <v>0</v>
      </c>
    </row>
    <row r="38" spans="1:5" ht="15.75" customHeight="1">
      <c r="A38" s="62" t="s">
        <v>179</v>
      </c>
      <c r="B38" s="62" t="s">
        <v>180</v>
      </c>
      <c r="C38" s="62" t="s">
        <v>117</v>
      </c>
      <c r="D38" s="62" t="s">
        <v>95</v>
      </c>
      <c r="E38" s="63">
        <v>0</v>
      </c>
    </row>
    <row r="39" spans="1:5" ht="15.75" customHeight="1">
      <c r="A39" s="62" t="s">
        <v>181</v>
      </c>
      <c r="B39" s="62" t="s">
        <v>182</v>
      </c>
      <c r="C39" s="62" t="s">
        <v>137</v>
      </c>
      <c r="D39" s="62" t="s">
        <v>129</v>
      </c>
      <c r="E39" s="63">
        <v>0</v>
      </c>
    </row>
    <row r="40" spans="1:5" ht="15.75" customHeight="1">
      <c r="A40" s="62" t="s">
        <v>183</v>
      </c>
      <c r="B40" s="62" t="s">
        <v>184</v>
      </c>
      <c r="C40" s="62" t="s">
        <v>117</v>
      </c>
      <c r="D40" s="62" t="s">
        <v>95</v>
      </c>
      <c r="E40" s="63">
        <v>0</v>
      </c>
    </row>
    <row r="41" spans="1:5" ht="15.75" customHeight="1">
      <c r="A41" s="62" t="s">
        <v>185</v>
      </c>
      <c r="B41" s="62" t="s">
        <v>186</v>
      </c>
      <c r="C41" s="62" t="s">
        <v>111</v>
      </c>
      <c r="D41" s="62" t="s">
        <v>95</v>
      </c>
      <c r="E41" s="63">
        <v>0</v>
      </c>
    </row>
    <row r="42" spans="1:5" ht="15.75" customHeight="1">
      <c r="A42" s="62" t="s">
        <v>187</v>
      </c>
      <c r="B42" s="62" t="s">
        <v>188</v>
      </c>
      <c r="C42" s="62" t="s">
        <v>128</v>
      </c>
      <c r="D42" s="62" t="s">
        <v>129</v>
      </c>
      <c r="E42" s="63">
        <v>0</v>
      </c>
    </row>
    <row r="43" spans="1:5" ht="15.75" customHeight="1">
      <c r="A43" s="62" t="s">
        <v>189</v>
      </c>
      <c r="B43" s="62" t="s">
        <v>190</v>
      </c>
      <c r="C43" s="62" t="s">
        <v>117</v>
      </c>
      <c r="D43" s="62" t="s">
        <v>95</v>
      </c>
      <c r="E43" s="63">
        <v>250000</v>
      </c>
    </row>
    <row r="44" spans="1:5" ht="15.75" customHeight="1">
      <c r="A44" s="62" t="s">
        <v>191</v>
      </c>
      <c r="B44" s="62" t="s">
        <v>192</v>
      </c>
      <c r="C44" s="62" t="s">
        <v>98</v>
      </c>
      <c r="D44" s="62" t="s">
        <v>99</v>
      </c>
      <c r="E44" s="63">
        <v>0</v>
      </c>
    </row>
    <row r="45" spans="1:5" ht="15.75" customHeight="1">
      <c r="A45" s="62" t="s">
        <v>193</v>
      </c>
      <c r="B45" s="62" t="s">
        <v>194</v>
      </c>
      <c r="C45" s="62" t="s">
        <v>117</v>
      </c>
      <c r="D45" s="62" t="s">
        <v>95</v>
      </c>
      <c r="E45" s="63">
        <v>0</v>
      </c>
    </row>
    <row r="46" spans="1:5" ht="15.75" customHeight="1">
      <c r="A46" s="62" t="s">
        <v>195</v>
      </c>
      <c r="B46" s="62" t="s">
        <v>196</v>
      </c>
      <c r="C46" s="62" t="s">
        <v>111</v>
      </c>
      <c r="D46" s="62" t="s">
        <v>95</v>
      </c>
      <c r="E46" s="63">
        <v>128605</v>
      </c>
    </row>
    <row r="47" spans="1:5" ht="15.75" customHeight="1">
      <c r="A47" s="62" t="s">
        <v>197</v>
      </c>
      <c r="B47" s="62" t="s">
        <v>198</v>
      </c>
      <c r="C47" s="62" t="s">
        <v>174</v>
      </c>
      <c r="D47" s="62" t="s">
        <v>99</v>
      </c>
      <c r="E47" s="63">
        <v>0</v>
      </c>
    </row>
    <row r="48" spans="1:5" ht="15.75" customHeight="1">
      <c r="A48" s="62" t="s">
        <v>199</v>
      </c>
      <c r="B48" s="62" t="s">
        <v>200</v>
      </c>
      <c r="C48" s="62" t="s">
        <v>128</v>
      </c>
      <c r="D48" s="62" t="s">
        <v>129</v>
      </c>
      <c r="E48" s="63">
        <v>0</v>
      </c>
    </row>
    <row r="49" spans="1:5" ht="15.75" customHeight="1">
      <c r="A49" s="62" t="s">
        <v>201</v>
      </c>
      <c r="B49" s="62" t="s">
        <v>202</v>
      </c>
      <c r="C49" s="62" t="s">
        <v>128</v>
      </c>
      <c r="D49" s="62" t="s">
        <v>129</v>
      </c>
      <c r="E49" s="63">
        <v>195000</v>
      </c>
    </row>
    <row r="50" spans="1:5" ht="15.75" customHeight="1">
      <c r="A50" s="62" t="s">
        <v>203</v>
      </c>
      <c r="B50" s="62" t="s">
        <v>204</v>
      </c>
      <c r="C50" s="62" t="s">
        <v>117</v>
      </c>
      <c r="D50" s="62" t="s">
        <v>95</v>
      </c>
      <c r="E50" s="63">
        <v>207000</v>
      </c>
    </row>
    <row r="51" spans="1:5" ht="15.75" customHeight="1">
      <c r="A51" s="62" t="s">
        <v>205</v>
      </c>
      <c r="B51" s="62" t="s">
        <v>206</v>
      </c>
      <c r="C51" s="62" t="s">
        <v>128</v>
      </c>
      <c r="D51" s="62" t="s">
        <v>129</v>
      </c>
      <c r="E51" s="63">
        <v>0</v>
      </c>
    </row>
    <row r="52" spans="1:5" ht="15.75" customHeight="1">
      <c r="A52" s="62" t="s">
        <v>207</v>
      </c>
      <c r="B52" s="62" t="s">
        <v>208</v>
      </c>
      <c r="C52" s="62" t="s">
        <v>108</v>
      </c>
      <c r="D52" s="62" t="s">
        <v>103</v>
      </c>
      <c r="E52" s="63">
        <v>200000</v>
      </c>
    </row>
    <row r="53" spans="1:5" ht="15.75" customHeight="1">
      <c r="A53" s="62" t="s">
        <v>209</v>
      </c>
      <c r="B53" s="62" t="s">
        <v>210</v>
      </c>
      <c r="C53" s="62" t="s">
        <v>108</v>
      </c>
      <c r="D53" s="62" t="s">
        <v>103</v>
      </c>
      <c r="E53" s="63">
        <v>250000</v>
      </c>
    </row>
    <row r="54" spans="1:5" ht="15.75" customHeight="1">
      <c r="A54" s="62" t="s">
        <v>211</v>
      </c>
      <c r="B54" s="62" t="s">
        <v>212</v>
      </c>
      <c r="C54" s="62" t="s">
        <v>98</v>
      </c>
      <c r="D54" s="62" t="s">
        <v>99</v>
      </c>
      <c r="E54" s="63">
        <v>250000</v>
      </c>
    </row>
    <row r="55" spans="1:5" ht="15.75" customHeight="1">
      <c r="A55" s="62" t="s">
        <v>213</v>
      </c>
      <c r="B55" s="62" t="s">
        <v>214</v>
      </c>
      <c r="C55" s="62" t="s">
        <v>102</v>
      </c>
      <c r="D55" s="62" t="s">
        <v>103</v>
      </c>
      <c r="E55" s="63">
        <v>250000</v>
      </c>
    </row>
    <row r="56" spans="1:5" ht="15.75" customHeight="1">
      <c r="A56" s="62" t="s">
        <v>215</v>
      </c>
      <c r="B56" s="62" t="s">
        <v>216</v>
      </c>
      <c r="C56" s="62" t="s">
        <v>117</v>
      </c>
      <c r="D56" s="62" t="s">
        <v>95</v>
      </c>
      <c r="E56" s="63">
        <v>0</v>
      </c>
    </row>
    <row r="57" spans="1:5" ht="15.75" customHeight="1">
      <c r="A57" s="62" t="s">
        <v>217</v>
      </c>
      <c r="B57" s="62" t="s">
        <v>218</v>
      </c>
      <c r="C57" s="62" t="s">
        <v>117</v>
      </c>
      <c r="D57" s="62" t="s">
        <v>95</v>
      </c>
      <c r="E57" s="63">
        <v>0</v>
      </c>
    </row>
    <row r="58" spans="1:5" ht="15.75" customHeight="1">
      <c r="A58" s="62" t="s">
        <v>219</v>
      </c>
      <c r="B58" s="62" t="s">
        <v>220</v>
      </c>
      <c r="C58" s="62" t="s">
        <v>111</v>
      </c>
      <c r="D58" s="62" t="s">
        <v>95</v>
      </c>
      <c r="E58" s="63">
        <v>250000</v>
      </c>
    </row>
    <row r="59" spans="1:5" ht="15.75" customHeight="1">
      <c r="A59" s="62" t="s">
        <v>221</v>
      </c>
      <c r="B59" s="62" t="s">
        <v>222</v>
      </c>
      <c r="C59" s="62" t="s">
        <v>98</v>
      </c>
      <c r="D59" s="62" t="s">
        <v>99</v>
      </c>
      <c r="E59" s="63">
        <v>200000</v>
      </c>
    </row>
    <row r="60" spans="1:5" ht="15.75" customHeight="1">
      <c r="A60" s="62" t="s">
        <v>223</v>
      </c>
      <c r="B60" s="62" t="s">
        <v>224</v>
      </c>
      <c r="C60" s="62" t="s">
        <v>108</v>
      </c>
      <c r="D60" s="62" t="s">
        <v>103</v>
      </c>
      <c r="E60" s="63">
        <v>0</v>
      </c>
    </row>
    <row r="61" spans="1:5" ht="15.75" customHeight="1">
      <c r="A61" s="62" t="s">
        <v>225</v>
      </c>
      <c r="B61" s="62" t="s">
        <v>226</v>
      </c>
      <c r="C61" s="62" t="s">
        <v>102</v>
      </c>
      <c r="D61" s="62" t="s">
        <v>103</v>
      </c>
      <c r="E61" s="63">
        <v>0</v>
      </c>
    </row>
    <row r="62" spans="1:5" ht="15.75" customHeight="1">
      <c r="A62" s="62" t="s">
        <v>227</v>
      </c>
      <c r="B62" s="62" t="s">
        <v>228</v>
      </c>
      <c r="C62" s="62"/>
      <c r="D62" s="62" t="s">
        <v>229</v>
      </c>
      <c r="E62" s="63">
        <v>1499632</v>
      </c>
    </row>
    <row r="63" spans="1:5" ht="15.75" customHeight="1">
      <c r="A63" s="62" t="s">
        <v>230</v>
      </c>
      <c r="B63" s="62" t="s">
        <v>231</v>
      </c>
      <c r="C63" s="62"/>
      <c r="D63" s="62" t="s">
        <v>232</v>
      </c>
      <c r="E63" s="63">
        <v>0</v>
      </c>
    </row>
    <row r="64" spans="1:5" ht="15.75" customHeight="1">
      <c r="A64" s="62" t="s">
        <v>233</v>
      </c>
      <c r="B64" s="62" t="s">
        <v>234</v>
      </c>
      <c r="C64" s="62"/>
      <c r="D64" s="62" t="s">
        <v>235</v>
      </c>
      <c r="E64" s="63">
        <v>248500</v>
      </c>
    </row>
    <row r="65" spans="1:5" ht="15.75" customHeight="1">
      <c r="A65" s="62" t="s">
        <v>236</v>
      </c>
      <c r="B65" s="62" t="s">
        <v>237</v>
      </c>
      <c r="C65" s="62"/>
      <c r="D65" s="62" t="s">
        <v>238</v>
      </c>
      <c r="E65" s="63">
        <v>0</v>
      </c>
    </row>
    <row r="66" spans="1:5" ht="15.75" customHeight="1">
      <c r="A66" s="62" t="s">
        <v>239</v>
      </c>
      <c r="B66" s="62" t="s">
        <v>240</v>
      </c>
      <c r="C66" s="62"/>
      <c r="D66" s="62" t="s">
        <v>241</v>
      </c>
      <c r="E66" s="63">
        <v>0</v>
      </c>
    </row>
    <row r="67" spans="1:5" ht="15.75" customHeight="1">
      <c r="A67" s="62" t="s">
        <v>242</v>
      </c>
      <c r="B67" s="62" t="s">
        <v>243</v>
      </c>
      <c r="C67" s="62"/>
      <c r="D67" s="62" t="s">
        <v>244</v>
      </c>
      <c r="E67" s="63">
        <v>0</v>
      </c>
    </row>
    <row r="68" spans="1:5" ht="15.75" customHeight="1">
      <c r="A68" s="62" t="s">
        <v>245</v>
      </c>
      <c r="B68" s="62" t="s">
        <v>246</v>
      </c>
      <c r="C68" s="62"/>
      <c r="D68" s="62" t="s">
        <v>247</v>
      </c>
      <c r="E68" s="63">
        <v>0</v>
      </c>
    </row>
    <row r="69" spans="1:5" ht="15.75" customHeight="1">
      <c r="A69" s="62" t="s">
        <v>248</v>
      </c>
      <c r="B69" s="62" t="s">
        <v>249</v>
      </c>
      <c r="C69" s="62"/>
      <c r="D69" s="62" t="s">
        <v>250</v>
      </c>
      <c r="E69" s="63">
        <v>0</v>
      </c>
    </row>
    <row r="70" spans="1:5" ht="15.75" customHeight="1">
      <c r="A70" s="62" t="s">
        <v>251</v>
      </c>
      <c r="B70" s="62" t="s">
        <v>252</v>
      </c>
      <c r="C70" s="62"/>
      <c r="D70" s="62" t="s">
        <v>253</v>
      </c>
      <c r="E70" s="63">
        <v>0</v>
      </c>
    </row>
    <row r="71" spans="1:5" ht="15.75" customHeight="1">
      <c r="A71" s="62" t="s">
        <v>254</v>
      </c>
      <c r="B71" s="62" t="s">
        <v>255</v>
      </c>
      <c r="C71" s="62"/>
      <c r="D71" s="62" t="s">
        <v>256</v>
      </c>
      <c r="E71" s="63">
        <v>0</v>
      </c>
    </row>
    <row r="72" spans="1:5" ht="15.75" customHeight="1">
      <c r="A72" s="62" t="s">
        <v>257</v>
      </c>
      <c r="B72" s="62" t="s">
        <v>258</v>
      </c>
      <c r="C72" s="62"/>
      <c r="D72" s="62" t="s">
        <v>259</v>
      </c>
      <c r="E72" s="63">
        <v>173460</v>
      </c>
    </row>
    <row r="73" spans="1:5" ht="15.75" customHeight="1">
      <c r="A73" s="62" t="s">
        <v>260</v>
      </c>
      <c r="B73" s="62" t="s">
        <v>261</v>
      </c>
      <c r="C73" s="62"/>
      <c r="D73" s="62" t="s">
        <v>262</v>
      </c>
      <c r="E73" s="63">
        <v>230000</v>
      </c>
    </row>
    <row r="74" spans="1:5" ht="15.75" customHeight="1">
      <c r="A74" s="62" t="s">
        <v>263</v>
      </c>
      <c r="B74" s="62" t="s">
        <v>264</v>
      </c>
      <c r="C74" s="62"/>
      <c r="D74" s="62" t="s">
        <v>265</v>
      </c>
      <c r="E74" s="63">
        <v>0</v>
      </c>
    </row>
    <row r="75" spans="1:5" ht="15.75" customHeight="1">
      <c r="A75" s="62" t="s">
        <v>266</v>
      </c>
      <c r="B75" s="62" t="s">
        <v>267</v>
      </c>
      <c r="C75" s="62"/>
      <c r="D75" s="62" t="s">
        <v>268</v>
      </c>
      <c r="E75" s="63">
        <v>0</v>
      </c>
    </row>
    <row r="76" spans="1:5" ht="15.75" customHeight="1">
      <c r="A76" s="62" t="s">
        <v>269</v>
      </c>
      <c r="B76" s="62" t="s">
        <v>270</v>
      </c>
      <c r="C76" s="62"/>
      <c r="D76" s="62" t="s">
        <v>271</v>
      </c>
      <c r="E76" s="63">
        <v>0</v>
      </c>
    </row>
    <row r="77" spans="1:5" ht="15.75" customHeight="1">
      <c r="A77" s="62" t="s">
        <v>272</v>
      </c>
      <c r="B77" s="62" t="s">
        <v>273</v>
      </c>
      <c r="C77" s="62"/>
      <c r="D77" s="62" t="s">
        <v>274</v>
      </c>
      <c r="E77" s="63">
        <v>61000</v>
      </c>
    </row>
    <row r="78" spans="1:5" ht="15.75" customHeight="1">
      <c r="A78" s="62" t="s">
        <v>275</v>
      </c>
      <c r="B78" s="62" t="s">
        <v>276</v>
      </c>
      <c r="C78" s="62"/>
      <c r="D78" s="62" t="s">
        <v>277</v>
      </c>
      <c r="E78" s="63">
        <v>245000</v>
      </c>
    </row>
    <row r="79" spans="1:5" ht="15.75" customHeight="1">
      <c r="A79" s="62" t="s">
        <v>278</v>
      </c>
      <c r="B79" s="62" t="s">
        <v>279</v>
      </c>
      <c r="C79" s="62"/>
      <c r="D79" s="62" t="s">
        <v>280</v>
      </c>
      <c r="E79" s="63">
        <v>188700</v>
      </c>
    </row>
    <row r="80" spans="1:5" ht="15.75" customHeight="1">
      <c r="A80" s="62" t="s">
        <v>281</v>
      </c>
      <c r="B80" s="62" t="s">
        <v>282</v>
      </c>
      <c r="C80" s="62"/>
      <c r="D80" s="62" t="s">
        <v>283</v>
      </c>
      <c r="E80" s="63">
        <v>187500</v>
      </c>
    </row>
    <row r="81" spans="1:5" ht="15.75" customHeight="1">
      <c r="A81" s="62" t="s">
        <v>284</v>
      </c>
      <c r="B81" s="62" t="s">
        <v>285</v>
      </c>
      <c r="C81" s="62"/>
      <c r="D81" s="62" t="s">
        <v>286</v>
      </c>
      <c r="E81" s="63">
        <v>236000</v>
      </c>
    </row>
    <row r="82" spans="1:5" ht="15.75" customHeight="1">
      <c r="A82" s="62" t="s">
        <v>287</v>
      </c>
      <c r="B82" s="62" t="s">
        <v>288</v>
      </c>
      <c r="C82" s="62"/>
      <c r="D82" s="62" t="s">
        <v>289</v>
      </c>
      <c r="E82" s="63">
        <v>0</v>
      </c>
    </row>
    <row r="83" spans="1:5" ht="15.75" customHeight="1">
      <c r="A83" s="62" t="s">
        <v>290</v>
      </c>
      <c r="B83" s="62" t="s">
        <v>291</v>
      </c>
      <c r="C83" s="62"/>
      <c r="D83" s="62" t="s">
        <v>292</v>
      </c>
      <c r="E83" s="63">
        <v>0</v>
      </c>
    </row>
    <row r="84" spans="1:5" ht="15.75" customHeight="1">
      <c r="A84" s="62" t="s">
        <v>293</v>
      </c>
      <c r="B84" s="62" t="s">
        <v>294</v>
      </c>
      <c r="C84" s="62"/>
      <c r="D84" s="62" t="s">
        <v>295</v>
      </c>
      <c r="E84" s="63">
        <v>0</v>
      </c>
    </row>
    <row r="85" spans="1:5" ht="15.75" customHeight="1">
      <c r="A85" s="62" t="s">
        <v>296</v>
      </c>
      <c r="B85" s="62" t="s">
        <v>297</v>
      </c>
      <c r="C85" s="62"/>
      <c r="D85" s="62" t="s">
        <v>298</v>
      </c>
      <c r="E85" s="63">
        <v>143806</v>
      </c>
    </row>
    <row r="86" spans="1:5" ht="15.75" customHeight="1">
      <c r="A86" s="62" t="s">
        <v>299</v>
      </c>
      <c r="B86" s="62" t="s">
        <v>300</v>
      </c>
      <c r="C86" s="62"/>
      <c r="D86" s="62" t="s">
        <v>301</v>
      </c>
      <c r="E86" s="63">
        <v>204200</v>
      </c>
    </row>
    <row r="87" spans="1:5" ht="15.75" customHeight="1">
      <c r="A87" s="62" t="s">
        <v>302</v>
      </c>
      <c r="B87" s="62" t="s">
        <v>303</v>
      </c>
      <c r="C87" s="62"/>
      <c r="D87" s="62" t="s">
        <v>304</v>
      </c>
      <c r="E87" s="63">
        <v>195700</v>
      </c>
    </row>
    <row r="88" spans="1:5" ht="15.75" customHeight="1">
      <c r="A88" s="62" t="s">
        <v>305</v>
      </c>
      <c r="B88" s="62" t="s">
        <v>306</v>
      </c>
      <c r="C88" s="62"/>
      <c r="D88" s="62" t="s">
        <v>307</v>
      </c>
      <c r="E88" s="63">
        <v>0</v>
      </c>
    </row>
    <row r="89" spans="1:5" ht="15.75" customHeight="1">
      <c r="A89" s="62" t="s">
        <v>308</v>
      </c>
      <c r="B89" s="62" t="s">
        <v>309</v>
      </c>
      <c r="C89" s="62"/>
      <c r="D89" s="62" t="s">
        <v>310</v>
      </c>
      <c r="E89" s="63">
        <v>0</v>
      </c>
    </row>
    <row r="90" spans="1:5" ht="15.75" customHeight="1">
      <c r="A90" s="62" t="s">
        <v>311</v>
      </c>
      <c r="B90" s="62" t="s">
        <v>312</v>
      </c>
      <c r="C90" s="62"/>
      <c r="D90" s="62" t="s">
        <v>313</v>
      </c>
      <c r="E90" s="63">
        <v>0</v>
      </c>
    </row>
    <row r="91" spans="1:5" ht="15.75" customHeight="1">
      <c r="A91" s="62" t="s">
        <v>314</v>
      </c>
      <c r="B91" s="62" t="s">
        <v>315</v>
      </c>
      <c r="C91" s="62"/>
      <c r="D91" s="62" t="s">
        <v>316</v>
      </c>
      <c r="E91" s="63">
        <v>249000</v>
      </c>
    </row>
    <row r="92" spans="1:5" ht="15.75" customHeight="1">
      <c r="A92" s="62" t="s">
        <v>317</v>
      </c>
      <c r="B92" s="62" t="s">
        <v>318</v>
      </c>
      <c r="C92" s="62"/>
      <c r="D92" s="62" t="s">
        <v>319</v>
      </c>
      <c r="E92" s="63">
        <v>250000</v>
      </c>
    </row>
    <row r="93" spans="1:5" ht="15.75" customHeight="1">
      <c r="A93" s="62" t="s">
        <v>320</v>
      </c>
      <c r="B93" s="62" t="s">
        <v>321</v>
      </c>
      <c r="C93" s="62"/>
      <c r="D93" s="62" t="s">
        <v>322</v>
      </c>
      <c r="E93" s="63">
        <v>0</v>
      </c>
    </row>
    <row r="94" spans="1:5" ht="15.75" customHeight="1">
      <c r="A94" s="62" t="s">
        <v>323</v>
      </c>
      <c r="B94" s="62" t="s">
        <v>324</v>
      </c>
      <c r="C94" s="62"/>
      <c r="D94" s="62" t="s">
        <v>325</v>
      </c>
      <c r="E94" s="63">
        <v>0</v>
      </c>
    </row>
    <row r="95" spans="1:5" ht="15.75" customHeight="1">
      <c r="A95" s="62" t="s">
        <v>326</v>
      </c>
      <c r="B95" s="62" t="s">
        <v>327</v>
      </c>
      <c r="C95" s="62"/>
      <c r="D95" s="62" t="s">
        <v>328</v>
      </c>
      <c r="E95" s="63">
        <v>250000</v>
      </c>
    </row>
    <row r="96" spans="1:5" ht="15.75" customHeight="1">
      <c r="A96" s="62" t="s">
        <v>329</v>
      </c>
      <c r="B96" s="62" t="s">
        <v>330</v>
      </c>
      <c r="C96" s="62"/>
      <c r="D96" s="62" t="s">
        <v>331</v>
      </c>
      <c r="E96" s="63">
        <v>250000</v>
      </c>
    </row>
    <row r="97" spans="1:5" ht="15.75" customHeight="1">
      <c r="A97" s="62" t="s">
        <v>332</v>
      </c>
      <c r="B97" s="62" t="s">
        <v>333</v>
      </c>
      <c r="C97" s="62"/>
      <c r="D97" s="62" t="s">
        <v>334</v>
      </c>
      <c r="E97" s="63">
        <v>244000</v>
      </c>
    </row>
    <row r="98" spans="1:5" ht="15.75" customHeight="1">
      <c r="A98" s="62" t="s">
        <v>335</v>
      </c>
      <c r="B98" s="62" t="s">
        <v>336</v>
      </c>
      <c r="C98" s="62"/>
      <c r="D98" s="62" t="s">
        <v>337</v>
      </c>
      <c r="E98" s="63">
        <v>249300</v>
      </c>
    </row>
    <row r="99" spans="1:5" ht="15.75" customHeight="1">
      <c r="A99" s="62" t="s">
        <v>338</v>
      </c>
      <c r="B99" s="62" t="s">
        <v>339</v>
      </c>
      <c r="C99" s="62"/>
      <c r="D99" s="62" t="s">
        <v>340</v>
      </c>
      <c r="E99" s="63">
        <v>137500</v>
      </c>
    </row>
    <row r="100" spans="1:5" ht="15.75" customHeight="1">
      <c r="A100" s="62" t="s">
        <v>341</v>
      </c>
      <c r="B100" s="62" t="s">
        <v>342</v>
      </c>
      <c r="C100" s="62"/>
      <c r="D100" s="62" t="s">
        <v>343</v>
      </c>
      <c r="E100" s="63">
        <v>189200</v>
      </c>
    </row>
    <row r="101" spans="1:5" ht="15.75" customHeight="1">
      <c r="A101" s="62" t="s">
        <v>344</v>
      </c>
      <c r="B101" s="62" t="s">
        <v>345</v>
      </c>
      <c r="C101" s="62"/>
      <c r="D101" s="62" t="s">
        <v>346</v>
      </c>
      <c r="E101" s="63">
        <v>217650</v>
      </c>
    </row>
    <row r="102" spans="1:5" ht="15.75" customHeight="1">
      <c r="A102" s="62" t="s">
        <v>347</v>
      </c>
      <c r="B102" s="62" t="s">
        <v>348</v>
      </c>
      <c r="C102" s="62"/>
      <c r="D102" s="62" t="s">
        <v>349</v>
      </c>
      <c r="E102" s="63">
        <v>170000</v>
      </c>
    </row>
    <row r="103" spans="1:5" ht="15.75" customHeight="1">
      <c r="A103" s="62" t="s">
        <v>350</v>
      </c>
      <c r="B103" s="62" t="s">
        <v>351</v>
      </c>
      <c r="C103" s="62"/>
      <c r="D103" s="62" t="s">
        <v>352</v>
      </c>
      <c r="E103" s="63">
        <v>0</v>
      </c>
    </row>
    <row r="104" spans="1:5" ht="15.75" customHeight="1">
      <c r="A104" s="62" t="s">
        <v>353</v>
      </c>
      <c r="B104" s="62" t="s">
        <v>354</v>
      </c>
      <c r="C104" s="62"/>
      <c r="D104" s="62" t="s">
        <v>355</v>
      </c>
      <c r="E104" s="63">
        <v>248300</v>
      </c>
    </row>
    <row r="105" spans="1:5" ht="15.75" customHeight="1">
      <c r="A105" s="62" t="s">
        <v>356</v>
      </c>
      <c r="B105" s="62" t="s">
        <v>357</v>
      </c>
      <c r="C105" s="62"/>
      <c r="D105" s="62" t="s">
        <v>358</v>
      </c>
      <c r="E105" s="63">
        <v>0</v>
      </c>
    </row>
    <row r="106" spans="1:5" ht="15.75" customHeight="1">
      <c r="A106" s="62" t="s">
        <v>359</v>
      </c>
      <c r="B106" s="62" t="s">
        <v>360</v>
      </c>
      <c r="C106" s="62"/>
      <c r="D106" s="62" t="s">
        <v>361</v>
      </c>
      <c r="E106" s="63">
        <v>0</v>
      </c>
    </row>
    <row r="107" spans="1:5" ht="15.75" customHeight="1">
      <c r="A107" s="62" t="s">
        <v>362</v>
      </c>
      <c r="B107" s="62" t="s">
        <v>363</v>
      </c>
      <c r="C107" s="62"/>
      <c r="D107" s="62" t="s">
        <v>364</v>
      </c>
      <c r="E107" s="63">
        <v>0</v>
      </c>
    </row>
    <row r="108" spans="1:5" ht="15.75" customHeight="1">
      <c r="A108" s="62" t="s">
        <v>365</v>
      </c>
      <c r="B108" s="62" t="s">
        <v>366</v>
      </c>
      <c r="C108" s="62"/>
      <c r="D108" s="62" t="s">
        <v>367</v>
      </c>
      <c r="E108" s="63">
        <v>249000</v>
      </c>
    </row>
    <row r="109" spans="1:5" ht="15.75" customHeight="1">
      <c r="A109" s="62" t="s">
        <v>368</v>
      </c>
      <c r="B109" s="62" t="s">
        <v>369</v>
      </c>
      <c r="C109" s="62"/>
      <c r="D109" s="62" t="s">
        <v>370</v>
      </c>
      <c r="E109" s="63">
        <v>247500</v>
      </c>
    </row>
    <row r="110" spans="1:5" ht="15.75" customHeight="1">
      <c r="A110" s="62" t="s">
        <v>371</v>
      </c>
      <c r="B110" s="62" t="s">
        <v>372</v>
      </c>
      <c r="C110" s="62"/>
      <c r="D110" s="62" t="s">
        <v>373</v>
      </c>
      <c r="E110" s="63">
        <v>0</v>
      </c>
    </row>
    <row r="111" spans="1:5" ht="15.75" customHeight="1">
      <c r="A111" s="62" t="s">
        <v>374</v>
      </c>
      <c r="B111" s="62" t="s">
        <v>375</v>
      </c>
      <c r="C111" s="62"/>
      <c r="D111" s="62" t="s">
        <v>376</v>
      </c>
      <c r="E111" s="63">
        <v>0</v>
      </c>
    </row>
    <row r="112" spans="1:5" ht="15.75" customHeight="1">
      <c r="A112" s="62" t="s">
        <v>377</v>
      </c>
      <c r="B112" s="62" t="s">
        <v>378</v>
      </c>
      <c r="C112" s="62"/>
      <c r="D112" s="62" t="s">
        <v>379</v>
      </c>
      <c r="E112" s="63">
        <v>0</v>
      </c>
    </row>
    <row r="113" spans="1:5" ht="15.75" customHeight="1">
      <c r="A113" s="62" t="s">
        <v>380</v>
      </c>
      <c r="B113" s="62" t="s">
        <v>381</v>
      </c>
      <c r="C113" s="62"/>
      <c r="D113" s="62" t="s">
        <v>382</v>
      </c>
      <c r="E113" s="63">
        <v>0</v>
      </c>
    </row>
    <row r="114" spans="1:5" ht="15.75" customHeight="1">
      <c r="A114" s="62" t="s">
        <v>383</v>
      </c>
      <c r="B114" s="62" t="s">
        <v>384</v>
      </c>
      <c r="C114" s="62"/>
      <c r="D114" s="62" t="s">
        <v>385</v>
      </c>
      <c r="E114" s="63">
        <v>0</v>
      </c>
    </row>
    <row r="115" spans="1:5" ht="15.75" customHeight="1">
      <c r="A115" s="62" t="s">
        <v>386</v>
      </c>
      <c r="B115" s="62" t="s">
        <v>387</v>
      </c>
      <c r="C115" s="62"/>
      <c r="D115" s="62" t="s">
        <v>388</v>
      </c>
      <c r="E115" s="63">
        <v>0</v>
      </c>
    </row>
    <row r="116" spans="1:5" ht="15.75" customHeight="1">
      <c r="A116" s="62" t="s">
        <v>389</v>
      </c>
      <c r="B116" s="62" t="s">
        <v>390</v>
      </c>
      <c r="C116" s="62"/>
      <c r="D116" s="62" t="s">
        <v>391</v>
      </c>
      <c r="E116" s="63">
        <v>0</v>
      </c>
    </row>
    <row r="117" spans="1:5" ht="15.75" customHeight="1">
      <c r="A117" s="62" t="s">
        <v>392</v>
      </c>
      <c r="B117" s="62" t="s">
        <v>393</v>
      </c>
      <c r="C117" s="62"/>
      <c r="D117" s="62" t="s">
        <v>394</v>
      </c>
      <c r="E117" s="63">
        <v>249865</v>
      </c>
    </row>
    <row r="118" spans="1:5" ht="15.75" customHeight="1">
      <c r="A118" s="62" t="s">
        <v>395</v>
      </c>
      <c r="B118" s="62" t="s">
        <v>396</v>
      </c>
      <c r="C118" s="62"/>
      <c r="D118" s="62" t="s">
        <v>397</v>
      </c>
      <c r="E118" s="63">
        <v>215060</v>
      </c>
    </row>
    <row r="119" spans="1:5" ht="15.75" customHeight="1">
      <c r="A119" s="62" t="s">
        <v>398</v>
      </c>
      <c r="B119" s="62" t="s">
        <v>399</v>
      </c>
      <c r="C119" s="62"/>
      <c r="D119" s="62" t="s">
        <v>400</v>
      </c>
      <c r="E119" s="63">
        <v>0</v>
      </c>
    </row>
    <row r="120" spans="1:5" ht="15.75" customHeight="1">
      <c r="A120" s="62" t="s">
        <v>401</v>
      </c>
      <c r="B120" s="62" t="s">
        <v>402</v>
      </c>
      <c r="C120" s="62"/>
      <c r="D120" s="62" t="s">
        <v>403</v>
      </c>
      <c r="E120" s="63">
        <v>0</v>
      </c>
    </row>
    <row r="121" spans="1:5" ht="15.75" customHeight="1">
      <c r="A121" s="62" t="s">
        <v>404</v>
      </c>
      <c r="B121" s="62" t="s">
        <v>405</v>
      </c>
      <c r="C121" s="62"/>
      <c r="D121" s="62" t="s">
        <v>406</v>
      </c>
      <c r="E121" s="63">
        <v>0</v>
      </c>
    </row>
    <row r="122" spans="1:5" ht="15.75" customHeight="1">
      <c r="A122" s="62" t="s">
        <v>407</v>
      </c>
      <c r="B122" s="62" t="s">
        <v>408</v>
      </c>
      <c r="C122" s="62"/>
      <c r="D122" s="62" t="s">
        <v>409</v>
      </c>
      <c r="E122" s="63">
        <v>250000</v>
      </c>
    </row>
    <row r="123" spans="1:5" ht="15.75" customHeight="1">
      <c r="A123" s="62" t="s">
        <v>410</v>
      </c>
      <c r="B123" s="62" t="s">
        <v>411</v>
      </c>
      <c r="C123" s="62"/>
      <c r="D123" s="62" t="s">
        <v>412</v>
      </c>
      <c r="E123" s="63">
        <v>250000</v>
      </c>
    </row>
    <row r="124" spans="1:5" ht="15.75" customHeight="1">
      <c r="A124" s="62" t="s">
        <v>413</v>
      </c>
      <c r="B124" s="62" t="s">
        <v>414</v>
      </c>
      <c r="C124" s="62"/>
      <c r="D124" s="62" t="s">
        <v>415</v>
      </c>
      <c r="E124" s="63">
        <v>0</v>
      </c>
    </row>
    <row r="125" spans="1:5" ht="15.75" customHeight="1">
      <c r="A125" s="62" t="s">
        <v>416</v>
      </c>
      <c r="B125" s="62" t="s">
        <v>417</v>
      </c>
      <c r="C125" s="62"/>
      <c r="D125" s="62" t="s">
        <v>418</v>
      </c>
      <c r="E125" s="63">
        <v>246000</v>
      </c>
    </row>
    <row r="126" spans="1:5" ht="15.75" customHeight="1">
      <c r="A126" s="62" t="s">
        <v>419</v>
      </c>
      <c r="B126" s="62" t="s">
        <v>420</v>
      </c>
      <c r="C126" s="62"/>
      <c r="D126" s="62" t="s">
        <v>421</v>
      </c>
      <c r="E126" s="63">
        <v>0</v>
      </c>
    </row>
    <row r="127" spans="1:5" ht="15.75" customHeight="1">
      <c r="A127" s="62" t="s">
        <v>422</v>
      </c>
      <c r="B127" s="62" t="s">
        <v>423</v>
      </c>
      <c r="C127" s="62"/>
      <c r="D127" s="62" t="s">
        <v>424</v>
      </c>
      <c r="E127" s="63">
        <v>211000</v>
      </c>
    </row>
    <row r="128" spans="1:5" ht="15.75" customHeight="1">
      <c r="A128" s="62" t="s">
        <v>425</v>
      </c>
      <c r="B128" s="62" t="s">
        <v>426</v>
      </c>
      <c r="C128" s="62"/>
      <c r="D128" s="62" t="s">
        <v>427</v>
      </c>
      <c r="E128" s="63">
        <v>0</v>
      </c>
    </row>
    <row r="129" spans="1:5" ht="15.75" customHeight="1">
      <c r="A129" s="62" t="s">
        <v>428</v>
      </c>
      <c r="B129" s="62" t="s">
        <v>429</v>
      </c>
      <c r="C129" s="62"/>
      <c r="D129" s="62" t="s">
        <v>430</v>
      </c>
      <c r="E129" s="63">
        <v>0</v>
      </c>
    </row>
    <row r="130" spans="1:5" ht="15.75" customHeight="1">
      <c r="A130" s="62" t="s">
        <v>431</v>
      </c>
      <c r="B130" s="62" t="s">
        <v>432</v>
      </c>
      <c r="C130" s="62"/>
      <c r="D130" s="62" t="s">
        <v>433</v>
      </c>
      <c r="E130" s="63">
        <v>0</v>
      </c>
    </row>
    <row r="131" spans="1:5" ht="15.75" customHeight="1">
      <c r="A131" s="62" t="s">
        <v>434</v>
      </c>
      <c r="B131" s="62" t="s">
        <v>435</v>
      </c>
      <c r="C131" s="62"/>
      <c r="D131" s="62" t="s">
        <v>436</v>
      </c>
      <c r="E131" s="63">
        <v>0</v>
      </c>
    </row>
    <row r="132" spans="1:5" ht="15.75" customHeight="1">
      <c r="A132" s="62" t="s">
        <v>437</v>
      </c>
      <c r="B132" s="62" t="s">
        <v>438</v>
      </c>
      <c r="C132" s="62"/>
      <c r="D132" s="62" t="s">
        <v>439</v>
      </c>
      <c r="E132" s="63">
        <v>170885</v>
      </c>
    </row>
    <row r="133" spans="1:5" ht="15.75" customHeight="1">
      <c r="A133" s="62" t="s">
        <v>440</v>
      </c>
      <c r="B133" s="62" t="s">
        <v>441</v>
      </c>
      <c r="C133" s="62"/>
      <c r="D133" s="62" t="s">
        <v>442</v>
      </c>
      <c r="E133" s="63">
        <v>89000</v>
      </c>
    </row>
    <row r="134" spans="1:5" ht="15.75" customHeight="1">
      <c r="A134" s="62" t="s">
        <v>443</v>
      </c>
      <c r="B134" s="62" t="s">
        <v>444</v>
      </c>
      <c r="C134" s="62"/>
      <c r="D134" s="62" t="s">
        <v>445</v>
      </c>
      <c r="E134" s="63">
        <v>123998</v>
      </c>
    </row>
    <row r="135" spans="1:5" ht="15.75" customHeight="1">
      <c r="A135" s="62" t="s">
        <v>446</v>
      </c>
      <c r="B135" s="62" t="s">
        <v>447</v>
      </c>
      <c r="C135" s="62"/>
      <c r="D135" s="62" t="s">
        <v>448</v>
      </c>
      <c r="E135" s="63">
        <v>240697</v>
      </c>
    </row>
    <row r="136" spans="1:5" ht="15.75" customHeight="1">
      <c r="A136" s="62" t="s">
        <v>449</v>
      </c>
      <c r="B136" s="62" t="s">
        <v>450</v>
      </c>
      <c r="C136" s="62"/>
      <c r="D136" s="62" t="s">
        <v>451</v>
      </c>
      <c r="E136" s="63">
        <v>136425</v>
      </c>
    </row>
    <row r="137" spans="1:5" ht="15.75" customHeight="1">
      <c r="A137" s="62" t="s">
        <v>452</v>
      </c>
      <c r="B137" s="62" t="s">
        <v>453</v>
      </c>
      <c r="C137" s="62"/>
      <c r="D137" s="62" t="s">
        <v>454</v>
      </c>
      <c r="E137" s="63">
        <v>191097</v>
      </c>
    </row>
    <row r="138" spans="1:5" ht="15.75" customHeight="1"/>
    <row r="139" spans="1:5" ht="15.75" customHeight="1"/>
    <row r="140" spans="1:5" ht="15.75" customHeight="1"/>
    <row r="141" spans="1:5" ht="15.75" customHeight="1"/>
    <row r="142" spans="1:5" ht="15.75" customHeight="1"/>
    <row r="143" spans="1:5" ht="15.75" customHeight="1"/>
    <row r="144" spans="1:5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94"/>
  <sheetViews>
    <sheetView workbookViewId="0">
      <pane ySplit="3" topLeftCell="A4" activePane="bottomLeft" state="frozen"/>
      <selection pane="bottomLeft" activeCell="A3" sqref="A3"/>
    </sheetView>
  </sheetViews>
  <sheetFormatPr defaultColWidth="14.42578125" defaultRowHeight="15" customHeight="1"/>
  <cols>
    <col min="1" max="1" width="13.28515625" style="71" customWidth="1"/>
    <col min="2" max="2" width="17" style="71" customWidth="1"/>
    <col min="3" max="3" width="46.42578125" style="71" customWidth="1"/>
    <col min="4" max="4" width="16" style="71" customWidth="1"/>
    <col min="5" max="6" width="13.85546875" style="71" customWidth="1"/>
    <col min="7" max="7" width="63.85546875" style="71" customWidth="1"/>
    <col min="8" max="8" width="8.7109375" customWidth="1"/>
    <col min="9" max="9" width="14.5703125" hidden="1" customWidth="1"/>
    <col min="10" max="11" width="8.7109375" hidden="1" customWidth="1"/>
    <col min="12" max="13" width="9.140625" hidden="1" customWidth="1"/>
    <col min="14" max="17" width="8.7109375" hidden="1" customWidth="1"/>
    <col min="18" max="27" width="8.7109375" customWidth="1"/>
  </cols>
  <sheetData>
    <row r="1" spans="1:18">
      <c r="A1" s="59" t="s">
        <v>81</v>
      </c>
      <c r="B1" s="64"/>
      <c r="C1" s="4">
        <f>+'Úvodní list'!C1</f>
        <v>0</v>
      </c>
      <c r="D1" s="4"/>
      <c r="E1" s="4"/>
      <c r="F1" s="4"/>
      <c r="G1" s="65"/>
      <c r="M1" s="5" t="s">
        <v>482</v>
      </c>
    </row>
    <row r="2" spans="1:18">
      <c r="A2" s="59"/>
      <c r="B2" s="64"/>
      <c r="C2"/>
      <c r="D2"/>
      <c r="E2"/>
      <c r="F2"/>
      <c r="G2" s="65"/>
      <c r="M2" s="5" t="s">
        <v>483</v>
      </c>
    </row>
    <row r="3" spans="1:18" ht="36">
      <c r="A3" s="66" t="s">
        <v>565</v>
      </c>
      <c r="B3" s="124" t="s">
        <v>455</v>
      </c>
      <c r="C3" s="67" t="s">
        <v>456</v>
      </c>
      <c r="D3" s="67" t="s">
        <v>457</v>
      </c>
      <c r="E3" s="67" t="s">
        <v>568</v>
      </c>
      <c r="F3" s="67" t="s">
        <v>566</v>
      </c>
      <c r="G3" s="68" t="s">
        <v>458</v>
      </c>
      <c r="H3" s="77"/>
      <c r="I3" s="77"/>
      <c r="M3" s="5" t="s">
        <v>459</v>
      </c>
    </row>
    <row r="4" spans="1:18">
      <c r="A4" s="73"/>
      <c r="B4" s="138"/>
      <c r="C4" s="137"/>
      <c r="D4" s="114"/>
      <c r="E4" s="114"/>
      <c r="F4" s="136"/>
      <c r="G4" s="75"/>
      <c r="H4" s="104"/>
      <c r="I4" s="104"/>
      <c r="M4" s="5" t="s">
        <v>460</v>
      </c>
      <c r="R4" s="77"/>
    </row>
    <row r="5" spans="1:18">
      <c r="A5" s="73"/>
      <c r="B5" s="138"/>
      <c r="C5" s="137"/>
      <c r="D5" s="114"/>
      <c r="E5" s="114"/>
      <c r="F5" s="136"/>
      <c r="G5" s="75"/>
      <c r="H5" s="77"/>
      <c r="I5" s="77"/>
      <c r="M5" s="5" t="s">
        <v>461</v>
      </c>
      <c r="R5" s="77"/>
    </row>
    <row r="6" spans="1:18">
      <c r="A6" s="73"/>
      <c r="B6" s="138"/>
      <c r="C6" s="137"/>
      <c r="D6" s="114"/>
      <c r="E6" s="114"/>
      <c r="F6" s="136"/>
      <c r="G6" s="75"/>
      <c r="H6" s="77"/>
      <c r="I6" s="77"/>
      <c r="M6" s="5" t="s">
        <v>481</v>
      </c>
      <c r="R6" s="77"/>
    </row>
    <row r="7" spans="1:18">
      <c r="A7" s="73"/>
      <c r="B7" s="139"/>
      <c r="C7" s="137"/>
      <c r="D7" s="114"/>
      <c r="E7" s="114"/>
      <c r="F7" s="136"/>
      <c r="G7" s="75"/>
      <c r="H7" s="77"/>
      <c r="I7" s="77"/>
      <c r="M7" s="5" t="s">
        <v>506</v>
      </c>
      <c r="R7" s="77"/>
    </row>
    <row r="8" spans="1:18">
      <c r="A8" s="73"/>
      <c r="B8" s="139"/>
      <c r="C8" s="137"/>
      <c r="D8" s="74"/>
      <c r="E8" s="114"/>
      <c r="F8" s="136"/>
      <c r="G8" s="111"/>
      <c r="H8" s="77"/>
      <c r="I8" s="77"/>
      <c r="M8" s="5" t="s">
        <v>507</v>
      </c>
      <c r="R8" s="77"/>
    </row>
    <row r="9" spans="1:18">
      <c r="A9" s="73"/>
      <c r="B9" s="139"/>
      <c r="C9" s="137"/>
      <c r="D9" s="114"/>
      <c r="E9" s="114"/>
      <c r="F9" s="136"/>
      <c r="G9" s="75"/>
      <c r="H9" s="77"/>
      <c r="I9" s="77"/>
      <c r="M9" s="5" t="s">
        <v>508</v>
      </c>
      <c r="R9" s="77"/>
    </row>
    <row r="10" spans="1:18">
      <c r="A10" s="73"/>
      <c r="B10" s="139"/>
      <c r="C10" s="137"/>
      <c r="D10" s="114"/>
      <c r="E10" s="114"/>
      <c r="F10" s="136"/>
      <c r="G10" s="75"/>
      <c r="H10" s="77"/>
      <c r="I10" s="77"/>
      <c r="M10" s="5" t="s">
        <v>509</v>
      </c>
      <c r="R10" s="77"/>
    </row>
    <row r="11" spans="1:18">
      <c r="A11" s="73"/>
      <c r="B11" s="139"/>
      <c r="C11" s="137"/>
      <c r="D11" s="74"/>
      <c r="E11" s="114"/>
      <c r="F11" s="136"/>
      <c r="G11" s="111"/>
      <c r="H11" s="77"/>
      <c r="I11" s="77"/>
      <c r="M11" s="5" t="s">
        <v>472</v>
      </c>
      <c r="R11" s="77"/>
    </row>
    <row r="12" spans="1:18">
      <c r="A12" s="73"/>
      <c r="B12" s="139"/>
      <c r="C12" s="137"/>
      <c r="D12" s="114"/>
      <c r="E12" s="114"/>
      <c r="F12" s="136"/>
      <c r="G12" s="75"/>
      <c r="H12" s="77"/>
      <c r="I12" s="77"/>
      <c r="M12" s="5" t="s">
        <v>473</v>
      </c>
      <c r="R12" s="77"/>
    </row>
    <row r="13" spans="1:18">
      <c r="A13" s="73"/>
      <c r="B13" s="139"/>
      <c r="C13" s="137"/>
      <c r="D13" s="114"/>
      <c r="E13" s="114"/>
      <c r="F13" s="136"/>
      <c r="G13" s="75"/>
      <c r="H13" s="77"/>
      <c r="I13" s="77"/>
      <c r="M13" s="5" t="s">
        <v>474</v>
      </c>
      <c r="R13" s="77"/>
    </row>
    <row r="14" spans="1:18">
      <c r="A14" s="73"/>
      <c r="B14" s="139"/>
      <c r="C14" s="137"/>
      <c r="D14" s="114"/>
      <c r="E14" s="114"/>
      <c r="F14" s="136"/>
      <c r="G14" s="75"/>
      <c r="H14" s="77"/>
      <c r="I14" s="77"/>
      <c r="M14" s="5" t="s">
        <v>475</v>
      </c>
      <c r="R14" s="77"/>
    </row>
    <row r="15" spans="1:18">
      <c r="A15" s="73"/>
      <c r="B15" s="139"/>
      <c r="C15" s="137"/>
      <c r="D15" s="114"/>
      <c r="E15" s="114"/>
      <c r="F15" s="136"/>
      <c r="G15" s="75"/>
      <c r="H15" s="77"/>
      <c r="I15" s="77"/>
      <c r="M15" s="5" t="s">
        <v>476</v>
      </c>
      <c r="R15" s="77"/>
    </row>
    <row r="16" spans="1:18">
      <c r="A16" s="73"/>
      <c r="B16" s="139"/>
      <c r="C16" s="137"/>
      <c r="D16" s="74"/>
      <c r="E16" s="114"/>
      <c r="F16" s="136"/>
      <c r="G16" s="111"/>
      <c r="H16" s="77"/>
      <c r="I16" s="74"/>
      <c r="M16" s="5" t="s">
        <v>477</v>
      </c>
      <c r="R16" s="77"/>
    </row>
    <row r="17" spans="1:18">
      <c r="A17" s="73"/>
      <c r="B17" s="139"/>
      <c r="C17" s="137"/>
      <c r="D17" s="114"/>
      <c r="E17" s="114"/>
      <c r="F17" s="136"/>
      <c r="G17" s="75"/>
      <c r="H17" s="77"/>
      <c r="I17" s="74"/>
      <c r="M17" s="5" t="s">
        <v>478</v>
      </c>
      <c r="R17" s="77"/>
    </row>
    <row r="18" spans="1:18">
      <c r="A18" s="73"/>
      <c r="B18" s="139"/>
      <c r="C18" s="137"/>
      <c r="D18" s="114"/>
      <c r="E18" s="114"/>
      <c r="F18" s="136"/>
      <c r="G18" s="75"/>
      <c r="H18" s="77"/>
      <c r="I18" s="74"/>
      <c r="M18" s="5" t="s">
        <v>479</v>
      </c>
      <c r="R18" s="77"/>
    </row>
    <row r="19" spans="1:18">
      <c r="A19" s="73"/>
      <c r="B19" s="139"/>
      <c r="C19" s="137"/>
      <c r="D19" s="114"/>
      <c r="E19" s="114"/>
      <c r="F19" s="136"/>
      <c r="G19" s="75"/>
      <c r="H19" s="77"/>
      <c r="I19" s="74"/>
      <c r="M19" s="51" t="s">
        <v>510</v>
      </c>
      <c r="R19" s="77"/>
    </row>
    <row r="20" spans="1:18">
      <c r="A20" s="73"/>
      <c r="B20" s="139"/>
      <c r="C20" s="137"/>
      <c r="D20" s="74"/>
      <c r="E20" s="114"/>
      <c r="F20" s="136"/>
      <c r="G20" s="111"/>
      <c r="H20" s="77"/>
      <c r="I20" s="74"/>
      <c r="M20" s="51" t="s">
        <v>511</v>
      </c>
      <c r="R20" s="77"/>
    </row>
    <row r="21" spans="1:18" ht="15.75" customHeight="1">
      <c r="A21" s="73"/>
      <c r="B21" s="139"/>
      <c r="C21" s="137"/>
      <c r="D21" s="74"/>
      <c r="E21" s="114"/>
      <c r="F21" s="136"/>
      <c r="G21" s="111"/>
      <c r="H21" s="77"/>
      <c r="I21" s="74"/>
      <c r="M21" s="51" t="s">
        <v>512</v>
      </c>
      <c r="R21" s="77"/>
    </row>
    <row r="22" spans="1:18" ht="15.75" customHeight="1">
      <c r="A22" s="73"/>
      <c r="B22" s="139"/>
      <c r="C22" s="137"/>
      <c r="D22" s="114"/>
      <c r="E22" s="114"/>
      <c r="F22" s="136"/>
      <c r="G22" s="75"/>
      <c r="H22" s="77"/>
      <c r="I22" s="77"/>
      <c r="M22" s="51" t="s">
        <v>513</v>
      </c>
      <c r="R22" s="77"/>
    </row>
    <row r="23" spans="1:18" ht="15.75" customHeight="1">
      <c r="A23" s="73"/>
      <c r="B23" s="139"/>
      <c r="C23" s="137"/>
      <c r="D23" s="114"/>
      <c r="E23" s="114"/>
      <c r="F23" s="136"/>
      <c r="G23" s="75"/>
      <c r="H23" s="77"/>
      <c r="I23" s="77"/>
      <c r="M23" s="51" t="s">
        <v>514</v>
      </c>
      <c r="R23" s="77"/>
    </row>
    <row r="24" spans="1:18" ht="15.75" customHeight="1">
      <c r="A24" s="73"/>
      <c r="B24" s="139"/>
      <c r="C24" s="137"/>
      <c r="D24" s="114"/>
      <c r="E24" s="114"/>
      <c r="F24" s="136"/>
      <c r="G24" s="75"/>
      <c r="H24" s="77"/>
      <c r="I24" s="77"/>
      <c r="M24" s="51" t="s">
        <v>515</v>
      </c>
      <c r="R24" s="77"/>
    </row>
    <row r="25" spans="1:18" ht="15.75" customHeight="1">
      <c r="A25" s="73"/>
      <c r="B25" s="139"/>
      <c r="C25" s="137"/>
      <c r="D25" s="114"/>
      <c r="E25" s="114"/>
      <c r="F25" s="136"/>
      <c r="G25" s="75"/>
      <c r="H25" s="77"/>
      <c r="I25" s="77"/>
      <c r="M25" s="51" t="s">
        <v>516</v>
      </c>
      <c r="R25" s="77"/>
    </row>
    <row r="26" spans="1:18" ht="15.75" customHeight="1">
      <c r="A26" s="73"/>
      <c r="B26" s="139"/>
      <c r="C26" s="137"/>
      <c r="D26" s="114"/>
      <c r="E26" s="114"/>
      <c r="F26" s="136"/>
      <c r="G26" s="75"/>
      <c r="H26" s="77"/>
      <c r="I26" s="77"/>
      <c r="M26" s="51" t="s">
        <v>517</v>
      </c>
      <c r="R26" s="77"/>
    </row>
    <row r="27" spans="1:18" ht="15.75" customHeight="1">
      <c r="A27" s="73"/>
      <c r="B27" s="139"/>
      <c r="C27" s="137"/>
      <c r="D27" s="74"/>
      <c r="E27" s="114"/>
      <c r="F27" s="136"/>
      <c r="G27" s="111"/>
      <c r="H27" s="77"/>
      <c r="I27" s="77"/>
      <c r="M27" s="51" t="s">
        <v>518</v>
      </c>
      <c r="R27" s="77"/>
    </row>
    <row r="28" spans="1:18" ht="15.75" customHeight="1">
      <c r="A28" s="73"/>
      <c r="B28" s="139"/>
      <c r="C28" s="137"/>
      <c r="D28" s="74"/>
      <c r="E28" s="114"/>
      <c r="F28" s="136"/>
      <c r="G28" s="111"/>
      <c r="H28" s="77"/>
      <c r="I28" s="77"/>
      <c r="M28" s="51" t="s">
        <v>519</v>
      </c>
      <c r="R28" s="77"/>
    </row>
    <row r="29" spans="1:18" ht="15.75" customHeight="1">
      <c r="A29" s="73"/>
      <c r="B29" s="139"/>
      <c r="C29" s="137"/>
      <c r="D29" s="74"/>
      <c r="E29" s="114"/>
      <c r="F29" s="136"/>
      <c r="G29" s="111"/>
      <c r="H29" s="77"/>
      <c r="I29" s="77"/>
      <c r="M29" s="5" t="s">
        <v>489</v>
      </c>
      <c r="R29" s="77"/>
    </row>
    <row r="30" spans="1:18" ht="15.75" customHeight="1">
      <c r="A30" s="73"/>
      <c r="B30" s="139"/>
      <c r="C30" s="137"/>
      <c r="D30" s="74"/>
      <c r="E30" s="114"/>
      <c r="F30" s="136"/>
      <c r="G30" s="111"/>
      <c r="H30" s="77"/>
      <c r="I30" s="77"/>
      <c r="M30" s="131" t="s">
        <v>567</v>
      </c>
      <c r="R30" s="77"/>
    </row>
    <row r="31" spans="1:18" ht="15.75" customHeight="1">
      <c r="A31" s="73"/>
      <c r="B31" s="139"/>
      <c r="C31" s="137"/>
      <c r="D31" s="114"/>
      <c r="E31" s="114"/>
      <c r="F31" s="136"/>
      <c r="G31" s="75"/>
      <c r="H31" s="77"/>
      <c r="I31" s="77"/>
      <c r="M31" s="5"/>
      <c r="R31" s="77"/>
    </row>
    <row r="32" spans="1:18" ht="15.75" customHeight="1">
      <c r="A32" s="73"/>
      <c r="B32" s="139"/>
      <c r="C32" s="137"/>
      <c r="D32" s="114"/>
      <c r="E32" s="114"/>
      <c r="F32" s="136"/>
      <c r="G32" s="75"/>
      <c r="H32" s="77"/>
      <c r="I32" s="77"/>
      <c r="M32" s="5"/>
      <c r="R32" s="77"/>
    </row>
    <row r="33" spans="1:18" ht="15.75" customHeight="1">
      <c r="A33" s="73"/>
      <c r="B33" s="139"/>
      <c r="C33" s="137"/>
      <c r="D33" s="114"/>
      <c r="E33" s="114"/>
      <c r="F33" s="136"/>
      <c r="G33" s="75"/>
      <c r="H33" s="77"/>
      <c r="I33" s="77"/>
      <c r="M33" s="5"/>
      <c r="R33" s="77"/>
    </row>
    <row r="34" spans="1:18" ht="15.75" customHeight="1">
      <c r="A34" s="73"/>
      <c r="B34" s="139"/>
      <c r="C34" s="137"/>
      <c r="D34" s="74"/>
      <c r="E34" s="114"/>
      <c r="F34" s="136"/>
      <c r="G34" s="111"/>
      <c r="H34" s="77"/>
      <c r="I34" s="77"/>
      <c r="R34" s="77"/>
    </row>
    <row r="35" spans="1:18" ht="15.75" customHeight="1">
      <c r="A35" s="73"/>
      <c r="B35" s="139"/>
      <c r="C35" s="137"/>
      <c r="D35" s="74"/>
      <c r="E35" s="114"/>
      <c r="F35" s="136"/>
      <c r="G35" s="111"/>
      <c r="H35" s="77"/>
      <c r="I35" s="77"/>
      <c r="R35" s="77"/>
    </row>
    <row r="36" spans="1:18" ht="15.75" customHeight="1">
      <c r="A36" s="73"/>
      <c r="B36" s="139"/>
      <c r="C36" s="137"/>
      <c r="D36" s="114"/>
      <c r="E36" s="114"/>
      <c r="F36" s="136"/>
      <c r="G36" s="75"/>
      <c r="H36" s="77"/>
      <c r="I36" s="77"/>
      <c r="R36" s="77"/>
    </row>
    <row r="37" spans="1:18" ht="15.75" customHeight="1">
      <c r="A37" s="73"/>
      <c r="B37" s="139"/>
      <c r="C37" s="137"/>
      <c r="D37" s="114"/>
      <c r="E37" s="114"/>
      <c r="F37" s="136"/>
      <c r="G37" s="75"/>
      <c r="H37" s="77"/>
      <c r="I37" s="77"/>
      <c r="R37" s="77"/>
    </row>
    <row r="38" spans="1:18" ht="15.75" customHeight="1">
      <c r="A38" s="73"/>
      <c r="B38" s="139"/>
      <c r="C38" s="137"/>
      <c r="D38" s="114"/>
      <c r="E38" s="114"/>
      <c r="F38" s="136"/>
      <c r="G38" s="75"/>
      <c r="H38" s="77"/>
      <c r="I38" s="77"/>
      <c r="R38" s="77"/>
    </row>
    <row r="39" spans="1:18" ht="15.75" customHeight="1">
      <c r="A39" s="73"/>
      <c r="B39" s="139"/>
      <c r="C39" s="137"/>
      <c r="D39" s="76"/>
      <c r="E39" s="114"/>
      <c r="F39" s="136"/>
      <c r="G39" s="75"/>
      <c r="H39" s="77"/>
      <c r="I39" s="77"/>
      <c r="M39" s="5"/>
      <c r="R39" s="77"/>
    </row>
    <row r="40" spans="1:18" ht="15.75" customHeight="1">
      <c r="A40" s="73"/>
      <c r="B40" s="139"/>
      <c r="C40" s="137"/>
      <c r="D40" s="115"/>
      <c r="E40" s="114"/>
      <c r="F40" s="136"/>
      <c r="G40" s="111"/>
      <c r="H40" s="77"/>
      <c r="I40" s="77"/>
      <c r="R40" s="77"/>
    </row>
    <row r="41" spans="1:18" ht="15.75" customHeight="1">
      <c r="A41" s="73"/>
      <c r="B41" s="139"/>
      <c r="C41" s="137"/>
      <c r="D41" s="115"/>
      <c r="E41" s="114"/>
      <c r="F41" s="136"/>
      <c r="G41" s="111"/>
      <c r="H41" s="77"/>
      <c r="I41" s="77"/>
      <c r="R41" s="77"/>
    </row>
    <row r="42" spans="1:18" ht="15.75" customHeight="1">
      <c r="A42" s="73"/>
      <c r="B42" s="139"/>
      <c r="C42" s="137"/>
      <c r="D42" s="76"/>
      <c r="E42" s="114"/>
      <c r="F42" s="136"/>
      <c r="G42" s="75"/>
      <c r="H42" s="77"/>
      <c r="I42" s="77"/>
      <c r="R42" s="77"/>
    </row>
    <row r="43" spans="1:18" ht="15.75" customHeight="1">
      <c r="A43" s="73"/>
      <c r="B43" s="139"/>
      <c r="C43" s="137"/>
      <c r="D43" s="76"/>
      <c r="E43" s="114"/>
      <c r="F43" s="136"/>
      <c r="G43" s="75"/>
      <c r="H43" s="77"/>
      <c r="I43" s="77"/>
      <c r="R43" s="77"/>
    </row>
    <row r="44" spans="1:18" ht="15.75" customHeight="1">
      <c r="A44" s="73"/>
      <c r="B44" s="139"/>
      <c r="C44" s="137"/>
      <c r="D44" s="76"/>
      <c r="E44" s="114"/>
      <c r="F44" s="136"/>
      <c r="G44" s="75"/>
      <c r="H44" s="77"/>
      <c r="I44" s="77"/>
      <c r="R44" s="77"/>
    </row>
    <row r="45" spans="1:18" ht="15.75" customHeight="1">
      <c r="A45" s="73"/>
      <c r="B45" s="139"/>
      <c r="C45" s="137"/>
      <c r="D45" s="115"/>
      <c r="E45" s="114"/>
      <c r="F45" s="136"/>
      <c r="G45" s="111"/>
      <c r="H45" s="77"/>
      <c r="I45" s="77"/>
      <c r="R45" s="77"/>
    </row>
    <row r="46" spans="1:18" ht="15.75" customHeight="1">
      <c r="A46" s="73"/>
      <c r="B46" s="139"/>
      <c r="C46" s="137"/>
      <c r="D46" s="115"/>
      <c r="E46" s="114"/>
      <c r="F46" s="136"/>
      <c r="G46" s="111"/>
      <c r="H46" s="77"/>
      <c r="I46" s="77"/>
      <c r="R46" s="77"/>
    </row>
    <row r="47" spans="1:18" ht="15.75" customHeight="1">
      <c r="A47" s="73"/>
      <c r="B47" s="139"/>
      <c r="C47" s="137"/>
      <c r="D47" s="115"/>
      <c r="E47" s="114"/>
      <c r="F47" s="136"/>
      <c r="G47" s="111"/>
      <c r="H47" s="77"/>
      <c r="I47" s="77"/>
      <c r="R47" s="77"/>
    </row>
    <row r="48" spans="1:18" ht="15.75" customHeight="1">
      <c r="A48" s="73"/>
      <c r="B48" s="139"/>
      <c r="C48" s="137"/>
      <c r="D48" s="76"/>
      <c r="E48" s="114"/>
      <c r="F48" s="136"/>
      <c r="G48" s="75"/>
      <c r="H48" s="77"/>
      <c r="I48" s="77"/>
      <c r="R48" s="77"/>
    </row>
    <row r="49" spans="1:18" ht="15.75" customHeight="1">
      <c r="A49" s="73"/>
      <c r="B49" s="139"/>
      <c r="C49" s="137"/>
      <c r="D49" s="76"/>
      <c r="E49" s="114"/>
      <c r="F49" s="136"/>
      <c r="G49" s="75"/>
      <c r="H49" s="77"/>
      <c r="I49" s="77"/>
      <c r="R49" s="77"/>
    </row>
    <row r="50" spans="1:18" ht="15.75" customHeight="1">
      <c r="A50" s="73"/>
      <c r="B50" s="139"/>
      <c r="C50" s="137"/>
      <c r="D50" s="76"/>
      <c r="E50" s="114"/>
      <c r="F50" s="136"/>
      <c r="G50" s="75"/>
      <c r="H50" s="77"/>
      <c r="I50" s="77"/>
      <c r="R50" s="77"/>
    </row>
    <row r="51" spans="1:18" ht="15.75" customHeight="1">
      <c r="A51" s="73"/>
      <c r="B51" s="139"/>
      <c r="C51" s="137"/>
      <c r="D51" s="115"/>
      <c r="E51" s="114"/>
      <c r="F51" s="136"/>
      <c r="G51" s="111"/>
      <c r="H51" s="77"/>
      <c r="I51" s="77"/>
      <c r="R51" s="77"/>
    </row>
    <row r="52" spans="1:18" ht="15.75" customHeight="1">
      <c r="A52" s="73"/>
      <c r="B52" s="139"/>
      <c r="C52" s="137"/>
      <c r="D52" s="115"/>
      <c r="E52" s="114"/>
      <c r="F52" s="136"/>
      <c r="G52" s="111"/>
      <c r="H52" s="77"/>
      <c r="I52" s="77"/>
      <c r="R52" s="77"/>
    </row>
    <row r="53" spans="1:18" ht="15.75" customHeight="1">
      <c r="A53" s="73"/>
      <c r="B53" s="139"/>
      <c r="C53" s="137"/>
      <c r="D53" s="115"/>
      <c r="E53" s="114"/>
      <c r="F53" s="136"/>
      <c r="G53" s="111"/>
      <c r="H53" s="77"/>
      <c r="I53" s="77"/>
      <c r="R53" s="77"/>
    </row>
    <row r="54" spans="1:18" ht="15.75" customHeight="1">
      <c r="A54" s="73"/>
      <c r="B54" s="139"/>
      <c r="C54" s="137"/>
      <c r="D54" s="76"/>
      <c r="E54" s="114"/>
      <c r="F54" s="136"/>
      <c r="G54" s="75"/>
      <c r="H54" s="77"/>
      <c r="I54" s="77"/>
      <c r="R54" s="77"/>
    </row>
    <row r="55" spans="1:18" ht="15.75" customHeight="1">
      <c r="A55" s="73"/>
      <c r="B55" s="139"/>
      <c r="C55" s="137"/>
      <c r="D55" s="76"/>
      <c r="E55" s="114"/>
      <c r="F55" s="136"/>
      <c r="G55" s="75"/>
      <c r="H55" s="77"/>
      <c r="I55" s="77"/>
      <c r="R55" s="77"/>
    </row>
    <row r="56" spans="1:18" ht="15.75" customHeight="1">
      <c r="A56" s="73"/>
      <c r="B56" s="139"/>
      <c r="C56" s="137"/>
      <c r="D56" s="76"/>
      <c r="E56" s="114"/>
      <c r="F56" s="136"/>
      <c r="G56" s="75"/>
      <c r="H56" s="77"/>
      <c r="I56" s="77"/>
      <c r="R56" s="77"/>
    </row>
    <row r="57" spans="1:18" ht="15.75" customHeight="1">
      <c r="A57" s="73"/>
      <c r="B57" s="139"/>
      <c r="C57" s="137"/>
      <c r="D57" s="76"/>
      <c r="E57" s="114"/>
      <c r="F57" s="136"/>
      <c r="G57" s="75"/>
      <c r="H57" s="77"/>
      <c r="I57" s="77"/>
      <c r="R57" s="77"/>
    </row>
    <row r="58" spans="1:18" ht="15.75" customHeight="1">
      <c r="A58" s="73"/>
      <c r="B58" s="139"/>
      <c r="C58" s="137"/>
      <c r="D58" s="115"/>
      <c r="E58" s="114"/>
      <c r="F58" s="136"/>
      <c r="G58" s="111"/>
      <c r="H58" s="77"/>
      <c r="I58" s="77"/>
      <c r="R58" s="77"/>
    </row>
    <row r="59" spans="1:18" ht="15.75" customHeight="1">
      <c r="A59" s="73"/>
      <c r="B59" s="139"/>
      <c r="C59" s="137"/>
      <c r="D59" s="76"/>
      <c r="E59" s="114"/>
      <c r="F59" s="136"/>
      <c r="G59" s="75"/>
      <c r="H59" s="77"/>
      <c r="I59" s="77"/>
      <c r="R59" s="77"/>
    </row>
    <row r="60" spans="1:18" ht="15.75" customHeight="1">
      <c r="A60" s="73"/>
      <c r="B60" s="139"/>
      <c r="C60" s="137"/>
      <c r="D60" s="115"/>
      <c r="E60" s="114"/>
      <c r="F60" s="136"/>
      <c r="G60" s="111"/>
      <c r="H60" s="77"/>
      <c r="I60" s="77"/>
      <c r="R60" s="77"/>
    </row>
    <row r="61" spans="1:18" ht="15.75" customHeight="1">
      <c r="A61" s="73"/>
      <c r="B61" s="139"/>
      <c r="C61" s="137"/>
      <c r="D61" s="115"/>
      <c r="E61" s="114"/>
      <c r="F61" s="136"/>
      <c r="G61" s="111"/>
      <c r="H61" s="77"/>
      <c r="I61" s="77"/>
      <c r="R61" s="77"/>
    </row>
    <row r="62" spans="1:18" ht="15.75" customHeight="1">
      <c r="A62" s="73"/>
      <c r="B62" s="139"/>
      <c r="C62" s="137"/>
      <c r="D62" s="115"/>
      <c r="E62" s="114"/>
      <c r="F62" s="136"/>
      <c r="G62" s="111"/>
      <c r="H62" s="77"/>
      <c r="I62" s="77"/>
      <c r="R62" s="77"/>
    </row>
    <row r="63" spans="1:18" ht="15.75" customHeight="1">
      <c r="A63" s="73"/>
      <c r="B63" s="139"/>
      <c r="C63" s="137"/>
      <c r="D63" s="115"/>
      <c r="E63" s="114"/>
      <c r="F63" s="136"/>
      <c r="G63" s="111"/>
      <c r="H63" s="77"/>
      <c r="I63" s="77"/>
      <c r="R63" s="77"/>
    </row>
    <row r="64" spans="1:18" ht="15.75" customHeight="1">
      <c r="A64" s="73"/>
      <c r="B64" s="139"/>
      <c r="C64" s="137"/>
      <c r="D64" s="76"/>
      <c r="E64" s="114"/>
      <c r="F64" s="136"/>
      <c r="G64" s="75"/>
      <c r="H64" s="77"/>
      <c r="I64" s="77"/>
      <c r="R64" s="77"/>
    </row>
    <row r="65" spans="1:18" ht="15.75" customHeight="1">
      <c r="A65" s="73"/>
      <c r="B65" s="139"/>
      <c r="C65" s="137"/>
      <c r="D65" s="76"/>
      <c r="E65" s="114"/>
      <c r="F65" s="136"/>
      <c r="G65" s="111"/>
      <c r="H65" s="77"/>
      <c r="I65" s="77"/>
      <c r="R65" s="77"/>
    </row>
    <row r="66" spans="1:18" ht="15.75" customHeight="1">
      <c r="A66" s="73"/>
      <c r="B66" s="139"/>
      <c r="C66" s="137"/>
      <c r="D66" s="115"/>
      <c r="E66" s="114"/>
      <c r="F66" s="136"/>
      <c r="G66" s="111"/>
      <c r="H66" s="77"/>
      <c r="I66" s="77"/>
      <c r="R66" s="77"/>
    </row>
    <row r="67" spans="1:18" ht="15.75" customHeight="1">
      <c r="A67" s="73"/>
      <c r="B67" s="139"/>
      <c r="C67" s="137"/>
      <c r="D67" s="76"/>
      <c r="E67" s="114"/>
      <c r="F67" s="136"/>
      <c r="G67" s="75"/>
      <c r="H67" s="77"/>
      <c r="I67" s="77"/>
      <c r="R67" s="77"/>
    </row>
    <row r="68" spans="1:18" ht="15.75" customHeight="1">
      <c r="A68" s="73"/>
      <c r="B68" s="139"/>
      <c r="C68" s="137"/>
      <c r="D68" s="76"/>
      <c r="E68" s="114"/>
      <c r="F68" s="136"/>
      <c r="G68" s="111"/>
      <c r="H68" s="77"/>
      <c r="I68" s="77"/>
      <c r="R68" s="77"/>
    </row>
    <row r="69" spans="1:18" ht="15.75" customHeight="1">
      <c r="A69" s="73"/>
      <c r="B69" s="139"/>
      <c r="C69" s="137"/>
      <c r="D69" s="115"/>
      <c r="E69" s="114"/>
      <c r="F69" s="136"/>
      <c r="G69" s="111"/>
      <c r="H69" s="77"/>
      <c r="I69" s="77"/>
      <c r="R69" s="77"/>
    </row>
    <row r="70" spans="1:18" ht="15.75" customHeight="1">
      <c r="A70" s="73"/>
      <c r="B70" s="139"/>
      <c r="C70" s="137"/>
      <c r="D70" s="115"/>
      <c r="E70" s="114"/>
      <c r="F70" s="136"/>
      <c r="G70" s="111"/>
      <c r="H70" s="77"/>
      <c r="I70" s="77"/>
      <c r="R70" s="77"/>
    </row>
    <row r="71" spans="1:18" ht="15.75" customHeight="1">
      <c r="A71" s="73"/>
      <c r="B71" s="139"/>
      <c r="C71" s="137"/>
      <c r="D71" s="76"/>
      <c r="E71" s="114"/>
      <c r="F71" s="136"/>
      <c r="G71" s="75"/>
      <c r="H71" s="77"/>
      <c r="I71" s="77"/>
      <c r="R71" s="77"/>
    </row>
    <row r="72" spans="1:18" ht="15.75" customHeight="1">
      <c r="A72" s="73"/>
      <c r="B72" s="139"/>
      <c r="C72" s="137"/>
      <c r="D72" s="115"/>
      <c r="E72" s="114"/>
      <c r="F72" s="136"/>
      <c r="G72" s="111"/>
      <c r="H72" s="77"/>
      <c r="I72" s="77"/>
      <c r="R72" s="77"/>
    </row>
    <row r="73" spans="1:18" ht="15.75" customHeight="1">
      <c r="A73" s="73"/>
      <c r="B73" s="139"/>
      <c r="C73" s="137"/>
      <c r="D73" s="115"/>
      <c r="E73" s="114"/>
      <c r="F73" s="136"/>
      <c r="G73" s="111"/>
      <c r="H73" s="77"/>
      <c r="I73" s="77"/>
      <c r="R73" s="77"/>
    </row>
    <row r="74" spans="1:18" ht="15.75" customHeight="1">
      <c r="A74" s="73"/>
      <c r="B74" s="139"/>
      <c r="C74" s="137"/>
      <c r="D74" s="115"/>
      <c r="E74" s="114"/>
      <c r="F74" s="136"/>
      <c r="G74" s="111"/>
      <c r="H74" s="77"/>
      <c r="I74" s="77"/>
      <c r="R74" s="77"/>
    </row>
    <row r="75" spans="1:18" ht="15.75" customHeight="1">
      <c r="A75" s="73"/>
      <c r="B75" s="139"/>
      <c r="C75" s="137"/>
      <c r="D75" s="115"/>
      <c r="E75" s="114"/>
      <c r="F75" s="136"/>
      <c r="G75" s="111"/>
      <c r="H75" s="77"/>
      <c r="I75" s="77"/>
      <c r="R75" s="77"/>
    </row>
    <row r="76" spans="1:18" ht="15.75" customHeight="1">
      <c r="A76" s="73"/>
      <c r="B76" s="139"/>
      <c r="C76" s="137"/>
      <c r="D76" s="76"/>
      <c r="E76" s="114"/>
      <c r="F76" s="136"/>
      <c r="G76" s="111"/>
      <c r="H76" s="77"/>
      <c r="I76" s="77"/>
      <c r="R76" s="77"/>
    </row>
    <row r="77" spans="1:18" ht="15.75" customHeight="1">
      <c r="A77" s="73"/>
      <c r="B77" s="139"/>
      <c r="C77" s="137"/>
      <c r="D77" s="76"/>
      <c r="E77" s="114"/>
      <c r="F77" s="136"/>
      <c r="G77" s="75"/>
      <c r="H77" s="77"/>
      <c r="I77" s="77"/>
      <c r="R77" s="77"/>
    </row>
    <row r="78" spans="1:18" ht="15.75" customHeight="1">
      <c r="A78" s="73"/>
      <c r="B78" s="139"/>
      <c r="C78" s="137"/>
      <c r="D78" s="76"/>
      <c r="E78" s="114"/>
      <c r="F78" s="136"/>
      <c r="G78" s="75"/>
      <c r="H78" s="77"/>
      <c r="I78" s="77"/>
      <c r="R78" s="77"/>
    </row>
    <row r="79" spans="1:18" ht="15.75" customHeight="1">
      <c r="A79" s="73"/>
      <c r="B79" s="139"/>
      <c r="C79" s="137"/>
      <c r="D79" s="76"/>
      <c r="E79" s="114"/>
      <c r="F79" s="136"/>
      <c r="G79" s="75"/>
      <c r="H79" s="77"/>
      <c r="I79" s="77"/>
      <c r="R79" s="77"/>
    </row>
    <row r="80" spans="1:18" ht="15.75" customHeight="1">
      <c r="A80" s="73"/>
      <c r="B80" s="139"/>
      <c r="C80" s="137"/>
      <c r="D80" s="76"/>
      <c r="E80" s="114"/>
      <c r="F80" s="136"/>
      <c r="G80" s="75"/>
      <c r="H80" s="77"/>
      <c r="I80" s="77"/>
      <c r="R80" s="77"/>
    </row>
    <row r="81" spans="1:18" ht="15.75" customHeight="1">
      <c r="A81" s="73"/>
      <c r="B81" s="139"/>
      <c r="C81" s="137"/>
      <c r="D81" s="76"/>
      <c r="E81" s="114"/>
      <c r="F81" s="136"/>
      <c r="G81" s="75"/>
      <c r="H81" s="77"/>
      <c r="I81" s="77"/>
      <c r="R81" s="77"/>
    </row>
    <row r="82" spans="1:18" ht="15.75" customHeight="1">
      <c r="A82" s="73"/>
      <c r="B82" s="139"/>
      <c r="C82" s="137"/>
      <c r="D82" s="115"/>
      <c r="E82" s="114"/>
      <c r="F82" s="136"/>
      <c r="G82" s="111"/>
      <c r="H82" s="77"/>
      <c r="I82" s="77"/>
      <c r="R82" s="77"/>
    </row>
    <row r="83" spans="1:18" ht="15.75" customHeight="1">
      <c r="A83" s="73"/>
      <c r="B83" s="139"/>
      <c r="C83" s="137"/>
      <c r="D83" s="115"/>
      <c r="E83" s="114"/>
      <c r="F83" s="136"/>
      <c r="G83" s="111"/>
      <c r="H83" s="77"/>
      <c r="I83" s="77"/>
      <c r="R83" s="77"/>
    </row>
    <row r="84" spans="1:18" ht="15.75" customHeight="1">
      <c r="A84" s="73"/>
      <c r="B84" s="139"/>
      <c r="C84" s="137"/>
      <c r="D84" s="76"/>
      <c r="E84" s="114"/>
      <c r="F84" s="136"/>
      <c r="G84" s="75"/>
      <c r="H84" s="77"/>
      <c r="I84" s="77"/>
      <c r="R84" s="77"/>
    </row>
    <row r="85" spans="1:18" ht="15.75" customHeight="1">
      <c r="A85" s="73"/>
      <c r="B85" s="139"/>
      <c r="C85" s="137"/>
      <c r="D85" s="76"/>
      <c r="E85" s="114"/>
      <c r="F85" s="136"/>
      <c r="G85" s="75"/>
      <c r="H85" s="77"/>
      <c r="I85" s="77"/>
      <c r="R85" s="77"/>
    </row>
    <row r="86" spans="1:18" ht="15.75" customHeight="1">
      <c r="A86" s="73"/>
      <c r="B86" s="139"/>
      <c r="C86" s="137"/>
      <c r="D86" s="76"/>
      <c r="E86" s="114"/>
      <c r="F86" s="136"/>
      <c r="G86" s="75"/>
      <c r="H86" s="77"/>
      <c r="I86" s="77"/>
      <c r="R86" s="77"/>
    </row>
    <row r="87" spans="1:18" ht="15.75" customHeight="1">
      <c r="A87" s="73"/>
      <c r="B87" s="139"/>
      <c r="C87" s="137"/>
      <c r="D87" s="76"/>
      <c r="E87" s="114"/>
      <c r="F87" s="136"/>
      <c r="G87" s="75"/>
      <c r="H87" s="77"/>
      <c r="I87" s="77"/>
      <c r="R87" s="77"/>
    </row>
    <row r="88" spans="1:18" ht="15.75" customHeight="1">
      <c r="A88" s="73"/>
      <c r="B88" s="139"/>
      <c r="C88" s="137"/>
      <c r="D88" s="76"/>
      <c r="E88" s="114"/>
      <c r="F88" s="136"/>
      <c r="G88" s="75"/>
      <c r="H88" s="77"/>
      <c r="I88" s="77"/>
      <c r="R88" s="77"/>
    </row>
    <row r="89" spans="1:18" ht="15.75" customHeight="1">
      <c r="A89" s="73"/>
      <c r="B89" s="139"/>
      <c r="C89" s="137"/>
      <c r="D89" s="76"/>
      <c r="E89" s="114"/>
      <c r="F89" s="136"/>
      <c r="G89" s="75"/>
      <c r="H89" s="77"/>
      <c r="I89" s="77"/>
      <c r="R89" s="77"/>
    </row>
    <row r="90" spans="1:18" ht="15.75" customHeight="1">
      <c r="A90" s="73"/>
      <c r="B90" s="139"/>
      <c r="C90" s="137"/>
      <c r="D90" s="76"/>
      <c r="E90" s="114"/>
      <c r="F90" s="136"/>
      <c r="G90" s="75"/>
      <c r="H90" s="77"/>
      <c r="I90" s="77"/>
      <c r="R90" s="77"/>
    </row>
    <row r="91" spans="1:18" ht="15.75" customHeight="1">
      <c r="A91" s="73"/>
      <c r="B91" s="139"/>
      <c r="C91" s="137"/>
      <c r="D91" s="76"/>
      <c r="E91" s="114"/>
      <c r="F91" s="136"/>
      <c r="G91" s="75"/>
      <c r="H91" s="77"/>
      <c r="I91" s="77"/>
      <c r="R91" s="77"/>
    </row>
    <row r="92" spans="1:18" ht="15.75" customHeight="1">
      <c r="A92" s="73"/>
      <c r="B92" s="139"/>
      <c r="C92" s="137"/>
      <c r="D92" s="76"/>
      <c r="E92" s="114"/>
      <c r="F92" s="136"/>
      <c r="G92" s="75"/>
      <c r="H92" s="77"/>
      <c r="I92" s="77"/>
      <c r="R92" s="77"/>
    </row>
    <row r="93" spans="1:18" ht="15.75" customHeight="1">
      <c r="A93" s="73"/>
      <c r="B93" s="139"/>
      <c r="C93" s="137"/>
      <c r="D93" s="76"/>
      <c r="E93" s="114"/>
      <c r="F93" s="136"/>
      <c r="G93" s="75"/>
      <c r="H93" s="77"/>
      <c r="I93" s="77"/>
      <c r="R93" s="77"/>
    </row>
    <row r="94" spans="1:18" ht="15.75" customHeight="1">
      <c r="A94" s="73"/>
      <c r="B94" s="139"/>
      <c r="C94" s="137"/>
      <c r="D94" s="76"/>
      <c r="E94" s="114"/>
      <c r="F94" s="136"/>
      <c r="G94" s="75"/>
      <c r="H94" s="77"/>
      <c r="I94" s="77"/>
      <c r="R94" s="77"/>
    </row>
    <row r="95" spans="1:18" ht="15.75" customHeight="1">
      <c r="A95" s="73"/>
      <c r="B95" s="139"/>
      <c r="C95" s="137"/>
      <c r="D95" s="115"/>
      <c r="E95" s="114"/>
      <c r="F95" s="136"/>
      <c r="G95" s="111"/>
      <c r="H95" s="77"/>
      <c r="I95" s="77"/>
      <c r="R95" s="77"/>
    </row>
    <row r="96" spans="1:18" ht="15.75" customHeight="1">
      <c r="A96" s="73"/>
      <c r="B96" s="139"/>
      <c r="C96" s="137"/>
      <c r="D96" s="115"/>
      <c r="E96" s="114"/>
      <c r="F96" s="136"/>
      <c r="G96" s="111"/>
      <c r="H96" s="77"/>
      <c r="I96" s="77"/>
      <c r="R96" s="77"/>
    </row>
    <row r="97" spans="1:18" ht="15.75" customHeight="1">
      <c r="A97" s="73"/>
      <c r="B97" s="139"/>
      <c r="C97" s="137"/>
      <c r="D97" s="76"/>
      <c r="E97" s="114"/>
      <c r="F97" s="136"/>
      <c r="G97" s="75"/>
      <c r="H97" s="77"/>
      <c r="I97" s="77"/>
      <c r="R97" s="77"/>
    </row>
    <row r="98" spans="1:18" ht="15.75" customHeight="1">
      <c r="A98" s="73"/>
      <c r="B98" s="139"/>
      <c r="C98" s="137"/>
      <c r="D98" s="76"/>
      <c r="E98" s="114"/>
      <c r="F98" s="136"/>
      <c r="G98" s="75"/>
      <c r="H98" s="77"/>
      <c r="I98" s="77"/>
      <c r="R98" s="77"/>
    </row>
    <row r="99" spans="1:18" ht="15.75" customHeight="1">
      <c r="A99" s="73"/>
      <c r="B99" s="139"/>
      <c r="C99" s="137"/>
      <c r="D99" s="76"/>
      <c r="E99" s="114"/>
      <c r="F99" s="136"/>
      <c r="G99" s="75"/>
      <c r="H99" s="77"/>
      <c r="I99" s="77"/>
      <c r="R99" s="77"/>
    </row>
    <row r="100" spans="1:18" ht="15.75" customHeight="1">
      <c r="A100" s="73"/>
      <c r="B100" s="139"/>
      <c r="C100" s="137"/>
      <c r="D100" s="76"/>
      <c r="E100" s="114"/>
      <c r="F100" s="136"/>
      <c r="G100" s="75"/>
      <c r="H100" s="77"/>
      <c r="I100" s="77"/>
      <c r="R100" s="77"/>
    </row>
    <row r="101" spans="1:18" ht="15.75" customHeight="1">
      <c r="A101" s="73"/>
      <c r="B101" s="139"/>
      <c r="C101" s="137"/>
      <c r="D101" s="76"/>
      <c r="E101" s="114"/>
      <c r="F101" s="136"/>
      <c r="G101" s="75"/>
      <c r="H101" s="77"/>
      <c r="I101" s="77"/>
      <c r="R101" s="77"/>
    </row>
    <row r="102" spans="1:18" ht="15.75" customHeight="1">
      <c r="A102" s="73"/>
      <c r="B102" s="139"/>
      <c r="C102" s="137"/>
      <c r="D102" s="76"/>
      <c r="E102" s="114"/>
      <c r="F102" s="136"/>
      <c r="G102" s="75"/>
      <c r="H102" s="77"/>
      <c r="I102" s="77"/>
      <c r="R102" s="77"/>
    </row>
    <row r="103" spans="1:18" ht="15.75" customHeight="1">
      <c r="A103" s="73"/>
      <c r="B103" s="139"/>
      <c r="C103" s="137"/>
      <c r="D103" s="76"/>
      <c r="E103" s="114"/>
      <c r="F103" s="136"/>
      <c r="G103" s="75"/>
      <c r="H103" s="77"/>
      <c r="I103" s="77"/>
      <c r="R103" s="77"/>
    </row>
    <row r="104" spans="1:18" ht="15.75" customHeight="1">
      <c r="A104" s="73"/>
      <c r="B104" s="139"/>
      <c r="C104" s="137"/>
      <c r="D104" s="76"/>
      <c r="E104" s="114"/>
      <c r="F104" s="136"/>
      <c r="G104" s="75"/>
      <c r="H104" s="77"/>
      <c r="I104" s="77"/>
      <c r="R104" s="77"/>
    </row>
    <row r="105" spans="1:18" ht="15.75" customHeight="1">
      <c r="A105" s="73"/>
      <c r="B105" s="139"/>
      <c r="C105" s="137"/>
      <c r="D105" s="76"/>
      <c r="E105" s="114"/>
      <c r="F105" s="136"/>
      <c r="G105" s="75"/>
      <c r="H105" s="77"/>
      <c r="I105" s="77"/>
      <c r="R105" s="77"/>
    </row>
    <row r="106" spans="1:18" ht="15.75" customHeight="1">
      <c r="A106" s="73"/>
      <c r="B106" s="139"/>
      <c r="C106" s="137"/>
      <c r="D106" s="76"/>
      <c r="E106" s="114"/>
      <c r="F106" s="136"/>
      <c r="G106" s="75"/>
      <c r="H106" s="77"/>
      <c r="I106" s="77"/>
      <c r="R106" s="77"/>
    </row>
    <row r="107" spans="1:18" ht="15.75" customHeight="1">
      <c r="A107" s="73"/>
      <c r="B107" s="139"/>
      <c r="C107" s="137"/>
      <c r="D107" s="76"/>
      <c r="E107" s="114"/>
      <c r="F107" s="136"/>
      <c r="G107" s="75"/>
      <c r="H107" s="77"/>
      <c r="I107" s="77"/>
      <c r="R107" s="77"/>
    </row>
    <row r="108" spans="1:18" ht="15.75" customHeight="1">
      <c r="A108" s="73"/>
      <c r="B108" s="139"/>
      <c r="C108" s="137"/>
      <c r="D108" s="76"/>
      <c r="E108" s="114"/>
      <c r="F108" s="136"/>
      <c r="G108" s="75"/>
      <c r="H108" s="77"/>
      <c r="I108" s="77"/>
      <c r="R108" s="77"/>
    </row>
    <row r="109" spans="1:18" ht="15.75" customHeight="1">
      <c r="A109" s="73"/>
      <c r="B109" s="139"/>
      <c r="C109" s="137"/>
      <c r="D109" s="76"/>
      <c r="E109" s="114"/>
      <c r="F109" s="136"/>
      <c r="G109" s="75"/>
      <c r="H109" s="77"/>
      <c r="I109" s="77"/>
      <c r="R109" s="77"/>
    </row>
    <row r="110" spans="1:18" ht="15.75" customHeight="1">
      <c r="A110" s="73"/>
      <c r="B110" s="139"/>
      <c r="C110" s="137"/>
      <c r="D110" s="76"/>
      <c r="E110" s="114"/>
      <c r="F110" s="136"/>
      <c r="G110" s="75"/>
      <c r="H110" s="77"/>
      <c r="I110" s="77"/>
      <c r="R110" s="77"/>
    </row>
    <row r="111" spans="1:18" ht="15.75" customHeight="1">
      <c r="A111" s="73"/>
      <c r="B111" s="139"/>
      <c r="C111" s="137"/>
      <c r="D111" s="76"/>
      <c r="E111" s="114"/>
      <c r="F111" s="136"/>
      <c r="G111" s="75"/>
      <c r="H111" s="77"/>
      <c r="I111" s="77"/>
      <c r="R111" s="77"/>
    </row>
    <row r="112" spans="1:18" ht="15.75" customHeight="1">
      <c r="A112" s="73"/>
      <c r="B112" s="139"/>
      <c r="C112" s="137"/>
      <c r="D112" s="76"/>
      <c r="E112" s="114"/>
      <c r="F112" s="136"/>
      <c r="G112" s="75"/>
      <c r="H112" s="77"/>
      <c r="I112" s="77"/>
      <c r="R112" s="77"/>
    </row>
    <row r="113" spans="1:18" ht="15.75" customHeight="1">
      <c r="A113" s="73"/>
      <c r="B113" s="139"/>
      <c r="C113" s="137"/>
      <c r="D113" s="76"/>
      <c r="E113" s="114"/>
      <c r="F113" s="136"/>
      <c r="G113" s="75"/>
      <c r="H113" s="77"/>
      <c r="I113" s="77"/>
      <c r="R113" s="77"/>
    </row>
    <row r="114" spans="1:18" ht="15.75" customHeight="1">
      <c r="A114" s="73"/>
      <c r="B114" s="139"/>
      <c r="C114" s="137"/>
      <c r="D114" s="76"/>
      <c r="E114" s="114"/>
      <c r="F114" s="136"/>
      <c r="G114" s="75"/>
      <c r="H114" s="77"/>
      <c r="I114" s="77"/>
      <c r="R114" s="77"/>
    </row>
    <row r="115" spans="1:18" ht="15.75" customHeight="1">
      <c r="A115" s="73"/>
      <c r="B115" s="139"/>
      <c r="C115" s="137"/>
      <c r="D115" s="76"/>
      <c r="E115" s="114"/>
      <c r="F115" s="136"/>
      <c r="G115" s="75"/>
      <c r="H115" s="77"/>
      <c r="I115" s="77"/>
      <c r="R115" s="77"/>
    </row>
    <row r="116" spans="1:18" ht="15.75" customHeight="1">
      <c r="A116" s="73"/>
      <c r="B116" s="139"/>
      <c r="C116" s="137"/>
      <c r="D116" s="76"/>
      <c r="E116" s="114"/>
      <c r="F116" s="136"/>
      <c r="G116" s="75"/>
      <c r="H116" s="77"/>
      <c r="I116" s="77"/>
      <c r="R116" s="77"/>
    </row>
    <row r="117" spans="1:18" ht="15.75" customHeight="1">
      <c r="A117" s="73"/>
      <c r="B117" s="139"/>
      <c r="C117" s="137"/>
      <c r="D117" s="76"/>
      <c r="E117" s="114"/>
      <c r="F117" s="136"/>
      <c r="G117" s="75"/>
      <c r="H117" s="77"/>
      <c r="I117" s="77"/>
      <c r="R117" s="77"/>
    </row>
    <row r="118" spans="1:18" ht="15.75" customHeight="1">
      <c r="A118" s="73"/>
      <c r="B118" s="139"/>
      <c r="C118" s="137"/>
      <c r="D118" s="76"/>
      <c r="E118" s="114"/>
      <c r="F118" s="136"/>
      <c r="G118" s="75"/>
      <c r="H118" s="77"/>
      <c r="I118" s="77"/>
      <c r="R118" s="77"/>
    </row>
    <row r="119" spans="1:18" ht="15.75" customHeight="1">
      <c r="A119" s="73"/>
      <c r="B119" s="139"/>
      <c r="C119" s="137"/>
      <c r="D119" s="76"/>
      <c r="E119" s="114"/>
      <c r="F119" s="136"/>
      <c r="G119" s="75"/>
      <c r="H119" s="77"/>
      <c r="I119" s="77"/>
      <c r="R119" s="77"/>
    </row>
    <row r="120" spans="1:18" ht="15.75" customHeight="1">
      <c r="A120" s="73"/>
      <c r="B120" s="139"/>
      <c r="C120" s="137"/>
      <c r="D120" s="76"/>
      <c r="E120" s="114"/>
      <c r="F120" s="136"/>
      <c r="G120" s="75"/>
      <c r="H120" s="77"/>
      <c r="I120" s="77"/>
      <c r="R120" s="77"/>
    </row>
    <row r="121" spans="1:18" ht="15.75" customHeight="1">
      <c r="A121" s="73"/>
      <c r="B121" s="139"/>
      <c r="C121" s="137"/>
      <c r="D121" s="76"/>
      <c r="E121" s="114"/>
      <c r="F121" s="136"/>
      <c r="G121" s="75"/>
      <c r="H121" s="77"/>
      <c r="I121" s="77"/>
      <c r="R121" s="77"/>
    </row>
    <row r="122" spans="1:18" ht="15.75" customHeight="1">
      <c r="A122" s="73"/>
      <c r="B122" s="139"/>
      <c r="C122" s="137"/>
      <c r="D122" s="76"/>
      <c r="E122" s="114"/>
      <c r="F122" s="136"/>
      <c r="G122" s="75"/>
      <c r="H122" s="77"/>
      <c r="I122" s="77"/>
      <c r="R122" s="77"/>
    </row>
    <row r="123" spans="1:18" ht="15.75" customHeight="1">
      <c r="A123" s="73"/>
      <c r="B123" s="139"/>
      <c r="C123" s="137"/>
      <c r="D123" s="76"/>
      <c r="E123" s="114"/>
      <c r="F123" s="136"/>
      <c r="G123" s="75"/>
      <c r="H123" s="77"/>
      <c r="I123" s="77"/>
      <c r="R123" s="77"/>
    </row>
    <row r="124" spans="1:18" ht="15.75" customHeight="1">
      <c r="A124" s="73"/>
      <c r="B124" s="139"/>
      <c r="C124" s="137"/>
      <c r="D124" s="76"/>
      <c r="E124" s="114"/>
      <c r="F124" s="136"/>
      <c r="G124" s="75"/>
      <c r="H124" s="77"/>
      <c r="I124" s="77"/>
      <c r="R124" s="77"/>
    </row>
    <row r="125" spans="1:18" ht="15.75" customHeight="1">
      <c r="A125" s="73"/>
      <c r="B125" s="139"/>
      <c r="C125" s="137"/>
      <c r="D125" s="76"/>
      <c r="E125" s="114"/>
      <c r="F125" s="136"/>
      <c r="G125" s="75"/>
      <c r="H125" s="77"/>
      <c r="I125" s="77"/>
      <c r="R125" s="77"/>
    </row>
    <row r="126" spans="1:18" ht="15.75" customHeight="1">
      <c r="A126" s="73"/>
      <c r="B126" s="139"/>
      <c r="C126" s="137"/>
      <c r="D126" s="76"/>
      <c r="E126" s="114"/>
      <c r="F126" s="136"/>
      <c r="G126" s="75"/>
      <c r="H126" s="77"/>
      <c r="I126" s="77"/>
      <c r="R126" s="77"/>
    </row>
    <row r="127" spans="1:18" ht="15.75" customHeight="1">
      <c r="A127" s="73"/>
      <c r="B127" s="139"/>
      <c r="C127" s="137"/>
      <c r="D127" s="76"/>
      <c r="E127" s="114"/>
      <c r="F127" s="136"/>
      <c r="G127" s="75"/>
      <c r="H127" s="77"/>
      <c r="I127" s="77"/>
      <c r="R127" s="77"/>
    </row>
    <row r="128" spans="1:18" ht="15.75" customHeight="1">
      <c r="A128" s="73"/>
      <c r="B128" s="139"/>
      <c r="C128" s="137"/>
      <c r="D128" s="76"/>
      <c r="E128" s="114"/>
      <c r="F128" s="136"/>
      <c r="G128" s="75"/>
      <c r="H128" s="77"/>
      <c r="I128" s="77"/>
      <c r="R128" s="77"/>
    </row>
    <row r="129" spans="1:18" ht="15.75" customHeight="1">
      <c r="A129" s="73"/>
      <c r="B129" s="139"/>
      <c r="C129" s="137"/>
      <c r="D129" s="76"/>
      <c r="E129" s="114"/>
      <c r="F129" s="136"/>
      <c r="G129" s="75"/>
      <c r="H129" s="77"/>
      <c r="I129" s="77"/>
      <c r="R129" s="77"/>
    </row>
    <row r="130" spans="1:18" ht="15.75" customHeight="1">
      <c r="A130" s="73"/>
      <c r="B130" s="139"/>
      <c r="C130" s="137"/>
      <c r="D130" s="76"/>
      <c r="E130" s="114"/>
      <c r="F130" s="136"/>
      <c r="G130" s="75"/>
      <c r="H130" s="77"/>
      <c r="I130" s="77"/>
      <c r="R130" s="77"/>
    </row>
    <row r="131" spans="1:18" ht="15.75" customHeight="1">
      <c r="A131" s="73"/>
      <c r="B131" s="139"/>
      <c r="C131" s="137"/>
      <c r="D131" s="76"/>
      <c r="E131" s="114"/>
      <c r="F131" s="136"/>
      <c r="G131" s="75"/>
      <c r="H131" s="77"/>
      <c r="I131" s="77"/>
      <c r="R131" s="77"/>
    </row>
    <row r="132" spans="1:18" ht="15.75" customHeight="1">
      <c r="A132" s="73"/>
      <c r="B132" s="139"/>
      <c r="C132" s="137"/>
      <c r="D132" s="76"/>
      <c r="E132" s="114"/>
      <c r="F132" s="136"/>
      <c r="G132" s="75"/>
      <c r="H132" s="77"/>
      <c r="I132" s="77"/>
      <c r="R132" s="77"/>
    </row>
    <row r="133" spans="1:18" ht="15.75" customHeight="1">
      <c r="A133" s="73"/>
      <c r="B133" s="139"/>
      <c r="C133" s="137"/>
      <c r="D133" s="76"/>
      <c r="E133" s="114"/>
      <c r="F133" s="136"/>
      <c r="G133" s="75"/>
      <c r="H133" s="77"/>
      <c r="I133" s="77"/>
      <c r="R133" s="77"/>
    </row>
    <row r="134" spans="1:18" ht="15.75" customHeight="1">
      <c r="A134" s="73"/>
      <c r="B134" s="139"/>
      <c r="C134" s="137"/>
      <c r="D134" s="76"/>
      <c r="E134" s="114"/>
      <c r="F134" s="136"/>
      <c r="G134" s="75"/>
      <c r="H134" s="77"/>
      <c r="I134" s="77"/>
      <c r="R134" s="77"/>
    </row>
    <row r="135" spans="1:18" ht="15.75" customHeight="1">
      <c r="A135" s="73"/>
      <c r="B135" s="139"/>
      <c r="C135" s="137"/>
      <c r="D135" s="76"/>
      <c r="E135" s="114"/>
      <c r="F135" s="136"/>
      <c r="G135" s="75"/>
      <c r="H135" s="77"/>
      <c r="I135" s="77"/>
      <c r="R135" s="77"/>
    </row>
    <row r="136" spans="1:18" ht="15.75" customHeight="1">
      <c r="A136" s="73"/>
      <c r="B136" s="139"/>
      <c r="C136" s="137"/>
      <c r="D136" s="76"/>
      <c r="E136" s="114"/>
      <c r="F136" s="136"/>
      <c r="G136" s="75"/>
      <c r="H136" s="77"/>
      <c r="I136" s="77"/>
      <c r="R136" s="77"/>
    </row>
    <row r="137" spans="1:18" ht="15.75" customHeight="1">
      <c r="A137" s="73"/>
      <c r="B137" s="139"/>
      <c r="C137" s="137"/>
      <c r="D137" s="76"/>
      <c r="E137" s="114"/>
      <c r="F137" s="136"/>
      <c r="G137" s="75"/>
      <c r="H137" s="77"/>
      <c r="I137" s="77"/>
      <c r="R137" s="77"/>
    </row>
    <row r="138" spans="1:18" ht="15.75" customHeight="1">
      <c r="A138" s="73"/>
      <c r="B138" s="139"/>
      <c r="C138" s="137"/>
      <c r="D138" s="76"/>
      <c r="E138" s="114"/>
      <c r="F138" s="136"/>
      <c r="G138" s="75"/>
      <c r="H138" s="77"/>
      <c r="I138" s="77"/>
      <c r="R138" s="77"/>
    </row>
    <row r="139" spans="1:18" ht="15.75" customHeight="1">
      <c r="A139" s="73"/>
      <c r="B139" s="139"/>
      <c r="C139" s="137"/>
      <c r="D139" s="76"/>
      <c r="E139" s="114"/>
      <c r="F139" s="136"/>
      <c r="G139" s="75"/>
      <c r="H139" s="77"/>
      <c r="I139" s="77"/>
      <c r="R139" s="77"/>
    </row>
    <row r="140" spans="1:18" ht="15.75" customHeight="1">
      <c r="A140" s="73"/>
      <c r="B140" s="139"/>
      <c r="C140" s="137"/>
      <c r="D140" s="76"/>
      <c r="E140" s="114"/>
      <c r="F140" s="136"/>
      <c r="G140" s="75"/>
      <c r="H140" s="77"/>
      <c r="I140" s="77"/>
      <c r="R140" s="77"/>
    </row>
    <row r="141" spans="1:18" ht="15.75" customHeight="1">
      <c r="A141" s="73"/>
      <c r="B141" s="139"/>
      <c r="C141" s="137"/>
      <c r="D141" s="76"/>
      <c r="E141" s="114"/>
      <c r="F141" s="136"/>
      <c r="G141" s="75"/>
      <c r="H141" s="77"/>
      <c r="I141" s="77"/>
      <c r="R141" s="77"/>
    </row>
    <row r="142" spans="1:18" ht="15.75" customHeight="1">
      <c r="A142" s="73"/>
      <c r="B142" s="139"/>
      <c r="C142" s="137"/>
      <c r="D142" s="76"/>
      <c r="E142" s="114"/>
      <c r="F142" s="136"/>
      <c r="G142" s="75"/>
      <c r="H142" s="77"/>
      <c r="I142" s="77"/>
      <c r="R142" s="77"/>
    </row>
    <row r="143" spans="1:18" ht="15.75" customHeight="1">
      <c r="A143" s="73"/>
      <c r="B143" s="139"/>
      <c r="C143" s="137"/>
      <c r="D143" s="76"/>
      <c r="E143" s="114"/>
      <c r="F143" s="136"/>
      <c r="G143" s="75"/>
      <c r="H143" s="77"/>
      <c r="I143" s="77"/>
      <c r="R143" s="77"/>
    </row>
    <row r="144" spans="1:18" ht="15.75" customHeight="1">
      <c r="A144" s="73"/>
      <c r="B144" s="139"/>
      <c r="C144" s="137"/>
      <c r="D144" s="76"/>
      <c r="E144" s="114"/>
      <c r="F144" s="136"/>
      <c r="G144" s="75"/>
      <c r="H144" s="77"/>
      <c r="I144" s="77"/>
      <c r="R144" s="77"/>
    </row>
    <row r="145" spans="1:18" ht="15.75" customHeight="1">
      <c r="A145" s="73"/>
      <c r="B145" s="139"/>
      <c r="C145" s="137"/>
      <c r="D145" s="76"/>
      <c r="E145" s="114"/>
      <c r="F145" s="136"/>
      <c r="G145" s="75"/>
      <c r="H145" s="77"/>
      <c r="I145" s="77"/>
      <c r="R145" s="77"/>
    </row>
    <row r="146" spans="1:18" ht="15.75" customHeight="1">
      <c r="A146" s="73"/>
      <c r="B146" s="139"/>
      <c r="C146" s="137"/>
      <c r="D146" s="76"/>
      <c r="E146" s="114"/>
      <c r="F146" s="136"/>
      <c r="G146" s="75"/>
      <c r="H146" s="77"/>
      <c r="I146" s="77"/>
      <c r="R146" s="77"/>
    </row>
    <row r="147" spans="1:18" ht="15.75" customHeight="1">
      <c r="A147" s="73"/>
      <c r="B147" s="139"/>
      <c r="C147" s="137"/>
      <c r="D147" s="76"/>
      <c r="E147" s="114"/>
      <c r="F147" s="136"/>
      <c r="G147" s="75"/>
      <c r="H147" s="77"/>
      <c r="I147" s="77"/>
      <c r="R147" s="77"/>
    </row>
    <row r="148" spans="1:18" ht="15.75" customHeight="1">
      <c r="A148" s="73"/>
      <c r="B148" s="139"/>
      <c r="C148" s="137"/>
      <c r="D148" s="76"/>
      <c r="E148" s="114"/>
      <c r="F148" s="136"/>
      <c r="G148" s="75"/>
      <c r="H148" s="77"/>
      <c r="I148" s="77"/>
      <c r="R148" s="77"/>
    </row>
    <row r="149" spans="1:18" ht="15.75" customHeight="1">
      <c r="A149" s="73"/>
      <c r="B149" s="139"/>
      <c r="C149" s="137"/>
      <c r="D149" s="76"/>
      <c r="E149" s="114"/>
      <c r="F149" s="136"/>
      <c r="G149" s="75"/>
      <c r="H149" s="77"/>
      <c r="I149" s="77"/>
      <c r="R149" s="77"/>
    </row>
    <row r="150" spans="1:18" ht="15.75" customHeight="1">
      <c r="A150" s="73"/>
      <c r="B150" s="139"/>
      <c r="C150" s="137"/>
      <c r="D150" s="76"/>
      <c r="E150" s="114"/>
      <c r="F150" s="136"/>
      <c r="G150" s="75"/>
      <c r="H150" s="77"/>
      <c r="I150" s="77"/>
      <c r="R150" s="77"/>
    </row>
    <row r="151" spans="1:18" ht="15.75" customHeight="1">
      <c r="A151" s="73"/>
      <c r="B151" s="139"/>
      <c r="C151" s="137"/>
      <c r="D151" s="76"/>
      <c r="E151" s="114"/>
      <c r="F151" s="136"/>
      <c r="G151" s="75"/>
      <c r="H151" s="77"/>
      <c r="I151" s="77"/>
      <c r="R151" s="77"/>
    </row>
    <row r="152" spans="1:18" ht="15.75" customHeight="1">
      <c r="A152" s="73"/>
      <c r="B152" s="139"/>
      <c r="C152" s="137"/>
      <c r="D152" s="76"/>
      <c r="E152" s="114"/>
      <c r="F152" s="136"/>
      <c r="G152" s="75"/>
      <c r="H152" s="77"/>
      <c r="I152" s="77"/>
      <c r="R152" s="77"/>
    </row>
    <row r="153" spans="1:18" ht="15.75" customHeight="1">
      <c r="A153" s="73"/>
      <c r="B153" s="139"/>
      <c r="C153" s="137"/>
      <c r="D153" s="76"/>
      <c r="E153" s="114"/>
      <c r="F153" s="136"/>
      <c r="G153" s="75"/>
      <c r="H153" s="77"/>
      <c r="I153" s="77"/>
      <c r="R153" s="77"/>
    </row>
    <row r="154" spans="1:18" ht="15.75" customHeight="1">
      <c r="A154" s="73"/>
      <c r="B154" s="139"/>
      <c r="C154" s="137"/>
      <c r="D154" s="76"/>
      <c r="E154" s="114"/>
      <c r="F154" s="136"/>
      <c r="G154" s="75"/>
      <c r="H154" s="77"/>
      <c r="I154" s="77"/>
      <c r="R154" s="77"/>
    </row>
    <row r="155" spans="1:18" ht="15.75" customHeight="1">
      <c r="A155" s="73"/>
      <c r="B155" s="139"/>
      <c r="C155" s="137"/>
      <c r="D155" s="76"/>
      <c r="E155" s="114"/>
      <c r="F155" s="136"/>
      <c r="G155" s="75"/>
      <c r="H155" s="77"/>
      <c r="I155" s="77"/>
      <c r="R155" s="77"/>
    </row>
    <row r="156" spans="1:18" ht="15.75" customHeight="1">
      <c r="A156" s="73"/>
      <c r="B156" s="139"/>
      <c r="C156" s="137"/>
      <c r="D156" s="76"/>
      <c r="E156" s="114"/>
      <c r="F156" s="136"/>
      <c r="G156" s="75"/>
      <c r="H156" s="77"/>
      <c r="I156" s="77"/>
      <c r="R156" s="77"/>
    </row>
    <row r="157" spans="1:18" ht="15.75" customHeight="1">
      <c r="A157" s="73"/>
      <c r="B157" s="139"/>
      <c r="C157" s="137"/>
      <c r="D157" s="76"/>
      <c r="E157" s="114"/>
      <c r="F157" s="136"/>
      <c r="G157" s="75"/>
      <c r="H157" s="77"/>
      <c r="I157" s="77"/>
      <c r="R157" s="77"/>
    </row>
    <row r="158" spans="1:18" ht="15.75" customHeight="1">
      <c r="A158" s="73"/>
      <c r="B158" s="139"/>
      <c r="C158" s="137"/>
      <c r="D158" s="76"/>
      <c r="E158" s="114"/>
      <c r="F158" s="136"/>
      <c r="G158" s="75"/>
      <c r="H158" s="77"/>
      <c r="I158" s="77"/>
      <c r="R158" s="77"/>
    </row>
    <row r="159" spans="1:18" ht="15.75" customHeight="1">
      <c r="A159" s="73"/>
      <c r="B159" s="139"/>
      <c r="C159" s="137"/>
      <c r="D159" s="76"/>
      <c r="E159" s="114"/>
      <c r="F159" s="136"/>
      <c r="G159" s="75"/>
      <c r="H159" s="77"/>
      <c r="I159" s="77"/>
      <c r="R159" s="77"/>
    </row>
    <row r="160" spans="1:18" ht="15.75" customHeight="1">
      <c r="A160" s="73"/>
      <c r="B160" s="139"/>
      <c r="C160" s="137"/>
      <c r="D160" s="76"/>
      <c r="E160" s="114"/>
      <c r="F160" s="136"/>
      <c r="G160" s="75"/>
      <c r="H160" s="77"/>
      <c r="I160" s="77"/>
      <c r="R160" s="77"/>
    </row>
    <row r="161" spans="1:18" ht="15.75" customHeight="1">
      <c r="A161" s="73"/>
      <c r="B161" s="139"/>
      <c r="C161" s="137"/>
      <c r="D161" s="76"/>
      <c r="E161" s="114"/>
      <c r="F161" s="136"/>
      <c r="G161" s="75"/>
      <c r="H161" s="77"/>
      <c r="I161" s="77"/>
      <c r="R161" s="77"/>
    </row>
    <row r="162" spans="1:18" ht="15.75" customHeight="1">
      <c r="A162" s="73"/>
      <c r="B162" s="139"/>
      <c r="C162" s="137"/>
      <c r="D162" s="76"/>
      <c r="E162" s="114"/>
      <c r="F162" s="136"/>
      <c r="G162" s="75"/>
      <c r="H162" s="77"/>
      <c r="I162" s="77"/>
      <c r="R162" s="77"/>
    </row>
    <row r="163" spans="1:18" ht="15.75" customHeight="1">
      <c r="A163" s="73"/>
      <c r="B163" s="139"/>
      <c r="C163" s="137"/>
      <c r="D163" s="76"/>
      <c r="E163" s="114"/>
      <c r="F163" s="136"/>
      <c r="G163" s="75"/>
      <c r="H163" s="77"/>
      <c r="I163" s="77"/>
      <c r="R163" s="77"/>
    </row>
    <row r="164" spans="1:18" ht="15.75" customHeight="1">
      <c r="A164" s="73"/>
      <c r="B164" s="139"/>
      <c r="C164" s="137"/>
      <c r="D164" s="76"/>
      <c r="E164" s="114"/>
      <c r="F164" s="136"/>
      <c r="G164" s="75"/>
      <c r="H164" s="77"/>
      <c r="I164" s="77"/>
      <c r="R164" s="77"/>
    </row>
    <row r="165" spans="1:18" ht="15.75" customHeight="1">
      <c r="A165" s="73"/>
      <c r="B165" s="139"/>
      <c r="C165" s="137"/>
      <c r="D165" s="76"/>
      <c r="E165" s="114"/>
      <c r="F165" s="136"/>
      <c r="G165" s="75"/>
      <c r="H165" s="77"/>
      <c r="I165" s="77"/>
      <c r="R165" s="77"/>
    </row>
    <row r="166" spans="1:18" ht="15.75" customHeight="1">
      <c r="A166" s="73"/>
      <c r="B166" s="139"/>
      <c r="C166" s="137"/>
      <c r="D166" s="76"/>
      <c r="E166" s="114"/>
      <c r="F166" s="136"/>
      <c r="G166" s="75"/>
      <c r="H166" s="77"/>
      <c r="I166" s="77"/>
      <c r="R166" s="77"/>
    </row>
    <row r="167" spans="1:18" ht="15.75" customHeight="1">
      <c r="A167" s="73"/>
      <c r="B167" s="139"/>
      <c r="C167" s="137"/>
      <c r="D167" s="76"/>
      <c r="E167" s="114"/>
      <c r="F167" s="136"/>
      <c r="G167" s="75"/>
      <c r="H167" s="77"/>
      <c r="I167" s="77"/>
      <c r="R167" s="77"/>
    </row>
    <row r="168" spans="1:18" ht="15.75" customHeight="1">
      <c r="A168" s="73"/>
      <c r="B168" s="139"/>
      <c r="C168" s="137"/>
      <c r="D168" s="76"/>
      <c r="E168" s="114"/>
      <c r="F168" s="136"/>
      <c r="G168" s="75"/>
      <c r="H168" s="77"/>
      <c r="I168" s="77"/>
      <c r="R168" s="77"/>
    </row>
    <row r="169" spans="1:18" ht="15.75" customHeight="1">
      <c r="A169" s="73"/>
      <c r="B169" s="139"/>
      <c r="C169" s="137"/>
      <c r="D169" s="76"/>
      <c r="E169" s="114"/>
      <c r="F169" s="136"/>
      <c r="G169" s="75"/>
      <c r="H169" s="77"/>
      <c r="I169" s="77"/>
      <c r="R169" s="77"/>
    </row>
    <row r="170" spans="1:18" ht="15.75" customHeight="1">
      <c r="A170" s="73"/>
      <c r="B170" s="139"/>
      <c r="C170" s="137"/>
      <c r="D170" s="76"/>
      <c r="E170" s="114"/>
      <c r="F170" s="136"/>
      <c r="G170" s="75"/>
      <c r="H170" s="77"/>
      <c r="I170" s="77"/>
      <c r="R170" s="77"/>
    </row>
    <row r="171" spans="1:18" ht="15.75" customHeight="1">
      <c r="A171" s="73"/>
      <c r="B171" s="139"/>
      <c r="C171" s="137"/>
      <c r="D171" s="76"/>
      <c r="E171" s="114"/>
      <c r="F171" s="136"/>
      <c r="G171" s="75"/>
      <c r="H171" s="77"/>
      <c r="I171" s="77"/>
      <c r="R171" s="77"/>
    </row>
    <row r="172" spans="1:18" ht="15.75" customHeight="1">
      <c r="A172" s="73"/>
      <c r="B172" s="139"/>
      <c r="C172" s="137"/>
      <c r="D172" s="76"/>
      <c r="E172" s="114"/>
      <c r="F172" s="136"/>
      <c r="G172" s="75"/>
      <c r="H172" s="77"/>
      <c r="I172" s="77"/>
      <c r="R172" s="77"/>
    </row>
    <row r="173" spans="1:18" ht="15.75" customHeight="1">
      <c r="A173" s="73"/>
      <c r="B173" s="139"/>
      <c r="C173" s="137"/>
      <c r="D173" s="76"/>
      <c r="E173" s="114"/>
      <c r="F173" s="136"/>
      <c r="G173" s="75"/>
      <c r="H173" s="77"/>
      <c r="I173" s="77"/>
      <c r="R173" s="77"/>
    </row>
    <row r="174" spans="1:18" ht="15.75" customHeight="1">
      <c r="A174" s="73"/>
      <c r="B174" s="139"/>
      <c r="C174" s="137"/>
      <c r="D174" s="76"/>
      <c r="E174" s="114"/>
      <c r="F174" s="136"/>
      <c r="G174" s="75"/>
      <c r="H174" s="77"/>
      <c r="I174" s="77"/>
      <c r="R174" s="77"/>
    </row>
    <row r="175" spans="1:18" ht="15.75" customHeight="1">
      <c r="A175" s="73"/>
      <c r="B175" s="139"/>
      <c r="C175" s="137"/>
      <c r="D175" s="76"/>
      <c r="E175" s="114"/>
      <c r="F175" s="136"/>
      <c r="G175" s="75"/>
      <c r="H175" s="77"/>
      <c r="I175" s="77"/>
      <c r="R175" s="77"/>
    </row>
    <row r="176" spans="1:18" ht="15.75" customHeight="1">
      <c r="A176" s="73"/>
      <c r="B176" s="139"/>
      <c r="C176" s="137"/>
      <c r="D176" s="76"/>
      <c r="E176" s="114"/>
      <c r="F176" s="136"/>
      <c r="G176" s="75"/>
      <c r="H176" s="77"/>
      <c r="I176" s="77"/>
      <c r="R176" s="77"/>
    </row>
    <row r="177" spans="1:18" ht="15.75" customHeight="1">
      <c r="A177" s="73"/>
      <c r="B177" s="139"/>
      <c r="C177" s="137"/>
      <c r="D177" s="76"/>
      <c r="E177" s="114"/>
      <c r="F177" s="136"/>
      <c r="G177" s="75"/>
      <c r="H177" s="77"/>
      <c r="I177" s="77"/>
      <c r="R177" s="77"/>
    </row>
    <row r="178" spans="1:18" ht="15.75" customHeight="1">
      <c r="A178" s="73"/>
      <c r="B178" s="139"/>
      <c r="C178" s="137"/>
      <c r="D178" s="76"/>
      <c r="E178" s="114"/>
      <c r="F178" s="136"/>
      <c r="G178" s="75"/>
      <c r="H178" s="77"/>
      <c r="I178" s="77"/>
      <c r="R178" s="77"/>
    </row>
    <row r="179" spans="1:18" ht="15.75" customHeight="1">
      <c r="A179" s="73"/>
      <c r="B179" s="139"/>
      <c r="C179" s="137"/>
      <c r="D179" s="76"/>
      <c r="E179" s="114"/>
      <c r="F179" s="136"/>
      <c r="G179" s="75"/>
      <c r="H179" s="77"/>
      <c r="I179" s="77"/>
      <c r="R179" s="77"/>
    </row>
    <row r="180" spans="1:18" ht="15.75" customHeight="1">
      <c r="A180" s="73"/>
      <c r="B180" s="139"/>
      <c r="C180" s="137"/>
      <c r="D180" s="76"/>
      <c r="E180" s="114"/>
      <c r="F180" s="136"/>
      <c r="G180" s="75"/>
      <c r="H180" s="77"/>
      <c r="I180" s="77"/>
      <c r="R180" s="77"/>
    </row>
    <row r="181" spans="1:18" ht="15.75" customHeight="1">
      <c r="A181" s="73"/>
      <c r="B181" s="139"/>
      <c r="C181" s="137"/>
      <c r="D181" s="76"/>
      <c r="E181" s="114"/>
      <c r="F181" s="136"/>
      <c r="G181" s="75"/>
      <c r="H181" s="77"/>
      <c r="I181" s="77"/>
      <c r="R181" s="77"/>
    </row>
    <row r="182" spans="1:18" ht="15.75" customHeight="1">
      <c r="A182" s="73"/>
      <c r="B182" s="139"/>
      <c r="C182" s="137"/>
      <c r="D182" s="76"/>
      <c r="E182" s="114"/>
      <c r="F182" s="136"/>
      <c r="G182" s="75"/>
      <c r="H182" s="77"/>
      <c r="I182" s="77"/>
      <c r="R182" s="77"/>
    </row>
    <row r="183" spans="1:18" ht="15.75" customHeight="1">
      <c r="A183" s="73"/>
      <c r="B183" s="139"/>
      <c r="C183" s="137"/>
      <c r="D183" s="76"/>
      <c r="E183" s="114"/>
      <c r="F183" s="136"/>
      <c r="G183" s="75"/>
      <c r="H183" s="77"/>
      <c r="I183" s="77"/>
      <c r="R183" s="77"/>
    </row>
    <row r="184" spans="1:18" ht="15.75" customHeight="1">
      <c r="A184" s="73"/>
      <c r="B184" s="139"/>
      <c r="C184" s="137"/>
      <c r="D184" s="76"/>
      <c r="E184" s="114"/>
      <c r="F184" s="136"/>
      <c r="G184" s="75"/>
      <c r="H184" s="77"/>
      <c r="I184" s="77"/>
      <c r="R184" s="77"/>
    </row>
    <row r="185" spans="1:18" ht="15.75" customHeight="1">
      <c r="A185" s="73"/>
      <c r="B185" s="139"/>
      <c r="C185" s="137"/>
      <c r="D185" s="76"/>
      <c r="E185" s="114"/>
      <c r="F185" s="136"/>
      <c r="G185" s="75"/>
      <c r="H185" s="77"/>
      <c r="I185" s="77"/>
      <c r="R185" s="77"/>
    </row>
    <row r="186" spans="1:18" ht="15.75" customHeight="1">
      <c r="A186" s="73"/>
      <c r="B186" s="139"/>
      <c r="C186" s="137"/>
      <c r="D186" s="76"/>
      <c r="E186" s="114"/>
      <c r="F186" s="136"/>
      <c r="G186" s="75"/>
      <c r="H186" s="77"/>
      <c r="I186" s="77"/>
      <c r="R186" s="77"/>
    </row>
    <row r="187" spans="1:18" ht="15.75" customHeight="1">
      <c r="A187" s="73"/>
      <c r="B187" s="139"/>
      <c r="C187" s="137"/>
      <c r="D187" s="76"/>
      <c r="E187" s="114"/>
      <c r="F187" s="136"/>
      <c r="G187" s="75"/>
      <c r="H187" s="77"/>
      <c r="I187" s="77"/>
      <c r="R187" s="77"/>
    </row>
    <row r="188" spans="1:18" ht="15.75" customHeight="1">
      <c r="A188" s="73"/>
      <c r="B188" s="139"/>
      <c r="C188" s="137"/>
      <c r="D188" s="76"/>
      <c r="E188" s="114"/>
      <c r="F188" s="136"/>
      <c r="G188" s="75"/>
      <c r="H188" s="77"/>
      <c r="I188" s="77"/>
      <c r="R188" s="77"/>
    </row>
    <row r="189" spans="1:18" ht="15.75" customHeight="1">
      <c r="A189" s="73"/>
      <c r="B189" s="139"/>
      <c r="C189" s="137"/>
      <c r="D189" s="76"/>
      <c r="E189" s="114"/>
      <c r="F189" s="136"/>
      <c r="G189" s="75"/>
      <c r="H189" s="77"/>
      <c r="I189" s="77"/>
      <c r="R189" s="77"/>
    </row>
    <row r="190" spans="1:18" ht="15.75" customHeight="1">
      <c r="A190" s="73"/>
      <c r="B190" s="139"/>
      <c r="C190" s="137"/>
      <c r="D190" s="76"/>
      <c r="E190" s="114"/>
      <c r="F190" s="136"/>
      <c r="G190" s="75"/>
      <c r="H190" s="77"/>
      <c r="I190" s="77"/>
      <c r="R190" s="77"/>
    </row>
    <row r="191" spans="1:18" ht="15.75" customHeight="1">
      <c r="A191" s="73"/>
      <c r="B191" s="139"/>
      <c r="C191" s="137"/>
      <c r="D191" s="76"/>
      <c r="E191" s="114"/>
      <c r="F191" s="136"/>
      <c r="G191" s="75"/>
      <c r="H191" s="77"/>
      <c r="I191" s="77"/>
      <c r="R191" s="77"/>
    </row>
    <row r="192" spans="1:18" ht="15.75" customHeight="1">
      <c r="A192" s="73"/>
      <c r="B192" s="139"/>
      <c r="C192" s="137"/>
      <c r="D192" s="76"/>
      <c r="E192" s="114"/>
      <c r="F192" s="136"/>
      <c r="G192" s="75"/>
      <c r="H192" s="77"/>
      <c r="I192" s="77"/>
      <c r="R192" s="77"/>
    </row>
    <row r="193" spans="1:18" ht="15.75" customHeight="1">
      <c r="A193" s="73"/>
      <c r="B193" s="139"/>
      <c r="C193" s="137"/>
      <c r="D193" s="76"/>
      <c r="E193" s="114"/>
      <c r="F193" s="136"/>
      <c r="G193" s="75"/>
      <c r="H193" s="77"/>
      <c r="I193" s="77"/>
      <c r="R193" s="77"/>
    </row>
    <row r="194" spans="1:18" ht="15.75" customHeight="1">
      <c r="A194" s="73"/>
      <c r="B194" s="139"/>
      <c r="C194" s="137"/>
      <c r="D194" s="76"/>
      <c r="E194" s="114"/>
      <c r="F194" s="136"/>
      <c r="G194" s="75"/>
      <c r="H194" s="77"/>
      <c r="I194" s="77"/>
      <c r="R194" s="77"/>
    </row>
    <row r="195" spans="1:18" ht="15.75" customHeight="1">
      <c r="A195" s="73"/>
      <c r="B195" s="139"/>
      <c r="C195" s="137"/>
      <c r="D195" s="76"/>
      <c r="E195" s="114"/>
      <c r="F195" s="136"/>
      <c r="G195" s="75"/>
      <c r="H195" s="77"/>
      <c r="I195" s="77"/>
      <c r="R195" s="77"/>
    </row>
    <row r="196" spans="1:18" ht="15.75" customHeight="1">
      <c r="A196" s="73"/>
      <c r="B196" s="139"/>
      <c r="C196" s="137"/>
      <c r="D196" s="76"/>
      <c r="E196" s="114"/>
      <c r="F196" s="136"/>
      <c r="G196" s="75"/>
      <c r="H196" s="77"/>
      <c r="I196" s="77"/>
      <c r="R196" s="77"/>
    </row>
    <row r="197" spans="1:18" ht="15.75" customHeight="1">
      <c r="A197" s="73"/>
      <c r="B197" s="139"/>
      <c r="C197" s="137"/>
      <c r="D197" s="76"/>
      <c r="E197" s="114"/>
      <c r="F197" s="136"/>
      <c r="G197" s="75"/>
      <c r="H197" s="77"/>
      <c r="I197" s="77"/>
      <c r="R197" s="77"/>
    </row>
    <row r="198" spans="1:18" ht="15.75" customHeight="1">
      <c r="A198" s="73"/>
      <c r="B198" s="139"/>
      <c r="C198" s="137"/>
      <c r="D198" s="76"/>
      <c r="E198" s="114"/>
      <c r="F198" s="136"/>
      <c r="G198" s="75"/>
      <c r="H198" s="77"/>
      <c r="I198" s="77"/>
      <c r="R198" s="77"/>
    </row>
    <row r="199" spans="1:18" ht="15.75" customHeight="1">
      <c r="A199" s="73"/>
      <c r="B199" s="139"/>
      <c r="C199" s="137"/>
      <c r="D199" s="76"/>
      <c r="E199" s="114"/>
      <c r="F199" s="136"/>
      <c r="G199" s="75"/>
      <c r="H199" s="77"/>
      <c r="I199" s="77"/>
      <c r="R199" s="77"/>
    </row>
    <row r="200" spans="1:18" ht="15.75" customHeight="1">
      <c r="A200" s="73"/>
      <c r="B200" s="139"/>
      <c r="C200" s="137"/>
      <c r="D200" s="76"/>
      <c r="E200" s="114"/>
      <c r="F200" s="136"/>
      <c r="G200" s="75"/>
      <c r="H200" s="77"/>
      <c r="I200" s="77"/>
      <c r="R200" s="77"/>
    </row>
    <row r="201" spans="1:18" ht="15.75" customHeight="1">
      <c r="A201" s="73"/>
      <c r="B201" s="139"/>
      <c r="C201" s="137"/>
      <c r="D201" s="76"/>
      <c r="E201" s="114"/>
      <c r="F201" s="136"/>
      <c r="G201" s="75"/>
      <c r="H201" s="77"/>
      <c r="I201" s="77"/>
      <c r="R201" s="77"/>
    </row>
    <row r="202" spans="1:18" ht="15.75" customHeight="1">
      <c r="A202" s="73"/>
      <c r="B202" s="139"/>
      <c r="C202" s="137"/>
      <c r="D202" s="76"/>
      <c r="E202" s="114"/>
      <c r="F202" s="136"/>
      <c r="G202" s="75"/>
      <c r="H202" s="77"/>
      <c r="I202" s="77"/>
      <c r="R202" s="77"/>
    </row>
    <row r="203" spans="1:18" ht="15.75" customHeight="1">
      <c r="A203" s="73"/>
      <c r="B203" s="139"/>
      <c r="C203" s="137"/>
      <c r="D203" s="76"/>
      <c r="E203" s="114"/>
      <c r="F203" s="136"/>
      <c r="G203" s="75"/>
      <c r="H203" s="77"/>
      <c r="I203" s="77"/>
      <c r="R203" s="77"/>
    </row>
    <row r="204" spans="1:18" ht="15.75" customHeight="1">
      <c r="A204" s="73"/>
      <c r="B204" s="139"/>
      <c r="C204" s="137"/>
      <c r="D204" s="76"/>
      <c r="E204" s="114"/>
      <c r="F204" s="136"/>
      <c r="G204" s="75"/>
      <c r="H204" s="77"/>
      <c r="I204" s="77"/>
      <c r="R204" s="77"/>
    </row>
    <row r="205" spans="1:18" ht="15.75" customHeight="1">
      <c r="A205" s="73"/>
      <c r="B205" s="139"/>
      <c r="C205" s="137"/>
      <c r="D205" s="76"/>
      <c r="E205" s="114"/>
      <c r="F205" s="136"/>
      <c r="G205" s="75"/>
      <c r="H205" s="77"/>
      <c r="I205" s="77"/>
      <c r="R205" s="77"/>
    </row>
    <row r="206" spans="1:18" ht="15.75" customHeight="1">
      <c r="A206" s="73"/>
      <c r="B206" s="139"/>
      <c r="C206" s="137"/>
      <c r="D206" s="76"/>
      <c r="E206" s="114"/>
      <c r="F206" s="136"/>
      <c r="G206" s="75"/>
      <c r="H206" s="77"/>
      <c r="I206" s="77"/>
      <c r="R206" s="77"/>
    </row>
    <row r="207" spans="1:18" ht="15.75" customHeight="1">
      <c r="A207" s="73"/>
      <c r="B207" s="139"/>
      <c r="C207" s="137"/>
      <c r="D207" s="76"/>
      <c r="E207" s="114"/>
      <c r="F207" s="136"/>
      <c r="G207" s="75"/>
      <c r="H207" s="77"/>
      <c r="I207" s="77"/>
      <c r="R207" s="77"/>
    </row>
    <row r="208" spans="1:18" ht="15.75" customHeight="1">
      <c r="A208" s="73"/>
      <c r="B208" s="139"/>
      <c r="C208" s="137"/>
      <c r="D208" s="76"/>
      <c r="E208" s="114"/>
      <c r="F208" s="136"/>
      <c r="G208" s="75"/>
      <c r="H208" s="77"/>
      <c r="I208" s="77"/>
      <c r="R208" s="77"/>
    </row>
    <row r="209" spans="1:18" ht="15.75" customHeight="1">
      <c r="A209" s="73"/>
      <c r="B209" s="139"/>
      <c r="C209" s="137"/>
      <c r="D209" s="76"/>
      <c r="E209" s="114"/>
      <c r="F209" s="136"/>
      <c r="G209" s="75"/>
      <c r="H209" s="77"/>
      <c r="I209" s="77"/>
      <c r="R209" s="77"/>
    </row>
    <row r="210" spans="1:18" ht="15.75" customHeight="1">
      <c r="A210" s="73"/>
      <c r="B210" s="139"/>
      <c r="C210" s="137"/>
      <c r="D210" s="76"/>
      <c r="E210" s="114"/>
      <c r="F210" s="136"/>
      <c r="G210" s="75"/>
      <c r="H210" s="77"/>
      <c r="I210" s="77"/>
      <c r="R210" s="77"/>
    </row>
    <row r="211" spans="1:18" ht="15.75" customHeight="1">
      <c r="A211" s="73"/>
      <c r="B211" s="139"/>
      <c r="C211" s="137"/>
      <c r="D211" s="76"/>
      <c r="E211" s="114"/>
      <c r="F211" s="136"/>
      <c r="G211" s="75"/>
      <c r="H211" s="77"/>
      <c r="I211" s="77"/>
      <c r="R211" s="77"/>
    </row>
    <row r="212" spans="1:18" ht="15.75" customHeight="1">
      <c r="A212" s="73"/>
      <c r="B212" s="139"/>
      <c r="C212" s="137"/>
      <c r="D212" s="76"/>
      <c r="E212" s="114"/>
      <c r="F212" s="136"/>
      <c r="G212" s="75"/>
      <c r="H212" s="77"/>
      <c r="I212" s="77"/>
      <c r="R212" s="77"/>
    </row>
    <row r="213" spans="1:18" ht="15.75" customHeight="1">
      <c r="A213" s="73"/>
      <c r="B213" s="139"/>
      <c r="C213" s="137"/>
      <c r="D213" s="76"/>
      <c r="E213" s="114"/>
      <c r="F213" s="136"/>
      <c r="G213" s="75"/>
      <c r="H213" s="77"/>
      <c r="I213" s="77"/>
      <c r="R213" s="77"/>
    </row>
    <row r="214" spans="1:18" ht="15.75" customHeight="1">
      <c r="A214" s="73"/>
      <c r="B214" s="139"/>
      <c r="C214" s="137"/>
      <c r="D214" s="76"/>
      <c r="E214" s="114"/>
      <c r="F214" s="136"/>
      <c r="G214" s="75"/>
      <c r="H214" s="77"/>
      <c r="I214" s="77"/>
      <c r="R214" s="77"/>
    </row>
    <row r="215" spans="1:18" ht="15.75" customHeight="1">
      <c r="A215" s="73"/>
      <c r="B215" s="139"/>
      <c r="C215" s="137"/>
      <c r="D215" s="76"/>
      <c r="E215" s="114"/>
      <c r="F215" s="136"/>
      <c r="G215" s="75"/>
      <c r="H215" s="77"/>
      <c r="I215" s="77"/>
      <c r="R215" s="77"/>
    </row>
    <row r="216" spans="1:18" ht="15.75" customHeight="1">
      <c r="A216" s="73"/>
      <c r="B216" s="139"/>
      <c r="C216" s="137"/>
      <c r="D216" s="76"/>
      <c r="E216" s="114"/>
      <c r="F216" s="136"/>
      <c r="G216" s="75"/>
      <c r="H216" s="77"/>
      <c r="I216" s="77"/>
      <c r="R216" s="77"/>
    </row>
    <row r="217" spans="1:18" ht="15.75" customHeight="1">
      <c r="A217" s="73"/>
      <c r="B217" s="139"/>
      <c r="C217" s="137"/>
      <c r="D217" s="76"/>
      <c r="E217" s="114"/>
      <c r="F217" s="136"/>
      <c r="G217" s="75"/>
      <c r="H217" s="77"/>
      <c r="I217" s="77"/>
      <c r="R217" s="77"/>
    </row>
    <row r="218" spans="1:18" ht="15.75" customHeight="1">
      <c r="A218" s="73"/>
      <c r="B218" s="139"/>
      <c r="C218" s="137"/>
      <c r="D218" s="76"/>
      <c r="E218" s="114"/>
      <c r="F218" s="136"/>
      <c r="G218" s="75"/>
      <c r="H218" s="77"/>
      <c r="I218" s="77"/>
      <c r="R218" s="77"/>
    </row>
    <row r="219" spans="1:18" ht="15.75" customHeight="1">
      <c r="A219" s="73"/>
      <c r="B219" s="139"/>
      <c r="C219" s="137"/>
      <c r="D219" s="76"/>
      <c r="E219" s="114"/>
      <c r="F219" s="136"/>
      <c r="G219" s="75"/>
      <c r="H219" s="77"/>
      <c r="I219" s="77"/>
      <c r="R219" s="77"/>
    </row>
    <row r="220" spans="1:18" ht="15.75" customHeight="1">
      <c r="A220" s="73"/>
      <c r="B220" s="139"/>
      <c r="C220" s="137"/>
      <c r="D220" s="76"/>
      <c r="E220" s="114"/>
      <c r="F220" s="136"/>
      <c r="G220" s="75"/>
      <c r="H220" s="77"/>
      <c r="I220" s="77"/>
      <c r="R220" s="77"/>
    </row>
    <row r="221" spans="1:18" ht="15.75" customHeight="1">
      <c r="A221" s="73"/>
      <c r="B221" s="139"/>
      <c r="C221" s="137"/>
      <c r="D221" s="76"/>
      <c r="E221" s="114"/>
      <c r="F221" s="136"/>
      <c r="G221" s="75"/>
      <c r="H221" s="77"/>
      <c r="I221" s="77"/>
      <c r="R221" s="77"/>
    </row>
    <row r="222" spans="1:18" ht="15.75" customHeight="1">
      <c r="A222" s="73"/>
      <c r="B222" s="139"/>
      <c r="C222" s="137"/>
      <c r="D222" s="76"/>
      <c r="E222" s="114"/>
      <c r="F222" s="136"/>
      <c r="G222" s="75"/>
      <c r="H222" s="77"/>
      <c r="I222" s="77"/>
      <c r="R222" s="77"/>
    </row>
    <row r="223" spans="1:18" ht="15.75" customHeight="1">
      <c r="A223" s="73"/>
      <c r="B223" s="139"/>
      <c r="C223" s="137"/>
      <c r="D223" s="76"/>
      <c r="E223" s="114"/>
      <c r="F223" s="136"/>
      <c r="G223" s="75"/>
      <c r="H223" s="77"/>
      <c r="I223" s="77"/>
      <c r="R223" s="77"/>
    </row>
    <row r="224" spans="1:18" ht="15.75" customHeight="1">
      <c r="A224" s="73"/>
      <c r="B224" s="139"/>
      <c r="C224" s="137"/>
      <c r="D224" s="76"/>
      <c r="E224" s="114"/>
      <c r="F224" s="136"/>
      <c r="G224" s="75"/>
      <c r="H224" s="77"/>
      <c r="I224" s="77"/>
      <c r="R224" s="77"/>
    </row>
    <row r="225" spans="1:18" ht="15.75" customHeight="1">
      <c r="A225" s="73"/>
      <c r="B225" s="139"/>
      <c r="C225" s="137"/>
      <c r="D225" s="76"/>
      <c r="E225" s="114"/>
      <c r="F225" s="136"/>
      <c r="G225" s="75"/>
      <c r="H225" s="77"/>
      <c r="I225" s="77"/>
      <c r="R225" s="77"/>
    </row>
    <row r="226" spans="1:18" ht="15.75" customHeight="1">
      <c r="A226" s="73"/>
      <c r="B226" s="139"/>
      <c r="C226" s="137"/>
      <c r="D226" s="76"/>
      <c r="E226" s="114"/>
      <c r="F226" s="136"/>
      <c r="G226" s="75"/>
      <c r="H226" s="77"/>
      <c r="I226" s="77"/>
      <c r="R226" s="77"/>
    </row>
    <row r="227" spans="1:18" ht="15.75" customHeight="1">
      <c r="A227" s="73"/>
      <c r="B227" s="139"/>
      <c r="C227" s="137"/>
      <c r="D227" s="76"/>
      <c r="E227" s="114"/>
      <c r="F227" s="136"/>
      <c r="G227" s="75"/>
      <c r="H227" s="77"/>
      <c r="I227" s="77"/>
      <c r="R227" s="77"/>
    </row>
    <row r="228" spans="1:18" ht="15.75" customHeight="1">
      <c r="A228" s="73"/>
      <c r="B228" s="139"/>
      <c r="C228" s="137"/>
      <c r="D228" s="76"/>
      <c r="E228" s="114"/>
      <c r="F228" s="136"/>
      <c r="G228" s="75"/>
      <c r="H228" s="77"/>
      <c r="I228" s="77"/>
      <c r="R228" s="77"/>
    </row>
    <row r="229" spans="1:18" ht="15.75" customHeight="1">
      <c r="A229" s="73"/>
      <c r="B229" s="139"/>
      <c r="C229" s="137"/>
      <c r="D229" s="76"/>
      <c r="E229" s="114"/>
      <c r="F229" s="136"/>
      <c r="G229" s="75"/>
      <c r="H229" s="77"/>
      <c r="I229" s="77"/>
      <c r="R229" s="77"/>
    </row>
    <row r="230" spans="1:18" ht="15.75" customHeight="1">
      <c r="A230" s="73"/>
      <c r="B230" s="139"/>
      <c r="C230" s="137"/>
      <c r="D230" s="76"/>
      <c r="E230" s="114"/>
      <c r="F230" s="136"/>
      <c r="G230" s="75"/>
      <c r="H230" s="77"/>
      <c r="I230" s="77"/>
      <c r="R230" s="77"/>
    </row>
    <row r="231" spans="1:18" ht="15.75" customHeight="1">
      <c r="A231" s="73"/>
      <c r="B231" s="139"/>
      <c r="C231" s="137"/>
      <c r="D231" s="76"/>
      <c r="E231" s="114"/>
      <c r="F231" s="136"/>
      <c r="G231" s="75"/>
      <c r="H231" s="77"/>
      <c r="I231" s="77"/>
      <c r="R231" s="77"/>
    </row>
    <row r="232" spans="1:18" ht="15.75" customHeight="1">
      <c r="A232" s="73"/>
      <c r="B232" s="139"/>
      <c r="C232" s="137"/>
      <c r="D232" s="76"/>
      <c r="E232" s="114"/>
      <c r="F232" s="136"/>
      <c r="G232" s="75"/>
      <c r="H232" s="77"/>
      <c r="I232" s="77"/>
      <c r="R232" s="77"/>
    </row>
    <row r="233" spans="1:18" ht="15.75" customHeight="1">
      <c r="A233" s="73"/>
      <c r="B233" s="139"/>
      <c r="C233" s="137"/>
      <c r="D233" s="76"/>
      <c r="E233" s="114"/>
      <c r="F233" s="136"/>
      <c r="G233" s="75"/>
      <c r="H233" s="77"/>
      <c r="I233" s="77"/>
      <c r="R233" s="77"/>
    </row>
    <row r="234" spans="1:18" ht="15.75" customHeight="1">
      <c r="A234" s="73"/>
      <c r="B234" s="139"/>
      <c r="C234" s="137"/>
      <c r="D234" s="76"/>
      <c r="E234" s="114"/>
      <c r="F234" s="136"/>
      <c r="G234" s="75"/>
      <c r="H234" s="77"/>
      <c r="I234" s="77"/>
      <c r="R234" s="77"/>
    </row>
    <row r="235" spans="1:18" ht="15.75" customHeight="1">
      <c r="A235" s="73"/>
      <c r="B235" s="139"/>
      <c r="C235" s="137"/>
      <c r="D235" s="76"/>
      <c r="E235" s="114"/>
      <c r="F235" s="136"/>
      <c r="G235" s="75"/>
      <c r="H235" s="77"/>
      <c r="I235" s="77"/>
      <c r="R235" s="77"/>
    </row>
    <row r="236" spans="1:18" ht="15.75" customHeight="1">
      <c r="A236" s="73"/>
      <c r="B236" s="139"/>
      <c r="C236" s="137"/>
      <c r="D236" s="76"/>
      <c r="E236" s="114"/>
      <c r="F236" s="136"/>
      <c r="G236" s="75"/>
      <c r="H236" s="77"/>
      <c r="I236" s="77"/>
      <c r="R236" s="77"/>
    </row>
    <row r="237" spans="1:18" ht="15.75" customHeight="1">
      <c r="A237" s="73"/>
      <c r="B237" s="139"/>
      <c r="C237" s="137"/>
      <c r="D237" s="76"/>
      <c r="E237" s="114"/>
      <c r="F237" s="136"/>
      <c r="G237" s="75"/>
      <c r="H237" s="77"/>
      <c r="I237" s="77"/>
      <c r="R237" s="77"/>
    </row>
    <row r="238" spans="1:18" ht="15.75" customHeight="1">
      <c r="A238" s="73"/>
      <c r="B238" s="139"/>
      <c r="C238" s="137"/>
      <c r="D238" s="76"/>
      <c r="E238" s="114"/>
      <c r="F238" s="136"/>
      <c r="G238" s="75"/>
      <c r="H238" s="77"/>
      <c r="I238" s="77"/>
      <c r="R238" s="77"/>
    </row>
    <row r="239" spans="1:18" ht="15.75" customHeight="1">
      <c r="A239" s="73"/>
      <c r="B239" s="139"/>
      <c r="C239" s="137"/>
      <c r="D239" s="76"/>
      <c r="E239" s="114"/>
      <c r="F239" s="136"/>
      <c r="G239" s="75"/>
      <c r="H239" s="77"/>
      <c r="I239" s="77"/>
      <c r="R239" s="77"/>
    </row>
    <row r="240" spans="1:18" ht="15.75" customHeight="1">
      <c r="A240" s="73"/>
      <c r="B240" s="139"/>
      <c r="C240" s="137"/>
      <c r="D240" s="76"/>
      <c r="E240" s="114"/>
      <c r="F240" s="136"/>
      <c r="G240" s="75"/>
      <c r="H240" s="77"/>
      <c r="I240" s="77"/>
      <c r="R240" s="77"/>
    </row>
    <row r="241" spans="1:18" ht="15.75" customHeight="1">
      <c r="A241" s="73"/>
      <c r="B241" s="139"/>
      <c r="C241" s="137"/>
      <c r="D241" s="76"/>
      <c r="E241" s="114"/>
      <c r="F241" s="136"/>
      <c r="G241" s="75"/>
      <c r="H241" s="77"/>
      <c r="I241" s="77"/>
      <c r="R241" s="77"/>
    </row>
    <row r="242" spans="1:18" ht="15.75" customHeight="1">
      <c r="A242" s="73"/>
      <c r="B242" s="139"/>
      <c r="C242" s="137"/>
      <c r="D242" s="76"/>
      <c r="E242" s="114"/>
      <c r="F242" s="136"/>
      <c r="G242" s="75"/>
      <c r="H242" s="77"/>
      <c r="I242" s="77"/>
      <c r="R242" s="77"/>
    </row>
    <row r="243" spans="1:18" ht="15.75" customHeight="1">
      <c r="A243" s="73"/>
      <c r="B243" s="139"/>
      <c r="C243" s="137"/>
      <c r="D243" s="76"/>
      <c r="E243" s="114"/>
      <c r="F243" s="136"/>
      <c r="G243" s="75"/>
      <c r="H243" s="77"/>
      <c r="I243" s="77"/>
      <c r="R243" s="77"/>
    </row>
    <row r="244" spans="1:18" ht="15.75" customHeight="1">
      <c r="A244" s="73"/>
      <c r="B244" s="139"/>
      <c r="C244" s="137"/>
      <c r="D244" s="76"/>
      <c r="E244" s="114"/>
      <c r="F244" s="136"/>
      <c r="G244" s="75"/>
      <c r="H244" s="77"/>
      <c r="I244" s="77"/>
      <c r="R244" s="77"/>
    </row>
    <row r="245" spans="1:18" ht="15.75" customHeight="1">
      <c r="A245" s="73"/>
      <c r="B245" s="139"/>
      <c r="C245" s="137"/>
      <c r="D245" s="76"/>
      <c r="E245" s="114"/>
      <c r="F245" s="136"/>
      <c r="G245" s="75"/>
      <c r="H245" s="77"/>
      <c r="I245" s="77"/>
      <c r="R245" s="77"/>
    </row>
    <row r="246" spans="1:18" ht="15.75" customHeight="1">
      <c r="A246" s="73"/>
      <c r="B246" s="139"/>
      <c r="C246" s="137"/>
      <c r="D246" s="76"/>
      <c r="E246" s="114"/>
      <c r="F246" s="136"/>
      <c r="G246" s="75"/>
      <c r="H246" s="77"/>
      <c r="I246" s="77"/>
      <c r="R246" s="77"/>
    </row>
    <row r="247" spans="1:18" ht="15.75" customHeight="1">
      <c r="A247" s="73"/>
      <c r="B247" s="139"/>
      <c r="C247" s="137"/>
      <c r="D247" s="76"/>
      <c r="E247" s="114"/>
      <c r="F247" s="136"/>
      <c r="G247" s="75"/>
      <c r="H247" s="77"/>
      <c r="I247" s="77"/>
      <c r="R247" s="77"/>
    </row>
    <row r="248" spans="1:18" ht="15.75" customHeight="1">
      <c r="A248" s="73"/>
      <c r="B248" s="139"/>
      <c r="C248" s="137"/>
      <c r="D248" s="76"/>
      <c r="E248" s="114"/>
      <c r="F248" s="136"/>
      <c r="G248" s="75"/>
      <c r="H248" s="77"/>
      <c r="I248" s="77"/>
      <c r="R248" s="77"/>
    </row>
    <row r="249" spans="1:18" ht="15.75" customHeight="1">
      <c r="A249" s="73"/>
      <c r="B249" s="139"/>
      <c r="C249" s="137"/>
      <c r="D249" s="76"/>
      <c r="E249" s="114"/>
      <c r="F249" s="136"/>
      <c r="G249" s="75"/>
      <c r="H249" s="77"/>
      <c r="I249" s="77"/>
      <c r="R249" s="77"/>
    </row>
    <row r="250" spans="1:18" ht="15.75" customHeight="1">
      <c r="A250" s="73"/>
      <c r="B250" s="139"/>
      <c r="C250" s="137"/>
      <c r="D250" s="76"/>
      <c r="E250" s="114"/>
      <c r="F250" s="136"/>
      <c r="G250" s="75"/>
      <c r="H250" s="77"/>
      <c r="I250" s="77"/>
      <c r="R250" s="77"/>
    </row>
    <row r="251" spans="1:18" ht="15.75" customHeight="1">
      <c r="A251" s="73"/>
      <c r="B251" s="139"/>
      <c r="C251" s="137"/>
      <c r="D251" s="76"/>
      <c r="E251" s="114"/>
      <c r="F251" s="136"/>
      <c r="G251" s="75"/>
      <c r="H251" s="77"/>
      <c r="I251" s="77"/>
      <c r="R251" s="77"/>
    </row>
    <row r="252" spans="1:18" ht="15.75" customHeight="1">
      <c r="A252" s="73"/>
      <c r="B252" s="139"/>
      <c r="C252" s="137"/>
      <c r="D252" s="76"/>
      <c r="E252" s="114"/>
      <c r="F252" s="136"/>
      <c r="G252" s="75"/>
      <c r="H252" s="77"/>
      <c r="I252" s="77"/>
      <c r="R252" s="77"/>
    </row>
    <row r="253" spans="1:18" ht="15.75" customHeight="1">
      <c r="A253" s="73"/>
      <c r="B253" s="139"/>
      <c r="C253" s="137"/>
      <c r="D253" s="76"/>
      <c r="E253" s="114"/>
      <c r="F253" s="136"/>
      <c r="G253" s="75"/>
      <c r="H253" s="77"/>
      <c r="I253" s="77"/>
      <c r="R253" s="77"/>
    </row>
    <row r="254" spans="1:18" ht="15.75" customHeight="1">
      <c r="A254" s="73"/>
      <c r="B254" s="139"/>
      <c r="C254" s="137"/>
      <c r="D254" s="76"/>
      <c r="E254" s="114"/>
      <c r="F254" s="136"/>
      <c r="G254" s="75"/>
      <c r="H254" s="77"/>
      <c r="I254" s="77"/>
      <c r="R254" s="77"/>
    </row>
    <row r="255" spans="1:18" ht="15.75" customHeight="1">
      <c r="A255" s="73"/>
      <c r="B255" s="139"/>
      <c r="C255" s="137"/>
      <c r="D255" s="76"/>
      <c r="E255" s="114"/>
      <c r="F255" s="136"/>
      <c r="G255" s="75"/>
      <c r="H255" s="77"/>
      <c r="I255" s="77"/>
      <c r="R255" s="77"/>
    </row>
    <row r="256" spans="1:18" ht="15.75" customHeight="1">
      <c r="A256" s="73"/>
      <c r="B256" s="139"/>
      <c r="C256" s="137"/>
      <c r="D256" s="76"/>
      <c r="E256" s="114"/>
      <c r="F256" s="136"/>
      <c r="G256" s="75"/>
      <c r="H256" s="77"/>
      <c r="I256" s="77"/>
      <c r="R256" s="77"/>
    </row>
    <row r="257" spans="1:18" ht="15.75" customHeight="1">
      <c r="A257" s="73"/>
      <c r="B257" s="139"/>
      <c r="C257" s="137"/>
      <c r="D257" s="76"/>
      <c r="E257" s="114"/>
      <c r="F257" s="136"/>
      <c r="G257" s="75"/>
      <c r="H257" s="77"/>
      <c r="I257" s="77"/>
      <c r="R257" s="77"/>
    </row>
    <row r="258" spans="1:18" ht="15.75" customHeight="1">
      <c r="A258" s="73"/>
      <c r="B258" s="139"/>
      <c r="C258" s="137"/>
      <c r="D258" s="76"/>
      <c r="E258" s="114"/>
      <c r="F258" s="136"/>
      <c r="G258" s="75"/>
      <c r="H258" s="77"/>
      <c r="I258" s="77"/>
      <c r="R258" s="77"/>
    </row>
    <row r="259" spans="1:18" ht="15.75" customHeight="1">
      <c r="A259" s="73"/>
      <c r="B259" s="139"/>
      <c r="C259" s="137"/>
      <c r="D259" s="76"/>
      <c r="E259" s="114"/>
      <c r="F259" s="136"/>
      <c r="G259" s="75"/>
      <c r="H259" s="77"/>
      <c r="I259" s="77"/>
      <c r="R259" s="77"/>
    </row>
    <row r="260" spans="1:18" ht="15.75" customHeight="1">
      <c r="A260" s="73"/>
      <c r="B260" s="139"/>
      <c r="C260" s="137"/>
      <c r="D260" s="76"/>
      <c r="E260" s="114"/>
      <c r="F260" s="136"/>
      <c r="G260" s="75"/>
      <c r="H260" s="77"/>
      <c r="I260" s="77"/>
      <c r="R260" s="77"/>
    </row>
    <row r="261" spans="1:18" ht="15.75" customHeight="1">
      <c r="A261" s="73"/>
      <c r="B261" s="139"/>
      <c r="C261" s="137"/>
      <c r="D261" s="76"/>
      <c r="E261" s="114"/>
      <c r="F261" s="136"/>
      <c r="G261" s="75"/>
      <c r="H261" s="77"/>
      <c r="I261" s="77"/>
      <c r="R261" s="77"/>
    </row>
    <row r="262" spans="1:18" ht="15.75" customHeight="1">
      <c r="A262" s="73"/>
      <c r="B262" s="139"/>
      <c r="C262" s="137"/>
      <c r="D262" s="76"/>
      <c r="E262" s="114"/>
      <c r="F262" s="136"/>
      <c r="G262" s="75"/>
      <c r="H262" s="77"/>
      <c r="I262" s="77"/>
      <c r="R262" s="77"/>
    </row>
    <row r="263" spans="1:18" ht="15.75" customHeight="1">
      <c r="A263" s="73"/>
      <c r="B263" s="139"/>
      <c r="C263" s="137"/>
      <c r="D263" s="76"/>
      <c r="E263" s="114"/>
      <c r="F263" s="136"/>
      <c r="G263" s="75"/>
      <c r="H263" s="77"/>
      <c r="I263" s="77"/>
      <c r="R263" s="77"/>
    </row>
    <row r="264" spans="1:18" ht="15.75" customHeight="1">
      <c r="A264" s="73"/>
      <c r="B264" s="139"/>
      <c r="C264" s="137"/>
      <c r="D264" s="76"/>
      <c r="E264" s="114"/>
      <c r="F264" s="136"/>
      <c r="G264" s="75"/>
      <c r="H264" s="77"/>
      <c r="I264" s="77"/>
      <c r="R264" s="77"/>
    </row>
    <row r="265" spans="1:18" ht="15.75" customHeight="1">
      <c r="A265" s="73"/>
      <c r="B265" s="139"/>
      <c r="C265" s="137"/>
      <c r="D265" s="76"/>
      <c r="E265" s="114"/>
      <c r="F265" s="136"/>
      <c r="G265" s="75"/>
      <c r="H265" s="77"/>
      <c r="I265" s="77"/>
      <c r="R265" s="77"/>
    </row>
    <row r="266" spans="1:18" ht="15.75" customHeight="1">
      <c r="A266" s="73"/>
      <c r="B266" s="139"/>
      <c r="C266" s="137"/>
      <c r="D266" s="76"/>
      <c r="E266" s="114"/>
      <c r="F266" s="136"/>
      <c r="G266" s="75"/>
      <c r="H266" s="77"/>
      <c r="I266" s="77"/>
      <c r="R266" s="77"/>
    </row>
    <row r="267" spans="1:18" ht="15.75" customHeight="1">
      <c r="A267" s="73"/>
      <c r="B267" s="139"/>
      <c r="C267" s="137"/>
      <c r="D267" s="76"/>
      <c r="E267" s="114"/>
      <c r="F267" s="136"/>
      <c r="G267" s="75"/>
      <c r="H267" s="77"/>
      <c r="I267" s="77"/>
      <c r="R267" s="77"/>
    </row>
    <row r="268" spans="1:18" ht="15.75" customHeight="1">
      <c r="A268" s="73"/>
      <c r="B268" s="139"/>
      <c r="C268" s="137"/>
      <c r="D268" s="76"/>
      <c r="E268" s="114"/>
      <c r="F268" s="136"/>
      <c r="G268" s="75"/>
      <c r="H268" s="77"/>
      <c r="I268" s="77"/>
      <c r="R268" s="77"/>
    </row>
    <row r="269" spans="1:18" ht="15.75" customHeight="1">
      <c r="A269" s="73"/>
      <c r="B269" s="139"/>
      <c r="C269" s="137"/>
      <c r="D269" s="76"/>
      <c r="E269" s="114"/>
      <c r="F269" s="136"/>
      <c r="G269" s="75"/>
      <c r="H269" s="77"/>
      <c r="I269" s="77"/>
      <c r="R269" s="77"/>
    </row>
    <row r="270" spans="1:18" ht="15.75" customHeight="1">
      <c r="A270" s="73"/>
      <c r="B270" s="139"/>
      <c r="C270" s="137"/>
      <c r="D270" s="76"/>
      <c r="E270" s="114"/>
      <c r="F270" s="136"/>
      <c r="G270" s="75"/>
      <c r="H270" s="77"/>
      <c r="I270" s="77"/>
      <c r="R270" s="77"/>
    </row>
    <row r="271" spans="1:18" ht="15.75" customHeight="1">
      <c r="A271" s="73"/>
      <c r="B271" s="139"/>
      <c r="C271" s="137"/>
      <c r="D271" s="76"/>
      <c r="E271" s="114"/>
      <c r="F271" s="136"/>
      <c r="G271" s="75"/>
      <c r="H271" s="77"/>
      <c r="I271" s="77"/>
      <c r="R271" s="77"/>
    </row>
    <row r="272" spans="1:18" ht="15.75" customHeight="1">
      <c r="A272" s="73"/>
      <c r="B272" s="139"/>
      <c r="C272" s="137"/>
      <c r="D272" s="76"/>
      <c r="E272" s="114"/>
      <c r="F272" s="136"/>
      <c r="G272" s="75"/>
      <c r="H272" s="77"/>
      <c r="I272" s="77"/>
      <c r="R272" s="77"/>
    </row>
    <row r="273" spans="1:18" ht="15.75" customHeight="1">
      <c r="A273" s="73"/>
      <c r="B273" s="139"/>
      <c r="C273" s="137"/>
      <c r="D273" s="76"/>
      <c r="E273" s="114"/>
      <c r="F273" s="136"/>
      <c r="G273" s="75"/>
      <c r="H273" s="77"/>
      <c r="I273" s="77"/>
      <c r="R273" s="77"/>
    </row>
    <row r="274" spans="1:18" ht="15.75" customHeight="1">
      <c r="A274" s="73"/>
      <c r="B274" s="139"/>
      <c r="C274" s="137"/>
      <c r="D274" s="76"/>
      <c r="E274" s="114"/>
      <c r="F274" s="136"/>
      <c r="G274" s="75"/>
      <c r="H274" s="77"/>
      <c r="I274" s="77"/>
      <c r="R274" s="77"/>
    </row>
    <row r="275" spans="1:18" ht="15.75" customHeight="1">
      <c r="A275" s="73"/>
      <c r="B275" s="139"/>
      <c r="C275" s="137"/>
      <c r="D275" s="76"/>
      <c r="E275" s="114"/>
      <c r="F275" s="136"/>
      <c r="G275" s="75"/>
      <c r="H275" s="77"/>
      <c r="I275" s="77"/>
      <c r="R275" s="77"/>
    </row>
    <row r="276" spans="1:18" ht="15.75" customHeight="1">
      <c r="A276" s="73"/>
      <c r="B276" s="139"/>
      <c r="C276" s="137"/>
      <c r="D276" s="76"/>
      <c r="E276" s="114"/>
      <c r="F276" s="136"/>
      <c r="G276" s="75"/>
      <c r="H276" s="77"/>
      <c r="I276" s="77"/>
      <c r="R276" s="77"/>
    </row>
    <row r="277" spans="1:18" ht="15.75" customHeight="1">
      <c r="A277" s="73"/>
      <c r="B277" s="139"/>
      <c r="C277" s="137"/>
      <c r="D277" s="76"/>
      <c r="E277" s="114"/>
      <c r="F277" s="136"/>
      <c r="G277" s="75"/>
      <c r="H277" s="77"/>
      <c r="I277" s="77"/>
      <c r="R277" s="77"/>
    </row>
    <row r="278" spans="1:18" ht="15.75" customHeight="1">
      <c r="A278" s="73"/>
      <c r="B278" s="139"/>
      <c r="C278" s="137"/>
      <c r="D278" s="76"/>
      <c r="E278" s="114"/>
      <c r="F278" s="136"/>
      <c r="G278" s="75"/>
      <c r="H278" s="77"/>
      <c r="I278" s="77"/>
      <c r="R278" s="77"/>
    </row>
    <row r="279" spans="1:18" ht="15.75" customHeight="1">
      <c r="A279" s="73"/>
      <c r="B279" s="139"/>
      <c r="C279" s="137"/>
      <c r="D279" s="76"/>
      <c r="E279" s="114"/>
      <c r="F279" s="136"/>
      <c r="G279" s="75"/>
      <c r="H279" s="77"/>
      <c r="I279" s="77"/>
      <c r="R279" s="77"/>
    </row>
    <row r="280" spans="1:18" ht="15.75" customHeight="1">
      <c r="A280" s="73"/>
      <c r="B280" s="139"/>
      <c r="C280" s="137"/>
      <c r="D280" s="76"/>
      <c r="E280" s="114"/>
      <c r="F280" s="136"/>
      <c r="G280" s="75"/>
      <c r="H280" s="77"/>
      <c r="I280" s="77"/>
      <c r="R280" s="77"/>
    </row>
    <row r="281" spans="1:18" ht="15.75" customHeight="1">
      <c r="A281" s="73"/>
      <c r="B281" s="139"/>
      <c r="C281" s="137"/>
      <c r="D281" s="76"/>
      <c r="E281" s="114"/>
      <c r="F281" s="136"/>
      <c r="G281" s="75"/>
      <c r="H281" s="77"/>
      <c r="I281" s="77"/>
      <c r="R281" s="77"/>
    </row>
    <row r="282" spans="1:18" ht="15.75" customHeight="1">
      <c r="A282" s="73"/>
      <c r="B282" s="139"/>
      <c r="C282" s="137"/>
      <c r="D282" s="76"/>
      <c r="E282" s="114"/>
      <c r="F282" s="136"/>
      <c r="G282" s="75"/>
      <c r="H282" s="77"/>
      <c r="I282" s="77"/>
      <c r="R282" s="77"/>
    </row>
    <row r="283" spans="1:18" ht="15.75" customHeight="1">
      <c r="A283" s="73"/>
      <c r="B283" s="139"/>
      <c r="C283" s="137"/>
      <c r="D283" s="76"/>
      <c r="E283" s="114"/>
      <c r="F283" s="136"/>
      <c r="G283" s="75"/>
      <c r="H283" s="77"/>
      <c r="I283" s="77"/>
      <c r="R283" s="77"/>
    </row>
    <row r="284" spans="1:18" ht="15.75" customHeight="1">
      <c r="A284" s="73"/>
      <c r="B284" s="139"/>
      <c r="C284" s="137"/>
      <c r="D284" s="76"/>
      <c r="E284" s="114"/>
      <c r="F284" s="136"/>
      <c r="G284" s="75"/>
      <c r="H284" s="77"/>
      <c r="I284" s="77"/>
      <c r="R284" s="77"/>
    </row>
    <row r="285" spans="1:18" ht="15.75" customHeight="1">
      <c r="A285" s="73"/>
      <c r="B285" s="139"/>
      <c r="C285" s="137"/>
      <c r="D285" s="76"/>
      <c r="E285" s="114"/>
      <c r="F285" s="136"/>
      <c r="G285" s="75"/>
      <c r="H285" s="77"/>
      <c r="I285" s="77"/>
      <c r="R285" s="77"/>
    </row>
    <row r="286" spans="1:18" ht="15.75" customHeight="1">
      <c r="A286" s="73"/>
      <c r="B286" s="139"/>
      <c r="C286" s="137"/>
      <c r="D286" s="76"/>
      <c r="E286" s="114"/>
      <c r="F286" s="136"/>
      <c r="G286" s="75"/>
      <c r="H286" s="77"/>
      <c r="I286" s="77"/>
      <c r="R286" s="77"/>
    </row>
    <row r="287" spans="1:18" ht="15.75" customHeight="1">
      <c r="A287" s="73"/>
      <c r="B287" s="139"/>
      <c r="C287" s="137"/>
      <c r="D287" s="76"/>
      <c r="E287" s="114"/>
      <c r="F287" s="136"/>
      <c r="G287" s="75"/>
      <c r="H287" s="77"/>
      <c r="I287" s="77"/>
      <c r="R287" s="77"/>
    </row>
    <row r="288" spans="1:18" ht="15.75" customHeight="1">
      <c r="A288" s="73"/>
      <c r="B288" s="139"/>
      <c r="C288" s="137"/>
      <c r="D288" s="76"/>
      <c r="E288" s="114"/>
      <c r="F288" s="136"/>
      <c r="G288" s="75"/>
      <c r="H288" s="77"/>
      <c r="I288" s="77"/>
      <c r="R288" s="77"/>
    </row>
    <row r="289" spans="1:18" ht="15.75" customHeight="1">
      <c r="A289" s="73"/>
      <c r="B289" s="139"/>
      <c r="C289" s="137"/>
      <c r="D289" s="76"/>
      <c r="E289" s="114"/>
      <c r="F289" s="136"/>
      <c r="G289" s="75"/>
      <c r="H289" s="77"/>
      <c r="I289" s="77"/>
      <c r="R289" s="77"/>
    </row>
    <row r="290" spans="1:18" ht="15.75" customHeight="1">
      <c r="A290" s="73"/>
      <c r="B290" s="139"/>
      <c r="C290" s="137"/>
      <c r="D290" s="76"/>
      <c r="E290" s="114"/>
      <c r="F290" s="136"/>
      <c r="G290" s="75"/>
      <c r="H290" s="77"/>
      <c r="I290" s="77"/>
      <c r="R290" s="77"/>
    </row>
    <row r="291" spans="1:18" ht="15.75" customHeight="1">
      <c r="A291" s="73"/>
      <c r="B291" s="139"/>
      <c r="C291" s="137"/>
      <c r="D291" s="76"/>
      <c r="E291" s="114"/>
      <c r="F291" s="136"/>
      <c r="G291" s="75"/>
      <c r="H291" s="77"/>
      <c r="I291" s="77"/>
      <c r="R291" s="77"/>
    </row>
    <row r="292" spans="1:18" ht="15.75" customHeight="1">
      <c r="A292" s="73"/>
      <c r="B292" s="139"/>
      <c r="C292" s="137"/>
      <c r="D292" s="76"/>
      <c r="E292" s="114"/>
      <c r="F292" s="136"/>
      <c r="G292" s="75"/>
      <c r="H292" s="77"/>
      <c r="I292" s="77"/>
      <c r="R292" s="77"/>
    </row>
    <row r="293" spans="1:18" ht="15.75" customHeight="1">
      <c r="A293" s="73"/>
      <c r="B293" s="139"/>
      <c r="C293" s="137"/>
      <c r="D293" s="76"/>
      <c r="E293" s="114"/>
      <c r="F293" s="136"/>
      <c r="G293" s="75"/>
      <c r="H293" s="77"/>
      <c r="I293" s="77"/>
      <c r="R293" s="77"/>
    </row>
    <row r="294" spans="1:18" ht="15.75" customHeight="1">
      <c r="A294" s="73"/>
      <c r="B294" s="139"/>
      <c r="C294" s="137"/>
      <c r="D294" s="76"/>
      <c r="E294" s="114"/>
      <c r="F294" s="136"/>
      <c r="G294" s="75"/>
      <c r="H294" s="77"/>
      <c r="I294" s="77"/>
      <c r="R294" s="77"/>
    </row>
    <row r="295" spans="1:18" ht="15.75" customHeight="1">
      <c r="A295" s="73"/>
      <c r="B295" s="139"/>
      <c r="C295" s="137"/>
      <c r="D295" s="76"/>
      <c r="E295" s="114"/>
      <c r="F295" s="136"/>
      <c r="G295" s="75"/>
      <c r="H295" s="77"/>
      <c r="I295" s="77"/>
      <c r="R295" s="77"/>
    </row>
    <row r="296" spans="1:18" ht="15.75" customHeight="1">
      <c r="A296" s="73"/>
      <c r="B296" s="139"/>
      <c r="C296" s="137"/>
      <c r="D296" s="76"/>
      <c r="E296" s="114"/>
      <c r="F296" s="136"/>
      <c r="G296" s="75"/>
      <c r="H296" s="77"/>
      <c r="I296" s="77"/>
      <c r="R296" s="77"/>
    </row>
    <row r="297" spans="1:18" ht="15.75" customHeight="1">
      <c r="A297" s="73"/>
      <c r="B297" s="139"/>
      <c r="C297" s="137"/>
      <c r="D297" s="76"/>
      <c r="E297" s="114"/>
      <c r="F297" s="136"/>
      <c r="G297" s="75"/>
      <c r="H297" s="77"/>
      <c r="I297" s="77"/>
      <c r="R297" s="77"/>
    </row>
    <row r="298" spans="1:18" ht="15.75" customHeight="1">
      <c r="A298" s="73"/>
      <c r="B298" s="139"/>
      <c r="C298" s="137"/>
      <c r="D298" s="76"/>
      <c r="E298" s="114"/>
      <c r="F298" s="136"/>
      <c r="G298" s="75"/>
      <c r="H298" s="77"/>
      <c r="I298" s="77"/>
      <c r="R298" s="77"/>
    </row>
    <row r="299" spans="1:18" ht="15.75" customHeight="1">
      <c r="A299" s="73"/>
      <c r="B299" s="139"/>
      <c r="C299" s="137"/>
      <c r="D299" s="76"/>
      <c r="E299" s="114"/>
      <c r="F299" s="136"/>
      <c r="G299" s="75"/>
      <c r="H299" s="77"/>
      <c r="I299" s="77"/>
      <c r="R299" s="77"/>
    </row>
    <row r="300" spans="1:18" ht="15.75" customHeight="1">
      <c r="A300" s="73"/>
      <c r="B300" s="139"/>
      <c r="C300" s="137"/>
      <c r="D300" s="76"/>
      <c r="E300" s="114"/>
      <c r="F300" s="136"/>
      <c r="G300" s="75"/>
      <c r="H300" s="77"/>
      <c r="I300" s="77"/>
      <c r="R300" s="77"/>
    </row>
    <row r="301" spans="1:18" ht="15.75" customHeight="1">
      <c r="A301" s="73"/>
      <c r="B301" s="139"/>
      <c r="C301" s="137"/>
      <c r="D301" s="76"/>
      <c r="E301" s="114"/>
      <c r="F301" s="136"/>
      <c r="G301" s="75"/>
      <c r="H301" s="77"/>
      <c r="I301" s="77"/>
      <c r="R301" s="77"/>
    </row>
    <row r="302" spans="1:18" ht="15.75" customHeight="1">
      <c r="A302" s="73"/>
      <c r="B302" s="139"/>
      <c r="C302" s="137"/>
      <c r="D302" s="76"/>
      <c r="E302" s="114"/>
      <c r="F302" s="136"/>
      <c r="G302" s="75"/>
      <c r="H302" s="77"/>
      <c r="I302" s="77"/>
      <c r="R302" s="77"/>
    </row>
    <row r="303" spans="1:18" ht="15.75" customHeight="1">
      <c r="A303" s="73"/>
      <c r="B303" s="139"/>
      <c r="C303" s="137"/>
      <c r="D303" s="76"/>
      <c r="E303" s="114"/>
      <c r="F303" s="136"/>
      <c r="G303" s="75"/>
      <c r="H303" s="77"/>
      <c r="I303" s="77"/>
      <c r="R303" s="77"/>
    </row>
    <row r="304" spans="1:18" ht="15.75" customHeight="1">
      <c r="A304" s="73"/>
      <c r="B304" s="139"/>
      <c r="C304" s="137"/>
      <c r="D304" s="76"/>
      <c r="E304" s="114"/>
      <c r="F304" s="136"/>
      <c r="G304" s="75"/>
      <c r="H304" s="77"/>
      <c r="I304" s="77"/>
      <c r="R304" s="77"/>
    </row>
    <row r="305" spans="1:18" ht="15.75" customHeight="1">
      <c r="A305" s="73"/>
      <c r="B305" s="139"/>
      <c r="C305" s="137"/>
      <c r="D305" s="76"/>
      <c r="E305" s="114"/>
      <c r="F305" s="136"/>
      <c r="G305" s="75"/>
      <c r="H305" s="77"/>
      <c r="I305" s="77"/>
      <c r="R305" s="77"/>
    </row>
    <row r="306" spans="1:18" ht="15.75" customHeight="1">
      <c r="A306" s="73"/>
      <c r="B306" s="139"/>
      <c r="C306" s="137"/>
      <c r="D306" s="76"/>
      <c r="E306" s="114"/>
      <c r="F306" s="136"/>
      <c r="G306" s="75"/>
      <c r="H306" s="77"/>
      <c r="I306" s="77"/>
      <c r="R306" s="77"/>
    </row>
    <row r="307" spans="1:18" ht="15.75" customHeight="1">
      <c r="A307" s="73"/>
      <c r="B307" s="139"/>
      <c r="C307" s="137"/>
      <c r="D307" s="76"/>
      <c r="E307" s="114"/>
      <c r="F307" s="136"/>
      <c r="G307" s="75"/>
      <c r="H307" s="77"/>
      <c r="I307" s="77"/>
      <c r="R307" s="77"/>
    </row>
    <row r="308" spans="1:18" ht="15.75" customHeight="1">
      <c r="A308" s="73"/>
      <c r="B308" s="139"/>
      <c r="C308" s="137"/>
      <c r="D308" s="76"/>
      <c r="E308" s="114"/>
      <c r="F308" s="136"/>
      <c r="G308" s="75"/>
      <c r="H308" s="77"/>
      <c r="I308" s="77"/>
      <c r="R308" s="77"/>
    </row>
    <row r="309" spans="1:18" ht="15.75" customHeight="1">
      <c r="A309" s="73"/>
      <c r="B309" s="139"/>
      <c r="C309" s="137"/>
      <c r="D309" s="76"/>
      <c r="E309" s="114"/>
      <c r="F309" s="136"/>
      <c r="G309" s="75"/>
      <c r="H309" s="77"/>
      <c r="I309" s="77"/>
      <c r="R309" s="77"/>
    </row>
    <row r="310" spans="1:18" ht="15.75" customHeight="1">
      <c r="A310" s="73"/>
      <c r="B310" s="139"/>
      <c r="C310" s="137"/>
      <c r="D310" s="76"/>
      <c r="E310" s="114"/>
      <c r="F310" s="136"/>
      <c r="G310" s="75"/>
      <c r="H310" s="77"/>
      <c r="I310" s="77"/>
      <c r="R310" s="77"/>
    </row>
    <row r="311" spans="1:18" ht="15.75" customHeight="1">
      <c r="A311" s="73"/>
      <c r="B311" s="139"/>
      <c r="C311" s="137"/>
      <c r="D311" s="76"/>
      <c r="E311" s="114"/>
      <c r="F311" s="136"/>
      <c r="G311" s="75"/>
      <c r="H311" s="77"/>
      <c r="I311" s="77"/>
      <c r="R311" s="77"/>
    </row>
    <row r="312" spans="1:18" ht="15.75" customHeight="1">
      <c r="A312" s="73"/>
      <c r="B312" s="139"/>
      <c r="C312" s="137"/>
      <c r="D312" s="76"/>
      <c r="E312" s="114"/>
      <c r="F312" s="136"/>
      <c r="G312" s="75"/>
      <c r="H312" s="77"/>
      <c r="I312" s="77"/>
      <c r="R312" s="77"/>
    </row>
    <row r="313" spans="1:18" ht="15.75" customHeight="1">
      <c r="A313" s="73"/>
      <c r="B313" s="139"/>
      <c r="C313" s="137"/>
      <c r="D313" s="76"/>
      <c r="E313" s="114"/>
      <c r="F313" s="136"/>
      <c r="G313" s="75"/>
      <c r="H313" s="77"/>
      <c r="I313" s="77"/>
      <c r="R313" s="77"/>
    </row>
    <row r="314" spans="1:18" ht="15.75" customHeight="1">
      <c r="A314" s="73"/>
      <c r="B314" s="139"/>
      <c r="C314" s="137"/>
      <c r="D314" s="76"/>
      <c r="E314" s="114"/>
      <c r="F314" s="136"/>
      <c r="G314" s="75"/>
      <c r="H314" s="77"/>
      <c r="I314" s="77"/>
      <c r="R314" s="77"/>
    </row>
    <row r="315" spans="1:18" ht="15.75" customHeight="1">
      <c r="A315" s="73"/>
      <c r="B315" s="139"/>
      <c r="C315" s="137"/>
      <c r="D315" s="76"/>
      <c r="E315" s="114"/>
      <c r="F315" s="136"/>
      <c r="G315" s="75"/>
      <c r="H315" s="77"/>
      <c r="I315" s="77"/>
      <c r="R315" s="77"/>
    </row>
    <row r="316" spans="1:18" ht="15.75" customHeight="1">
      <c r="A316" s="73"/>
      <c r="B316" s="139"/>
      <c r="C316" s="137"/>
      <c r="D316" s="76"/>
      <c r="E316" s="114"/>
      <c r="F316" s="136"/>
      <c r="G316" s="75"/>
      <c r="H316" s="77"/>
      <c r="I316" s="77"/>
      <c r="R316" s="77"/>
    </row>
    <row r="317" spans="1:18" ht="15.75" customHeight="1">
      <c r="A317" s="73"/>
      <c r="B317" s="139"/>
      <c r="C317" s="137"/>
      <c r="D317" s="76"/>
      <c r="E317" s="114"/>
      <c r="F317" s="136"/>
      <c r="G317" s="75"/>
      <c r="H317" s="77"/>
      <c r="I317" s="77"/>
      <c r="R317" s="77"/>
    </row>
    <row r="318" spans="1:18" ht="15.75" customHeight="1">
      <c r="A318" s="73"/>
      <c r="B318" s="139"/>
      <c r="C318" s="137"/>
      <c r="D318" s="76"/>
      <c r="E318" s="114"/>
      <c r="F318" s="136"/>
      <c r="G318" s="75"/>
      <c r="H318" s="77"/>
      <c r="I318" s="77"/>
      <c r="R318" s="77"/>
    </row>
    <row r="319" spans="1:18" ht="15.75" customHeight="1">
      <c r="A319" s="73"/>
      <c r="B319" s="139"/>
      <c r="C319" s="137"/>
      <c r="D319" s="76"/>
      <c r="E319" s="114"/>
      <c r="F319" s="136"/>
      <c r="G319" s="75"/>
      <c r="H319" s="77"/>
      <c r="I319" s="77"/>
      <c r="R319" s="77"/>
    </row>
    <row r="320" spans="1:18" ht="15.75" customHeight="1">
      <c r="A320" s="73"/>
      <c r="B320" s="139"/>
      <c r="C320" s="137"/>
      <c r="D320" s="76"/>
      <c r="E320" s="114"/>
      <c r="F320" s="136"/>
      <c r="G320" s="75"/>
      <c r="H320" s="77"/>
      <c r="I320" s="77"/>
      <c r="R320" s="77"/>
    </row>
    <row r="321" spans="1:18" ht="15.75" customHeight="1">
      <c r="A321" s="73"/>
      <c r="B321" s="139"/>
      <c r="C321" s="137"/>
      <c r="D321" s="76"/>
      <c r="E321" s="114"/>
      <c r="F321" s="136"/>
      <c r="G321" s="75"/>
      <c r="H321" s="77"/>
      <c r="I321" s="77"/>
      <c r="R321" s="77"/>
    </row>
    <row r="322" spans="1:18" ht="15.75" customHeight="1">
      <c r="A322" s="73"/>
      <c r="B322" s="139"/>
      <c r="C322" s="137"/>
      <c r="D322" s="76"/>
      <c r="E322" s="114"/>
      <c r="F322" s="136"/>
      <c r="G322" s="75"/>
      <c r="H322" s="77"/>
      <c r="I322" s="77"/>
      <c r="R322" s="77"/>
    </row>
    <row r="323" spans="1:18" ht="15.75" customHeight="1">
      <c r="A323" s="73"/>
      <c r="B323" s="139"/>
      <c r="C323" s="137"/>
      <c r="D323" s="76"/>
      <c r="E323" s="114"/>
      <c r="F323" s="136"/>
      <c r="G323" s="75"/>
      <c r="H323" s="77"/>
      <c r="I323" s="77"/>
      <c r="R323" s="77"/>
    </row>
    <row r="324" spans="1:18" ht="15.75" customHeight="1">
      <c r="A324" s="73"/>
      <c r="B324" s="139"/>
      <c r="C324" s="137"/>
      <c r="D324" s="76"/>
      <c r="E324" s="114"/>
      <c r="F324" s="136"/>
      <c r="G324" s="75"/>
      <c r="H324" s="77"/>
      <c r="I324" s="77"/>
      <c r="R324" s="77"/>
    </row>
    <row r="325" spans="1:18" ht="15.75" customHeight="1">
      <c r="A325" s="73"/>
      <c r="B325" s="139"/>
      <c r="C325" s="137"/>
      <c r="D325" s="76"/>
      <c r="E325" s="114"/>
      <c r="F325" s="136"/>
      <c r="G325" s="75"/>
      <c r="H325" s="77"/>
      <c r="I325" s="77"/>
      <c r="R325" s="77"/>
    </row>
    <row r="326" spans="1:18" ht="15.75" customHeight="1">
      <c r="A326" s="73"/>
      <c r="B326" s="139"/>
      <c r="C326" s="137"/>
      <c r="D326" s="76"/>
      <c r="E326" s="114"/>
      <c r="F326" s="136"/>
      <c r="G326" s="75"/>
      <c r="H326" s="77"/>
      <c r="I326" s="77"/>
      <c r="R326" s="77"/>
    </row>
    <row r="327" spans="1:18" ht="15.75" customHeight="1">
      <c r="A327" s="73"/>
      <c r="B327" s="139"/>
      <c r="C327" s="137"/>
      <c r="D327" s="76"/>
      <c r="E327" s="114"/>
      <c r="F327" s="136"/>
      <c r="G327" s="75"/>
      <c r="H327" s="77"/>
      <c r="I327" s="77"/>
      <c r="R327" s="77"/>
    </row>
    <row r="328" spans="1:18" ht="15.75" customHeight="1">
      <c r="A328" s="73"/>
      <c r="B328" s="139"/>
      <c r="C328" s="137"/>
      <c r="D328" s="76"/>
      <c r="E328" s="114"/>
      <c r="F328" s="136"/>
      <c r="G328" s="75"/>
      <c r="H328" s="77"/>
      <c r="I328" s="77"/>
      <c r="R328" s="77"/>
    </row>
    <row r="329" spans="1:18" ht="15.75" customHeight="1">
      <c r="A329" s="73"/>
      <c r="B329" s="139"/>
      <c r="C329" s="137"/>
      <c r="D329" s="76"/>
      <c r="E329" s="114"/>
      <c r="F329" s="136"/>
      <c r="G329" s="75"/>
      <c r="H329" s="77"/>
      <c r="I329" s="77"/>
      <c r="R329" s="77"/>
    </row>
    <row r="330" spans="1:18" ht="15.75" customHeight="1">
      <c r="A330" s="73"/>
      <c r="B330" s="139"/>
      <c r="C330" s="137"/>
      <c r="D330" s="76"/>
      <c r="E330" s="114"/>
      <c r="F330" s="136"/>
      <c r="G330" s="75"/>
      <c r="H330" s="77"/>
      <c r="I330" s="77"/>
      <c r="R330" s="77"/>
    </row>
    <row r="331" spans="1:18" ht="15.75" customHeight="1">
      <c r="A331" s="73"/>
      <c r="B331" s="139"/>
      <c r="C331" s="137"/>
      <c r="D331" s="76"/>
      <c r="E331" s="114"/>
      <c r="F331" s="136"/>
      <c r="G331" s="75"/>
      <c r="H331" s="77"/>
      <c r="I331" s="77"/>
      <c r="R331" s="77"/>
    </row>
    <row r="332" spans="1:18" ht="15.75" customHeight="1">
      <c r="A332" s="73"/>
      <c r="B332" s="139"/>
      <c r="C332" s="137"/>
      <c r="D332" s="76"/>
      <c r="E332" s="114"/>
      <c r="F332" s="136"/>
      <c r="G332" s="75"/>
      <c r="H332" s="77"/>
      <c r="I332" s="77"/>
      <c r="R332" s="77"/>
    </row>
    <row r="333" spans="1:18" ht="15.75" customHeight="1">
      <c r="A333" s="73"/>
      <c r="B333" s="139"/>
      <c r="C333" s="137"/>
      <c r="D333" s="76"/>
      <c r="E333" s="114"/>
      <c r="F333" s="136"/>
      <c r="G333" s="75"/>
      <c r="H333" s="77"/>
      <c r="I333" s="77"/>
      <c r="R333" s="77"/>
    </row>
    <row r="334" spans="1:18" ht="15.75" customHeight="1">
      <c r="A334" s="73"/>
      <c r="B334" s="139"/>
      <c r="C334" s="137"/>
      <c r="D334" s="76"/>
      <c r="E334" s="114"/>
      <c r="F334" s="136"/>
      <c r="G334" s="75"/>
      <c r="H334" s="77"/>
      <c r="I334" s="77"/>
      <c r="R334" s="77"/>
    </row>
    <row r="335" spans="1:18" ht="15.75" customHeight="1">
      <c r="A335" s="73"/>
      <c r="B335" s="139"/>
      <c r="C335" s="137"/>
      <c r="D335" s="76"/>
      <c r="E335" s="114"/>
      <c r="F335" s="136"/>
      <c r="G335" s="75"/>
      <c r="H335" s="77"/>
      <c r="I335" s="77"/>
      <c r="R335" s="77"/>
    </row>
    <row r="336" spans="1:18" ht="15.75" customHeight="1">
      <c r="A336" s="73"/>
      <c r="B336" s="139"/>
      <c r="C336" s="137"/>
      <c r="D336" s="76"/>
      <c r="E336" s="114"/>
      <c r="F336" s="136"/>
      <c r="G336" s="75"/>
      <c r="H336" s="77"/>
      <c r="I336" s="77"/>
      <c r="R336" s="77"/>
    </row>
    <row r="337" spans="1:18" ht="15.75" customHeight="1">
      <c r="A337" s="73"/>
      <c r="B337" s="139"/>
      <c r="C337" s="137"/>
      <c r="D337" s="76"/>
      <c r="E337" s="114"/>
      <c r="F337" s="136"/>
      <c r="G337" s="75"/>
      <c r="H337" s="77"/>
      <c r="I337" s="77"/>
      <c r="R337" s="77"/>
    </row>
    <row r="338" spans="1:18" ht="15.75" customHeight="1">
      <c r="A338" s="73"/>
      <c r="B338" s="139"/>
      <c r="C338" s="137"/>
      <c r="D338" s="76"/>
      <c r="E338" s="114"/>
      <c r="F338" s="136"/>
      <c r="G338" s="75"/>
      <c r="H338" s="77"/>
      <c r="I338" s="77"/>
      <c r="R338" s="77"/>
    </row>
    <row r="339" spans="1:18" ht="15.75" customHeight="1">
      <c r="A339" s="73"/>
      <c r="B339" s="139"/>
      <c r="C339" s="137"/>
      <c r="D339" s="76"/>
      <c r="E339" s="114"/>
      <c r="F339" s="136"/>
      <c r="G339" s="75"/>
      <c r="H339" s="77"/>
      <c r="I339" s="77"/>
      <c r="R339" s="77"/>
    </row>
    <row r="340" spans="1:18" ht="15.75" customHeight="1">
      <c r="A340" s="73"/>
      <c r="B340" s="139"/>
      <c r="C340" s="137"/>
      <c r="D340" s="76"/>
      <c r="E340" s="114"/>
      <c r="F340" s="136"/>
      <c r="G340" s="75"/>
      <c r="H340" s="77"/>
      <c r="I340" s="77"/>
      <c r="R340" s="77"/>
    </row>
    <row r="341" spans="1:18" ht="15.75" customHeight="1">
      <c r="A341" s="73"/>
      <c r="B341" s="139"/>
      <c r="C341" s="137"/>
      <c r="D341" s="76"/>
      <c r="E341" s="114"/>
      <c r="F341" s="136"/>
      <c r="G341" s="75"/>
      <c r="H341" s="77"/>
      <c r="I341" s="77"/>
      <c r="R341" s="77"/>
    </row>
    <row r="342" spans="1:18" ht="15.75" customHeight="1">
      <c r="A342" s="73"/>
      <c r="B342" s="139"/>
      <c r="C342" s="137"/>
      <c r="D342" s="76"/>
      <c r="E342" s="114"/>
      <c r="F342" s="136"/>
      <c r="G342" s="75"/>
      <c r="H342" s="77"/>
      <c r="I342" s="77"/>
      <c r="R342" s="77"/>
    </row>
    <row r="343" spans="1:18" ht="15.75" customHeight="1">
      <c r="A343" s="73"/>
      <c r="B343" s="139"/>
      <c r="C343" s="137"/>
      <c r="D343" s="76"/>
      <c r="E343" s="114"/>
      <c r="F343" s="136"/>
      <c r="G343" s="75"/>
      <c r="H343" s="77"/>
      <c r="I343" s="77"/>
      <c r="R343" s="77"/>
    </row>
    <row r="344" spans="1:18" ht="15.75" customHeight="1">
      <c r="A344" s="73"/>
      <c r="B344" s="139"/>
      <c r="C344" s="137"/>
      <c r="D344" s="76"/>
      <c r="E344" s="114"/>
      <c r="F344" s="136"/>
      <c r="G344" s="75"/>
      <c r="H344" s="77"/>
      <c r="I344" s="77"/>
      <c r="R344" s="77"/>
    </row>
    <row r="345" spans="1:18" ht="15.75" customHeight="1">
      <c r="A345" s="73"/>
      <c r="B345" s="139"/>
      <c r="C345" s="137"/>
      <c r="D345" s="76"/>
      <c r="E345" s="114"/>
      <c r="F345" s="136"/>
      <c r="G345" s="75"/>
      <c r="H345" s="77"/>
      <c r="I345" s="77"/>
      <c r="R345" s="77"/>
    </row>
    <row r="346" spans="1:18" ht="15.75" customHeight="1">
      <c r="A346" s="73"/>
      <c r="B346" s="139"/>
      <c r="C346" s="137"/>
      <c r="D346" s="76"/>
      <c r="E346" s="114"/>
      <c r="F346" s="136"/>
      <c r="G346" s="75"/>
      <c r="H346" s="77"/>
      <c r="I346" s="77"/>
      <c r="R346" s="77"/>
    </row>
    <row r="347" spans="1:18" ht="15.75" customHeight="1">
      <c r="A347" s="73"/>
      <c r="B347" s="139"/>
      <c r="C347" s="137"/>
      <c r="D347" s="76"/>
      <c r="E347" s="114"/>
      <c r="F347" s="136"/>
      <c r="G347" s="75"/>
      <c r="H347" s="77"/>
      <c r="I347" s="77"/>
      <c r="R347" s="77"/>
    </row>
    <row r="348" spans="1:18" ht="15.75" customHeight="1">
      <c r="A348" s="73"/>
      <c r="B348" s="139"/>
      <c r="C348" s="137"/>
      <c r="D348" s="76"/>
      <c r="E348" s="114"/>
      <c r="F348" s="136"/>
      <c r="G348" s="75"/>
      <c r="H348" s="77"/>
      <c r="I348" s="77"/>
      <c r="R348" s="77"/>
    </row>
    <row r="349" spans="1:18" ht="15.75" customHeight="1">
      <c r="A349" s="73"/>
      <c r="B349" s="139"/>
      <c r="C349" s="137"/>
      <c r="D349" s="76"/>
      <c r="E349" s="114"/>
      <c r="F349" s="136"/>
      <c r="G349" s="75"/>
      <c r="H349" s="77"/>
      <c r="I349" s="77"/>
      <c r="R349" s="77"/>
    </row>
    <row r="350" spans="1:18" ht="15.75" customHeight="1">
      <c r="A350" s="73"/>
      <c r="B350" s="139"/>
      <c r="C350" s="137"/>
      <c r="D350" s="76"/>
      <c r="E350" s="114"/>
      <c r="F350" s="136"/>
      <c r="G350" s="75"/>
      <c r="H350" s="77"/>
      <c r="I350" s="77"/>
      <c r="R350" s="77"/>
    </row>
    <row r="351" spans="1:18" ht="15.75" customHeight="1">
      <c r="A351" s="73"/>
      <c r="B351" s="139"/>
      <c r="C351" s="137"/>
      <c r="D351" s="76"/>
      <c r="E351" s="114"/>
      <c r="F351" s="136"/>
      <c r="G351" s="75"/>
      <c r="H351" s="77"/>
      <c r="I351" s="77"/>
      <c r="R351" s="77"/>
    </row>
    <row r="352" spans="1:18" ht="15.75" customHeight="1">
      <c r="A352" s="73"/>
      <c r="B352" s="139"/>
      <c r="C352" s="137"/>
      <c r="D352" s="76"/>
      <c r="E352" s="114"/>
      <c r="F352" s="136"/>
      <c r="G352" s="75"/>
      <c r="H352" s="77"/>
      <c r="I352" s="77"/>
      <c r="R352" s="77"/>
    </row>
    <row r="353" spans="1:18" ht="15.75" customHeight="1">
      <c r="A353" s="73"/>
      <c r="B353" s="139"/>
      <c r="C353" s="137"/>
      <c r="D353" s="76"/>
      <c r="E353" s="114"/>
      <c r="F353" s="136"/>
      <c r="G353" s="75"/>
      <c r="H353" s="77"/>
      <c r="I353" s="77"/>
      <c r="R353" s="77"/>
    </row>
    <row r="354" spans="1:18" ht="15.75" customHeight="1">
      <c r="A354" s="73"/>
      <c r="B354" s="139"/>
      <c r="C354" s="137"/>
      <c r="D354" s="76"/>
      <c r="E354" s="114"/>
      <c r="F354" s="136"/>
      <c r="G354" s="75"/>
      <c r="H354" s="77"/>
      <c r="I354" s="77"/>
      <c r="R354" s="77"/>
    </row>
    <row r="355" spans="1:18" ht="15.75" customHeight="1">
      <c r="A355" s="73"/>
      <c r="B355" s="139"/>
      <c r="C355" s="137"/>
      <c r="D355" s="76"/>
      <c r="E355" s="114"/>
      <c r="F355" s="136"/>
      <c r="G355" s="75"/>
      <c r="H355" s="77"/>
      <c r="I355" s="77"/>
      <c r="R355" s="77"/>
    </row>
    <row r="356" spans="1:18" ht="15.75" customHeight="1">
      <c r="A356" s="73"/>
      <c r="B356" s="139"/>
      <c r="C356" s="137"/>
      <c r="D356" s="76"/>
      <c r="E356" s="114"/>
      <c r="F356" s="136"/>
      <c r="G356" s="75"/>
      <c r="H356" s="77"/>
      <c r="I356" s="77"/>
      <c r="R356" s="77"/>
    </row>
    <row r="357" spans="1:18" ht="15.75" customHeight="1">
      <c r="A357" s="73"/>
      <c r="B357" s="139"/>
      <c r="C357" s="137"/>
      <c r="D357" s="76"/>
      <c r="E357" s="114"/>
      <c r="F357" s="136"/>
      <c r="G357" s="75"/>
      <c r="H357" s="77"/>
      <c r="I357" s="77"/>
      <c r="R357" s="77"/>
    </row>
    <row r="358" spans="1:18" ht="15.75" customHeight="1">
      <c r="A358" s="73"/>
      <c r="B358" s="139"/>
      <c r="C358" s="137"/>
      <c r="D358" s="76"/>
      <c r="E358" s="114"/>
      <c r="F358" s="136"/>
      <c r="G358" s="75"/>
      <c r="H358" s="77"/>
      <c r="I358" s="77"/>
      <c r="R358" s="77"/>
    </row>
    <row r="359" spans="1:18" ht="15.75" customHeight="1">
      <c r="A359" s="73"/>
      <c r="B359" s="139"/>
      <c r="C359" s="137"/>
      <c r="D359" s="76"/>
      <c r="E359" s="114"/>
      <c r="F359" s="136"/>
      <c r="G359" s="75"/>
      <c r="H359" s="77"/>
      <c r="I359" s="77"/>
      <c r="R359" s="77"/>
    </row>
    <row r="360" spans="1:18" ht="15.75" customHeight="1">
      <c r="A360" s="73"/>
      <c r="B360" s="139"/>
      <c r="C360" s="137"/>
      <c r="D360" s="76"/>
      <c r="E360" s="114"/>
      <c r="F360" s="136"/>
      <c r="G360" s="75"/>
      <c r="H360" s="77"/>
      <c r="I360" s="77"/>
      <c r="R360" s="77"/>
    </row>
    <row r="361" spans="1:18" ht="15.75" customHeight="1">
      <c r="A361" s="73"/>
      <c r="B361" s="139"/>
      <c r="C361" s="137"/>
      <c r="D361" s="76"/>
      <c r="E361" s="114"/>
      <c r="F361" s="136"/>
      <c r="G361" s="75"/>
      <c r="H361" s="77"/>
      <c r="I361" s="77"/>
      <c r="R361" s="77"/>
    </row>
    <row r="362" spans="1:18" ht="15.75" customHeight="1">
      <c r="A362" s="73"/>
      <c r="B362" s="139"/>
      <c r="C362" s="137"/>
      <c r="D362" s="76"/>
      <c r="E362" s="114"/>
      <c r="F362" s="136"/>
      <c r="G362" s="75"/>
      <c r="H362" s="77"/>
      <c r="I362" s="77"/>
      <c r="R362" s="77"/>
    </row>
    <row r="363" spans="1:18" ht="15.75" customHeight="1">
      <c r="A363" s="73"/>
      <c r="B363" s="139"/>
      <c r="C363" s="137"/>
      <c r="D363" s="76"/>
      <c r="E363" s="114"/>
      <c r="F363" s="136"/>
      <c r="G363" s="75"/>
      <c r="H363" s="77"/>
      <c r="I363" s="77"/>
      <c r="R363" s="77"/>
    </row>
    <row r="364" spans="1:18" ht="15.75" customHeight="1">
      <c r="A364" s="73"/>
      <c r="B364" s="139"/>
      <c r="C364" s="137"/>
      <c r="D364" s="76"/>
      <c r="E364" s="114"/>
      <c r="F364" s="136"/>
      <c r="G364" s="75"/>
      <c r="H364" s="77"/>
      <c r="I364" s="77"/>
      <c r="R364" s="77"/>
    </row>
    <row r="365" spans="1:18" ht="15.75" customHeight="1">
      <c r="A365" s="73"/>
      <c r="B365" s="139"/>
      <c r="C365" s="137"/>
      <c r="D365" s="76"/>
      <c r="E365" s="114"/>
      <c r="F365" s="136"/>
      <c r="G365" s="75"/>
      <c r="H365" s="77"/>
      <c r="I365" s="77"/>
      <c r="R365" s="77"/>
    </row>
    <row r="366" spans="1:18" ht="15.75" customHeight="1">
      <c r="A366" s="73"/>
      <c r="B366" s="139"/>
      <c r="C366" s="137"/>
      <c r="D366" s="76"/>
      <c r="E366" s="114"/>
      <c r="F366" s="136"/>
      <c r="G366" s="75"/>
      <c r="H366" s="77"/>
      <c r="I366" s="77"/>
      <c r="R366" s="77"/>
    </row>
    <row r="367" spans="1:18" ht="15.75" customHeight="1">
      <c r="A367" s="73"/>
      <c r="B367" s="139"/>
      <c r="C367" s="137"/>
      <c r="D367" s="76"/>
      <c r="E367" s="114"/>
      <c r="F367" s="136"/>
      <c r="G367" s="75"/>
      <c r="H367" s="77"/>
      <c r="I367" s="77"/>
      <c r="R367" s="77"/>
    </row>
    <row r="368" spans="1:18" ht="15.75" customHeight="1">
      <c r="A368" s="73"/>
      <c r="B368" s="139"/>
      <c r="C368" s="137"/>
      <c r="D368" s="76"/>
      <c r="E368" s="114"/>
      <c r="F368" s="136"/>
      <c r="G368" s="75"/>
      <c r="H368" s="77"/>
      <c r="I368" s="77"/>
      <c r="R368" s="77"/>
    </row>
    <row r="369" spans="1:18" ht="15.75" customHeight="1">
      <c r="A369" s="73"/>
      <c r="B369" s="139"/>
      <c r="C369" s="137"/>
      <c r="D369" s="76"/>
      <c r="E369" s="114"/>
      <c r="F369" s="136"/>
      <c r="G369" s="75"/>
      <c r="H369" s="77"/>
      <c r="I369" s="77"/>
      <c r="R369" s="77"/>
    </row>
    <row r="370" spans="1:18" ht="15.75" customHeight="1">
      <c r="A370" s="73"/>
      <c r="B370" s="139"/>
      <c r="C370" s="137"/>
      <c r="D370" s="76"/>
      <c r="E370" s="114"/>
      <c r="F370" s="136"/>
      <c r="G370" s="75"/>
      <c r="H370" s="77"/>
      <c r="I370" s="77"/>
      <c r="R370" s="77"/>
    </row>
    <row r="371" spans="1:18" ht="15.75" customHeight="1">
      <c r="A371" s="73"/>
      <c r="B371" s="139"/>
      <c r="C371" s="137"/>
      <c r="D371" s="76"/>
      <c r="E371" s="114"/>
      <c r="F371" s="136"/>
      <c r="G371" s="75"/>
      <c r="H371" s="77"/>
      <c r="I371" s="77"/>
      <c r="R371" s="77"/>
    </row>
    <row r="372" spans="1:18" ht="15.75" customHeight="1">
      <c r="A372" s="73"/>
      <c r="B372" s="139"/>
      <c r="C372" s="137"/>
      <c r="D372" s="76"/>
      <c r="E372" s="114"/>
      <c r="F372" s="136"/>
      <c r="G372" s="75"/>
      <c r="H372" s="77"/>
      <c r="I372" s="77"/>
      <c r="R372" s="77"/>
    </row>
    <row r="373" spans="1:18" ht="15.75" customHeight="1">
      <c r="A373" s="73"/>
      <c r="B373" s="139"/>
      <c r="C373" s="137"/>
      <c r="D373" s="76"/>
      <c r="E373" s="114"/>
      <c r="F373" s="136"/>
      <c r="G373" s="75"/>
      <c r="H373" s="77"/>
      <c r="I373" s="77"/>
      <c r="R373" s="77"/>
    </row>
    <row r="374" spans="1:18" ht="15.75" customHeight="1">
      <c r="A374" s="73"/>
      <c r="B374" s="139"/>
      <c r="C374" s="137"/>
      <c r="D374" s="76"/>
      <c r="E374" s="114"/>
      <c r="F374" s="136"/>
      <c r="G374" s="75"/>
      <c r="H374" s="77"/>
      <c r="I374" s="77"/>
      <c r="R374" s="77"/>
    </row>
    <row r="375" spans="1:18" ht="15.75" customHeight="1">
      <c r="A375" s="73"/>
      <c r="B375" s="139"/>
      <c r="C375" s="137"/>
      <c r="D375" s="76"/>
      <c r="E375" s="114"/>
      <c r="F375" s="136"/>
      <c r="G375" s="75"/>
      <c r="H375" s="77"/>
      <c r="I375" s="77"/>
      <c r="R375" s="77"/>
    </row>
    <row r="376" spans="1:18" ht="15.75" customHeight="1">
      <c r="A376" s="73"/>
      <c r="B376" s="139"/>
      <c r="C376" s="137"/>
      <c r="D376" s="76"/>
      <c r="E376" s="114"/>
      <c r="F376" s="136"/>
      <c r="G376" s="75"/>
      <c r="H376" s="77"/>
      <c r="I376" s="77"/>
      <c r="R376" s="77"/>
    </row>
    <row r="377" spans="1:18" ht="15.75" customHeight="1">
      <c r="A377" s="73"/>
      <c r="B377" s="139"/>
      <c r="C377" s="137"/>
      <c r="D377" s="76"/>
      <c r="E377" s="114"/>
      <c r="F377" s="136"/>
      <c r="G377" s="75"/>
      <c r="H377" s="77"/>
      <c r="I377" s="77"/>
      <c r="R377" s="77"/>
    </row>
    <row r="378" spans="1:18" ht="15.75" customHeight="1">
      <c r="A378" s="73"/>
      <c r="B378" s="139"/>
      <c r="C378" s="137"/>
      <c r="D378" s="76"/>
      <c r="E378" s="114"/>
      <c r="F378" s="136"/>
      <c r="G378" s="75"/>
      <c r="H378" s="77"/>
      <c r="I378" s="77"/>
      <c r="R378" s="77"/>
    </row>
    <row r="379" spans="1:18" ht="15.75" customHeight="1">
      <c r="A379" s="73"/>
      <c r="B379" s="139"/>
      <c r="C379" s="137"/>
      <c r="D379" s="76"/>
      <c r="E379" s="114"/>
      <c r="F379" s="136"/>
      <c r="G379" s="75"/>
      <c r="H379" s="77"/>
      <c r="I379" s="77"/>
      <c r="R379" s="77"/>
    </row>
    <row r="380" spans="1:18" ht="15.75" customHeight="1">
      <c r="A380" s="73"/>
      <c r="B380" s="139"/>
      <c r="C380" s="137"/>
      <c r="D380" s="76"/>
      <c r="E380" s="114"/>
      <c r="F380" s="136"/>
      <c r="G380" s="75"/>
      <c r="H380" s="77"/>
      <c r="I380" s="77"/>
      <c r="R380" s="77"/>
    </row>
    <row r="381" spans="1:18" ht="15.75" customHeight="1">
      <c r="A381" s="73"/>
      <c r="B381" s="139"/>
      <c r="C381" s="137"/>
      <c r="D381" s="76"/>
      <c r="E381" s="114"/>
      <c r="F381" s="136"/>
      <c r="G381" s="75"/>
      <c r="H381" s="77"/>
      <c r="I381" s="77"/>
      <c r="R381" s="77"/>
    </row>
    <row r="382" spans="1:18" ht="15.75" customHeight="1">
      <c r="A382" s="73"/>
      <c r="B382" s="139"/>
      <c r="C382" s="137"/>
      <c r="D382" s="76"/>
      <c r="E382" s="114"/>
      <c r="F382" s="136"/>
      <c r="G382" s="75"/>
      <c r="H382" s="77"/>
      <c r="I382" s="77"/>
      <c r="R382" s="77"/>
    </row>
    <row r="383" spans="1:18" ht="15.75" customHeight="1">
      <c r="A383" s="73"/>
      <c r="B383" s="139"/>
      <c r="C383" s="137"/>
      <c r="D383" s="76"/>
      <c r="E383" s="114"/>
      <c r="F383" s="136"/>
      <c r="G383" s="75"/>
      <c r="H383" s="77"/>
      <c r="I383" s="77"/>
      <c r="R383" s="77"/>
    </row>
    <row r="384" spans="1:18" ht="15.75" customHeight="1">
      <c r="A384" s="73"/>
      <c r="B384" s="139"/>
      <c r="C384" s="137"/>
      <c r="D384" s="76"/>
      <c r="E384" s="114"/>
      <c r="F384" s="136"/>
      <c r="G384" s="75"/>
      <c r="H384" s="77"/>
      <c r="I384" s="77"/>
      <c r="R384" s="77"/>
    </row>
    <row r="385" spans="1:18" ht="15.75" customHeight="1">
      <c r="A385" s="73"/>
      <c r="B385" s="139"/>
      <c r="C385" s="137"/>
      <c r="D385" s="76"/>
      <c r="E385" s="114"/>
      <c r="F385" s="136"/>
      <c r="G385" s="75"/>
      <c r="H385" s="77"/>
      <c r="I385" s="77"/>
      <c r="R385" s="77"/>
    </row>
    <row r="386" spans="1:18" ht="15.75" customHeight="1">
      <c r="A386" s="73"/>
      <c r="B386" s="139"/>
      <c r="C386" s="137"/>
      <c r="D386" s="76"/>
      <c r="E386" s="114"/>
      <c r="F386" s="136"/>
      <c r="G386" s="75"/>
      <c r="H386" s="77"/>
      <c r="I386" s="77"/>
      <c r="R386" s="77"/>
    </row>
    <row r="387" spans="1:18" ht="15.75" customHeight="1">
      <c r="A387" s="73"/>
      <c r="B387" s="139"/>
      <c r="C387" s="137"/>
      <c r="D387" s="76"/>
      <c r="E387" s="114"/>
      <c r="F387" s="136"/>
      <c r="G387" s="75"/>
      <c r="H387" s="77"/>
      <c r="I387" s="77"/>
      <c r="R387" s="77"/>
    </row>
    <row r="388" spans="1:18" ht="15.75" customHeight="1">
      <c r="A388" s="73"/>
      <c r="B388" s="139"/>
      <c r="C388" s="137"/>
      <c r="D388" s="76"/>
      <c r="E388" s="114"/>
      <c r="F388" s="136"/>
      <c r="G388" s="75"/>
      <c r="H388" s="77"/>
      <c r="I388" s="77"/>
      <c r="R388" s="77"/>
    </row>
    <row r="389" spans="1:18" ht="15.75" customHeight="1">
      <c r="A389" s="73"/>
      <c r="B389" s="139"/>
      <c r="C389" s="137"/>
      <c r="D389" s="76"/>
      <c r="E389" s="114"/>
      <c r="F389" s="136"/>
      <c r="G389" s="75"/>
      <c r="H389" s="77"/>
      <c r="I389" s="77"/>
      <c r="R389" s="77"/>
    </row>
    <row r="390" spans="1:18" ht="15.75" customHeight="1">
      <c r="A390" s="73"/>
      <c r="B390" s="139"/>
      <c r="C390" s="137"/>
      <c r="D390" s="76"/>
      <c r="E390" s="114"/>
      <c r="F390" s="136"/>
      <c r="G390" s="75"/>
      <c r="H390" s="77"/>
      <c r="I390" s="77"/>
      <c r="R390" s="77"/>
    </row>
    <row r="391" spans="1:18" ht="15.75" customHeight="1">
      <c r="A391" s="73"/>
      <c r="B391" s="139"/>
      <c r="C391" s="137"/>
      <c r="D391" s="76"/>
      <c r="E391" s="114"/>
      <c r="F391" s="136"/>
      <c r="G391" s="75"/>
      <c r="H391" s="77"/>
      <c r="I391" s="77"/>
      <c r="R391" s="77"/>
    </row>
    <row r="392" spans="1:18" ht="15.75" customHeight="1">
      <c r="A392" s="73"/>
      <c r="B392" s="139"/>
      <c r="C392" s="137"/>
      <c r="D392" s="76"/>
      <c r="E392" s="114"/>
      <c r="F392" s="136"/>
      <c r="G392" s="75"/>
      <c r="H392" s="77"/>
      <c r="I392" s="77"/>
      <c r="R392" s="77"/>
    </row>
    <row r="393" spans="1:18" ht="15.75" customHeight="1">
      <c r="A393" s="73"/>
      <c r="B393" s="139"/>
      <c r="C393" s="137"/>
      <c r="D393" s="76"/>
      <c r="E393" s="114"/>
      <c r="F393" s="136"/>
      <c r="G393" s="75"/>
      <c r="H393" s="77"/>
      <c r="I393" s="77"/>
      <c r="R393" s="77"/>
    </row>
    <row r="394" spans="1:18" ht="15.75" customHeight="1">
      <c r="A394" s="73"/>
      <c r="B394" s="139"/>
      <c r="C394" s="137"/>
      <c r="D394" s="76"/>
      <c r="E394" s="114"/>
      <c r="F394" s="136"/>
      <c r="G394" s="75"/>
      <c r="H394" s="77"/>
      <c r="I394" s="77"/>
      <c r="R394" s="77"/>
    </row>
    <row r="395" spans="1:18" ht="15.75" customHeight="1">
      <c r="A395" s="73"/>
      <c r="B395" s="139"/>
      <c r="C395" s="137"/>
      <c r="D395" s="76"/>
      <c r="E395" s="114"/>
      <c r="F395" s="136"/>
      <c r="G395" s="75"/>
      <c r="H395" s="77"/>
      <c r="I395" s="77"/>
      <c r="R395" s="77"/>
    </row>
    <row r="396" spans="1:18" ht="15.75" customHeight="1">
      <c r="A396" s="73"/>
      <c r="B396" s="141"/>
      <c r="C396" s="137"/>
      <c r="D396" s="76"/>
      <c r="E396" s="114"/>
      <c r="F396" s="136"/>
      <c r="G396" s="75"/>
      <c r="H396" s="77"/>
      <c r="I396" s="77"/>
      <c r="R396" s="77"/>
    </row>
    <row r="397" spans="1:18" ht="15.75" customHeight="1">
      <c r="A397" s="73"/>
      <c r="B397" s="141"/>
      <c r="C397" s="137"/>
      <c r="D397" s="76"/>
      <c r="E397" s="114"/>
      <c r="F397" s="136"/>
      <c r="G397" s="75"/>
      <c r="H397" s="140" t="str">
        <f>IF(AND(G397="Kofinancování dobrovolnickou prací",D397&gt;0),"Dobrovolnickou práci je možné využít pouze pro kofinancování","")</f>
        <v/>
      </c>
      <c r="I397" s="77"/>
      <c r="R397" s="77"/>
    </row>
    <row r="398" spans="1:18" ht="15.75" customHeight="1">
      <c r="A398" s="73"/>
      <c r="B398" s="141"/>
      <c r="C398" s="137"/>
      <c r="D398" s="76"/>
      <c r="E398" s="114"/>
      <c r="F398" s="136"/>
      <c r="G398" s="75"/>
      <c r="H398" s="140" t="str">
        <f t="shared" ref="H398:H461" si="0">IF(AND(G398="Kofinancování dobrovolnickou prací",D398&gt;0),"Dobrovolnickou práci je možné využít pouze pro kofinancování","")</f>
        <v/>
      </c>
      <c r="I398" s="77"/>
      <c r="R398" s="77"/>
    </row>
    <row r="399" spans="1:18" ht="15.75" customHeight="1">
      <c r="A399" s="73"/>
      <c r="B399" s="141"/>
      <c r="C399" s="137"/>
      <c r="D399" s="76"/>
      <c r="E399" s="114"/>
      <c r="F399" s="136"/>
      <c r="G399" s="75"/>
      <c r="H399" s="140" t="str">
        <f t="shared" si="0"/>
        <v/>
      </c>
      <c r="I399" s="77"/>
      <c r="R399" s="77"/>
    </row>
    <row r="400" spans="1:18" ht="15.75" customHeight="1">
      <c r="A400" s="73"/>
      <c r="B400" s="141"/>
      <c r="C400" s="137"/>
      <c r="D400" s="76"/>
      <c r="E400" s="114"/>
      <c r="F400" s="136"/>
      <c r="G400" s="75"/>
      <c r="H400" s="140" t="str">
        <f t="shared" si="0"/>
        <v/>
      </c>
      <c r="I400" s="77"/>
      <c r="R400" s="77"/>
    </row>
    <row r="401" spans="1:18" ht="15.75" customHeight="1">
      <c r="A401" s="73"/>
      <c r="B401" s="141"/>
      <c r="C401" s="137"/>
      <c r="D401" s="76"/>
      <c r="E401" s="114"/>
      <c r="F401" s="136"/>
      <c r="G401" s="75"/>
      <c r="H401" s="140" t="str">
        <f t="shared" si="0"/>
        <v/>
      </c>
      <c r="I401" s="77"/>
      <c r="R401" s="77"/>
    </row>
    <row r="402" spans="1:18" ht="15.75" customHeight="1">
      <c r="A402" s="73"/>
      <c r="B402" s="141"/>
      <c r="C402" s="137"/>
      <c r="D402" s="76"/>
      <c r="E402" s="114"/>
      <c r="F402" s="136"/>
      <c r="G402" s="75"/>
      <c r="H402" s="140" t="str">
        <f t="shared" si="0"/>
        <v/>
      </c>
      <c r="I402" s="77"/>
      <c r="R402" s="77"/>
    </row>
    <row r="403" spans="1:18" ht="15.75" customHeight="1">
      <c r="A403" s="73"/>
      <c r="B403" s="141"/>
      <c r="C403" s="137"/>
      <c r="D403" s="76"/>
      <c r="E403" s="114"/>
      <c r="F403" s="136"/>
      <c r="G403" s="75"/>
      <c r="H403" s="140" t="str">
        <f t="shared" si="0"/>
        <v/>
      </c>
      <c r="I403" s="77"/>
      <c r="R403" s="77"/>
    </row>
    <row r="404" spans="1:18" ht="15.75" customHeight="1">
      <c r="A404" s="73"/>
      <c r="B404" s="141"/>
      <c r="C404" s="137"/>
      <c r="D404" s="76"/>
      <c r="E404" s="114"/>
      <c r="F404" s="136"/>
      <c r="G404" s="75"/>
      <c r="H404" s="140" t="str">
        <f t="shared" si="0"/>
        <v/>
      </c>
      <c r="I404" s="77"/>
      <c r="R404" s="77"/>
    </row>
    <row r="405" spans="1:18" ht="15.75" customHeight="1">
      <c r="A405" s="73"/>
      <c r="B405" s="141"/>
      <c r="C405" s="137"/>
      <c r="D405" s="76"/>
      <c r="E405" s="114"/>
      <c r="F405" s="136"/>
      <c r="G405" s="75"/>
      <c r="H405" s="140" t="str">
        <f t="shared" si="0"/>
        <v/>
      </c>
      <c r="I405" s="77"/>
      <c r="R405" s="77"/>
    </row>
    <row r="406" spans="1:18" ht="15.75" customHeight="1">
      <c r="A406" s="73"/>
      <c r="B406" s="141"/>
      <c r="C406" s="137"/>
      <c r="D406" s="76"/>
      <c r="E406" s="114"/>
      <c r="F406" s="136"/>
      <c r="G406" s="75"/>
      <c r="H406" s="140" t="str">
        <f t="shared" si="0"/>
        <v/>
      </c>
      <c r="I406" s="77"/>
      <c r="R406" s="77"/>
    </row>
    <row r="407" spans="1:18" ht="15.75" customHeight="1">
      <c r="A407" s="73"/>
      <c r="B407" s="141"/>
      <c r="C407" s="137"/>
      <c r="D407" s="76"/>
      <c r="E407" s="114"/>
      <c r="F407" s="136"/>
      <c r="G407" s="75"/>
      <c r="H407" s="140" t="str">
        <f t="shared" si="0"/>
        <v/>
      </c>
      <c r="I407" s="77"/>
      <c r="R407" s="77"/>
    </row>
    <row r="408" spans="1:18" ht="15.75" customHeight="1">
      <c r="A408" s="73"/>
      <c r="B408" s="141"/>
      <c r="C408" s="137"/>
      <c r="D408" s="76"/>
      <c r="E408" s="114"/>
      <c r="F408" s="136"/>
      <c r="G408" s="75"/>
      <c r="H408" s="140" t="str">
        <f t="shared" si="0"/>
        <v/>
      </c>
      <c r="I408" s="77"/>
      <c r="R408" s="77"/>
    </row>
    <row r="409" spans="1:18" ht="15.75" customHeight="1">
      <c r="A409" s="73"/>
      <c r="B409" s="141"/>
      <c r="C409" s="137"/>
      <c r="D409" s="76"/>
      <c r="E409" s="114"/>
      <c r="F409" s="136"/>
      <c r="G409" s="75"/>
      <c r="H409" s="140" t="str">
        <f t="shared" si="0"/>
        <v/>
      </c>
      <c r="I409" s="77"/>
      <c r="R409" s="77"/>
    </row>
    <row r="410" spans="1:18" ht="15.75" customHeight="1">
      <c r="A410" s="73"/>
      <c r="B410" s="141"/>
      <c r="C410" s="137"/>
      <c r="D410" s="76"/>
      <c r="E410" s="114"/>
      <c r="F410" s="136"/>
      <c r="G410" s="75"/>
      <c r="H410" s="140" t="str">
        <f t="shared" si="0"/>
        <v/>
      </c>
      <c r="I410" s="77"/>
      <c r="R410" s="77"/>
    </row>
    <row r="411" spans="1:18" ht="15.75" customHeight="1">
      <c r="A411" s="73"/>
      <c r="B411" s="141"/>
      <c r="C411" s="137"/>
      <c r="D411" s="76"/>
      <c r="E411" s="114"/>
      <c r="F411" s="136"/>
      <c r="G411" s="75"/>
      <c r="H411" s="140" t="str">
        <f t="shared" si="0"/>
        <v/>
      </c>
      <c r="I411" s="77"/>
      <c r="R411" s="77"/>
    </row>
    <row r="412" spans="1:18" ht="15.75" customHeight="1">
      <c r="A412" s="73"/>
      <c r="B412" s="141"/>
      <c r="C412" s="137"/>
      <c r="D412" s="76"/>
      <c r="E412" s="114"/>
      <c r="F412" s="136"/>
      <c r="G412" s="75"/>
      <c r="H412" s="140" t="str">
        <f t="shared" si="0"/>
        <v/>
      </c>
      <c r="I412" s="77"/>
      <c r="R412" s="77"/>
    </row>
    <row r="413" spans="1:18" ht="15.75" customHeight="1">
      <c r="A413" s="73"/>
      <c r="B413" s="141"/>
      <c r="C413" s="137"/>
      <c r="D413" s="76"/>
      <c r="E413" s="114"/>
      <c r="F413" s="136"/>
      <c r="G413" s="75"/>
      <c r="H413" s="140" t="str">
        <f t="shared" si="0"/>
        <v/>
      </c>
      <c r="I413" s="77"/>
      <c r="R413" s="77"/>
    </row>
    <row r="414" spans="1:18" ht="15.75" customHeight="1">
      <c r="A414" s="73"/>
      <c r="B414" s="141"/>
      <c r="C414" s="137"/>
      <c r="D414" s="76"/>
      <c r="E414" s="114"/>
      <c r="F414" s="136"/>
      <c r="G414" s="75"/>
      <c r="H414" s="140" t="str">
        <f t="shared" si="0"/>
        <v/>
      </c>
      <c r="I414" s="77"/>
      <c r="R414" s="77"/>
    </row>
    <row r="415" spans="1:18" ht="15.75" customHeight="1">
      <c r="A415" s="73"/>
      <c r="B415" s="141"/>
      <c r="C415" s="137"/>
      <c r="D415" s="76"/>
      <c r="E415" s="114"/>
      <c r="F415" s="136"/>
      <c r="G415" s="75"/>
      <c r="H415" s="140" t="str">
        <f t="shared" si="0"/>
        <v/>
      </c>
      <c r="I415" s="77"/>
      <c r="R415" s="77"/>
    </row>
    <row r="416" spans="1:18" ht="15.75" customHeight="1">
      <c r="A416" s="73"/>
      <c r="B416" s="141"/>
      <c r="C416" s="137"/>
      <c r="D416" s="76"/>
      <c r="E416" s="114"/>
      <c r="F416" s="136"/>
      <c r="G416" s="75"/>
      <c r="H416" s="140" t="str">
        <f t="shared" si="0"/>
        <v/>
      </c>
      <c r="I416" s="77"/>
      <c r="R416" s="77"/>
    </row>
    <row r="417" spans="1:18" ht="15.75" customHeight="1">
      <c r="A417" s="73"/>
      <c r="B417" s="141"/>
      <c r="C417" s="137"/>
      <c r="D417" s="76"/>
      <c r="E417" s="114"/>
      <c r="F417" s="136"/>
      <c r="G417" s="75"/>
      <c r="H417" s="140" t="str">
        <f t="shared" si="0"/>
        <v/>
      </c>
      <c r="I417" s="77"/>
      <c r="R417" s="77"/>
    </row>
    <row r="418" spans="1:18" ht="15.75" customHeight="1">
      <c r="A418" s="73"/>
      <c r="B418" s="141"/>
      <c r="C418" s="137"/>
      <c r="D418" s="76"/>
      <c r="E418" s="114"/>
      <c r="F418" s="136"/>
      <c r="G418" s="75"/>
      <c r="H418" s="140" t="str">
        <f t="shared" si="0"/>
        <v/>
      </c>
      <c r="I418" s="77"/>
      <c r="R418" s="77"/>
    </row>
    <row r="419" spans="1:18" ht="15.75" customHeight="1">
      <c r="A419" s="73"/>
      <c r="B419" s="141"/>
      <c r="C419" s="137"/>
      <c r="D419" s="76"/>
      <c r="E419" s="114"/>
      <c r="F419" s="136"/>
      <c r="G419" s="75"/>
      <c r="H419" s="140" t="str">
        <f t="shared" si="0"/>
        <v/>
      </c>
      <c r="I419" s="77"/>
      <c r="R419" s="77"/>
    </row>
    <row r="420" spans="1:18" ht="15.75" customHeight="1">
      <c r="A420" s="73"/>
      <c r="B420" s="141"/>
      <c r="C420" s="137"/>
      <c r="D420" s="76"/>
      <c r="E420" s="114"/>
      <c r="F420" s="136"/>
      <c r="G420" s="75"/>
      <c r="H420" s="140" t="str">
        <f t="shared" si="0"/>
        <v/>
      </c>
      <c r="I420" s="77"/>
      <c r="R420" s="77"/>
    </row>
    <row r="421" spans="1:18" ht="15.75" customHeight="1">
      <c r="A421" s="73"/>
      <c r="B421" s="141"/>
      <c r="C421" s="137"/>
      <c r="D421" s="76"/>
      <c r="E421" s="114"/>
      <c r="F421" s="136"/>
      <c r="G421" s="75"/>
      <c r="H421" s="140" t="str">
        <f t="shared" si="0"/>
        <v/>
      </c>
      <c r="I421" s="77"/>
      <c r="R421" s="77"/>
    </row>
    <row r="422" spans="1:18" ht="15.75" customHeight="1">
      <c r="A422" s="73"/>
      <c r="B422" s="141"/>
      <c r="C422" s="137"/>
      <c r="D422" s="76"/>
      <c r="E422" s="114"/>
      <c r="F422" s="136"/>
      <c r="G422" s="75"/>
      <c r="H422" s="140" t="str">
        <f t="shared" si="0"/>
        <v/>
      </c>
      <c r="I422" s="77"/>
      <c r="R422" s="77"/>
    </row>
    <row r="423" spans="1:18" ht="15.75" customHeight="1">
      <c r="A423" s="73"/>
      <c r="B423" s="141"/>
      <c r="C423" s="137"/>
      <c r="D423" s="76"/>
      <c r="E423" s="114"/>
      <c r="F423" s="136"/>
      <c r="G423" s="75"/>
      <c r="H423" s="140" t="str">
        <f t="shared" si="0"/>
        <v/>
      </c>
      <c r="I423" s="77"/>
      <c r="R423" s="77"/>
    </row>
    <row r="424" spans="1:18" ht="15.75" customHeight="1">
      <c r="A424" s="73"/>
      <c r="B424" s="141"/>
      <c r="C424" s="137"/>
      <c r="D424" s="76"/>
      <c r="E424" s="114"/>
      <c r="F424" s="136"/>
      <c r="G424" s="75"/>
      <c r="H424" s="140" t="str">
        <f t="shared" si="0"/>
        <v/>
      </c>
      <c r="I424" s="77"/>
      <c r="R424" s="77"/>
    </row>
    <row r="425" spans="1:18" ht="15.75" customHeight="1">
      <c r="A425" s="73"/>
      <c r="B425" s="141"/>
      <c r="C425" s="137"/>
      <c r="D425" s="76"/>
      <c r="E425" s="114"/>
      <c r="F425" s="136"/>
      <c r="G425" s="75"/>
      <c r="H425" s="140" t="str">
        <f t="shared" si="0"/>
        <v/>
      </c>
      <c r="I425" s="77"/>
      <c r="R425" s="77"/>
    </row>
    <row r="426" spans="1:18" ht="15.75" customHeight="1">
      <c r="A426" s="73"/>
      <c r="B426" s="141"/>
      <c r="C426" s="137"/>
      <c r="D426" s="76"/>
      <c r="E426" s="114"/>
      <c r="F426" s="136"/>
      <c r="G426" s="75"/>
      <c r="H426" s="140" t="str">
        <f t="shared" si="0"/>
        <v/>
      </c>
      <c r="I426" s="77"/>
      <c r="R426" s="77"/>
    </row>
    <row r="427" spans="1:18" ht="15.75" customHeight="1">
      <c r="A427" s="73"/>
      <c r="B427" s="141"/>
      <c r="C427" s="137"/>
      <c r="D427" s="76"/>
      <c r="E427" s="114"/>
      <c r="F427" s="136"/>
      <c r="G427" s="75"/>
      <c r="H427" s="140" t="str">
        <f t="shared" si="0"/>
        <v/>
      </c>
      <c r="I427" s="77"/>
      <c r="R427" s="77"/>
    </row>
    <row r="428" spans="1:18" ht="15.75" customHeight="1">
      <c r="A428" s="73"/>
      <c r="B428" s="141"/>
      <c r="C428" s="137"/>
      <c r="D428" s="76"/>
      <c r="E428" s="114"/>
      <c r="F428" s="136"/>
      <c r="G428" s="75"/>
      <c r="H428" s="140" t="str">
        <f t="shared" si="0"/>
        <v/>
      </c>
      <c r="I428" s="77"/>
      <c r="R428" s="77"/>
    </row>
    <row r="429" spans="1:18" ht="15.75" customHeight="1">
      <c r="A429" s="73"/>
      <c r="B429" s="141"/>
      <c r="C429" s="137"/>
      <c r="D429" s="76"/>
      <c r="E429" s="114"/>
      <c r="F429" s="136"/>
      <c r="G429" s="75"/>
      <c r="H429" s="140" t="str">
        <f t="shared" si="0"/>
        <v/>
      </c>
      <c r="I429" s="77"/>
      <c r="R429" s="77"/>
    </row>
    <row r="430" spans="1:18" ht="15.75" customHeight="1">
      <c r="A430" s="73"/>
      <c r="B430" s="141"/>
      <c r="C430" s="137"/>
      <c r="D430" s="76"/>
      <c r="E430" s="114"/>
      <c r="F430" s="136"/>
      <c r="G430" s="75"/>
      <c r="H430" s="140" t="str">
        <f t="shared" si="0"/>
        <v/>
      </c>
      <c r="I430" s="77"/>
      <c r="R430" s="77"/>
    </row>
    <row r="431" spans="1:18" ht="15.75" customHeight="1">
      <c r="A431" s="73"/>
      <c r="B431" s="141"/>
      <c r="C431" s="137"/>
      <c r="D431" s="76"/>
      <c r="E431" s="114"/>
      <c r="F431" s="136"/>
      <c r="G431" s="75"/>
      <c r="H431" s="140" t="str">
        <f t="shared" si="0"/>
        <v/>
      </c>
      <c r="I431" s="77"/>
      <c r="R431" s="77"/>
    </row>
    <row r="432" spans="1:18" ht="15.75" customHeight="1">
      <c r="A432" s="73"/>
      <c r="B432" s="141"/>
      <c r="C432" s="137"/>
      <c r="D432" s="76"/>
      <c r="E432" s="114"/>
      <c r="F432" s="136"/>
      <c r="G432" s="75"/>
      <c r="H432" s="140" t="str">
        <f t="shared" si="0"/>
        <v/>
      </c>
      <c r="I432" s="77"/>
      <c r="R432" s="77"/>
    </row>
    <row r="433" spans="1:18" ht="15.75" customHeight="1">
      <c r="A433" s="73"/>
      <c r="B433" s="141"/>
      <c r="C433" s="137"/>
      <c r="D433" s="76"/>
      <c r="E433" s="114"/>
      <c r="F433" s="136"/>
      <c r="G433" s="75"/>
      <c r="H433" s="140" t="str">
        <f t="shared" si="0"/>
        <v/>
      </c>
      <c r="I433" s="77"/>
      <c r="R433" s="77"/>
    </row>
    <row r="434" spans="1:18" ht="15.75" customHeight="1">
      <c r="A434" s="73"/>
      <c r="B434" s="141"/>
      <c r="C434" s="137"/>
      <c r="D434" s="76"/>
      <c r="E434" s="114"/>
      <c r="F434" s="136"/>
      <c r="G434" s="75"/>
      <c r="H434" s="140" t="str">
        <f t="shared" si="0"/>
        <v/>
      </c>
      <c r="I434" s="77"/>
      <c r="R434" s="77"/>
    </row>
    <row r="435" spans="1:18" ht="15.75" customHeight="1">
      <c r="A435" s="73"/>
      <c r="B435" s="141"/>
      <c r="C435" s="137"/>
      <c r="D435" s="76"/>
      <c r="E435" s="114"/>
      <c r="F435" s="136"/>
      <c r="G435" s="75"/>
      <c r="H435" s="140" t="str">
        <f t="shared" si="0"/>
        <v/>
      </c>
      <c r="I435" s="77"/>
      <c r="R435" s="77"/>
    </row>
    <row r="436" spans="1:18" ht="15.75" customHeight="1">
      <c r="A436" s="73"/>
      <c r="B436" s="141"/>
      <c r="C436" s="137"/>
      <c r="D436" s="76"/>
      <c r="E436" s="114"/>
      <c r="F436" s="136"/>
      <c r="G436" s="75"/>
      <c r="H436" s="140" t="str">
        <f t="shared" si="0"/>
        <v/>
      </c>
      <c r="I436" s="77"/>
      <c r="R436" s="77"/>
    </row>
    <row r="437" spans="1:18" ht="15.75" customHeight="1">
      <c r="A437" s="73"/>
      <c r="B437" s="141"/>
      <c r="C437" s="137"/>
      <c r="D437" s="76"/>
      <c r="E437" s="114"/>
      <c r="F437" s="136"/>
      <c r="G437" s="75"/>
      <c r="H437" s="140" t="str">
        <f t="shared" si="0"/>
        <v/>
      </c>
      <c r="I437" s="77"/>
      <c r="R437" s="77"/>
    </row>
    <row r="438" spans="1:18" ht="15.75" customHeight="1">
      <c r="A438" s="73"/>
      <c r="B438" s="141"/>
      <c r="C438" s="137"/>
      <c r="D438" s="76"/>
      <c r="E438" s="114"/>
      <c r="F438" s="136"/>
      <c r="G438" s="75"/>
      <c r="H438" s="140" t="str">
        <f t="shared" si="0"/>
        <v/>
      </c>
      <c r="I438" s="77"/>
      <c r="R438" s="77"/>
    </row>
    <row r="439" spans="1:18" ht="15.75" customHeight="1">
      <c r="A439" s="73"/>
      <c r="B439" s="141"/>
      <c r="C439" s="137"/>
      <c r="D439" s="76"/>
      <c r="E439" s="114"/>
      <c r="F439" s="136"/>
      <c r="G439" s="75"/>
      <c r="H439" s="140" t="str">
        <f t="shared" si="0"/>
        <v/>
      </c>
      <c r="I439" s="77"/>
      <c r="R439" s="77"/>
    </row>
    <row r="440" spans="1:18" ht="15.75" customHeight="1">
      <c r="A440" s="73"/>
      <c r="B440" s="141"/>
      <c r="C440" s="137"/>
      <c r="D440" s="76"/>
      <c r="E440" s="114"/>
      <c r="F440" s="136"/>
      <c r="G440" s="75"/>
      <c r="H440" s="140" t="str">
        <f t="shared" si="0"/>
        <v/>
      </c>
      <c r="I440" s="77"/>
      <c r="R440" s="77"/>
    </row>
    <row r="441" spans="1:18" ht="15.75" customHeight="1">
      <c r="A441" s="73"/>
      <c r="B441" s="141"/>
      <c r="C441" s="137"/>
      <c r="D441" s="76"/>
      <c r="E441" s="114"/>
      <c r="F441" s="136"/>
      <c r="G441" s="75"/>
      <c r="H441" s="140" t="str">
        <f t="shared" si="0"/>
        <v/>
      </c>
      <c r="I441" s="77"/>
      <c r="R441" s="77"/>
    </row>
    <row r="442" spans="1:18" ht="15.75" customHeight="1">
      <c r="A442" s="73"/>
      <c r="B442" s="141"/>
      <c r="C442" s="137"/>
      <c r="D442" s="76"/>
      <c r="E442" s="114"/>
      <c r="F442" s="136"/>
      <c r="G442" s="75"/>
      <c r="H442" s="140" t="str">
        <f t="shared" si="0"/>
        <v/>
      </c>
      <c r="I442" s="77"/>
      <c r="R442" s="77"/>
    </row>
    <row r="443" spans="1:18" ht="15.75" customHeight="1">
      <c r="A443" s="73"/>
      <c r="B443" s="141"/>
      <c r="C443" s="137"/>
      <c r="D443" s="76"/>
      <c r="E443" s="114"/>
      <c r="F443" s="136"/>
      <c r="G443" s="75"/>
      <c r="H443" s="140" t="str">
        <f t="shared" si="0"/>
        <v/>
      </c>
      <c r="I443" s="77"/>
      <c r="R443" s="77"/>
    </row>
    <row r="444" spans="1:18" ht="15.75" customHeight="1">
      <c r="A444" s="73"/>
      <c r="B444" s="141"/>
      <c r="C444" s="137"/>
      <c r="D444" s="76"/>
      <c r="E444" s="114"/>
      <c r="F444" s="136"/>
      <c r="G444" s="75"/>
      <c r="H444" s="140" t="str">
        <f t="shared" si="0"/>
        <v/>
      </c>
      <c r="I444" s="77"/>
      <c r="R444" s="77"/>
    </row>
    <row r="445" spans="1:18" ht="15.75" customHeight="1">
      <c r="A445" s="73"/>
      <c r="B445" s="141"/>
      <c r="C445" s="137"/>
      <c r="D445" s="76"/>
      <c r="E445" s="114"/>
      <c r="F445" s="136"/>
      <c r="G445" s="75"/>
      <c r="H445" s="140" t="str">
        <f t="shared" si="0"/>
        <v/>
      </c>
      <c r="I445" s="77"/>
      <c r="R445" s="77"/>
    </row>
    <row r="446" spans="1:18" ht="15.75" customHeight="1">
      <c r="A446" s="73"/>
      <c r="B446" s="141"/>
      <c r="C446" s="137"/>
      <c r="D446" s="76"/>
      <c r="E446" s="114"/>
      <c r="F446" s="136"/>
      <c r="G446" s="75"/>
      <c r="H446" s="140" t="str">
        <f t="shared" si="0"/>
        <v/>
      </c>
      <c r="I446" s="77"/>
      <c r="R446" s="77"/>
    </row>
    <row r="447" spans="1:18" ht="15.75" customHeight="1">
      <c r="A447" s="73"/>
      <c r="B447" s="141"/>
      <c r="C447" s="137"/>
      <c r="D447" s="76"/>
      <c r="E447" s="114"/>
      <c r="F447" s="136"/>
      <c r="G447" s="75"/>
      <c r="H447" s="140" t="str">
        <f t="shared" si="0"/>
        <v/>
      </c>
      <c r="I447" s="77"/>
      <c r="R447" s="77"/>
    </row>
    <row r="448" spans="1:18" ht="15.75" customHeight="1">
      <c r="A448" s="73"/>
      <c r="B448" s="141"/>
      <c r="C448" s="137"/>
      <c r="D448" s="76"/>
      <c r="E448" s="114"/>
      <c r="F448" s="136"/>
      <c r="G448" s="75"/>
      <c r="H448" s="140" t="str">
        <f t="shared" si="0"/>
        <v/>
      </c>
      <c r="I448" s="77"/>
      <c r="R448" s="77"/>
    </row>
    <row r="449" spans="1:18" ht="15.75" customHeight="1">
      <c r="A449" s="73"/>
      <c r="B449" s="141"/>
      <c r="C449" s="137"/>
      <c r="D449" s="76"/>
      <c r="E449" s="114"/>
      <c r="F449" s="136"/>
      <c r="G449" s="75"/>
      <c r="H449" s="140" t="str">
        <f t="shared" si="0"/>
        <v/>
      </c>
      <c r="I449" s="77"/>
      <c r="R449" s="77"/>
    </row>
    <row r="450" spans="1:18" ht="15.75" customHeight="1">
      <c r="A450" s="73"/>
      <c r="B450" s="141"/>
      <c r="C450" s="137"/>
      <c r="D450" s="76"/>
      <c r="E450" s="114"/>
      <c r="F450" s="136"/>
      <c r="G450" s="75"/>
      <c r="H450" s="140" t="str">
        <f t="shared" si="0"/>
        <v/>
      </c>
      <c r="I450" s="77"/>
      <c r="R450" s="77"/>
    </row>
    <row r="451" spans="1:18" ht="15.75" customHeight="1">
      <c r="A451" s="73"/>
      <c r="B451" s="141"/>
      <c r="C451" s="137"/>
      <c r="D451" s="76"/>
      <c r="E451" s="114"/>
      <c r="F451" s="136"/>
      <c r="G451" s="75"/>
      <c r="H451" s="140" t="str">
        <f t="shared" si="0"/>
        <v/>
      </c>
      <c r="I451" s="77"/>
      <c r="R451" s="77"/>
    </row>
    <row r="452" spans="1:18" ht="15.75" customHeight="1">
      <c r="A452" s="73"/>
      <c r="B452" s="141"/>
      <c r="C452" s="137"/>
      <c r="D452" s="76"/>
      <c r="E452" s="114"/>
      <c r="F452" s="136"/>
      <c r="G452" s="75"/>
      <c r="H452" s="140" t="str">
        <f t="shared" si="0"/>
        <v/>
      </c>
      <c r="I452" s="77"/>
      <c r="R452" s="77"/>
    </row>
    <row r="453" spans="1:18" ht="15.75" customHeight="1">
      <c r="A453" s="73"/>
      <c r="B453" s="141"/>
      <c r="C453" s="137"/>
      <c r="D453" s="76"/>
      <c r="E453" s="114"/>
      <c r="F453" s="136"/>
      <c r="G453" s="75"/>
      <c r="H453" s="140" t="str">
        <f t="shared" si="0"/>
        <v/>
      </c>
      <c r="I453" s="77"/>
      <c r="R453" s="77"/>
    </row>
    <row r="454" spans="1:18" ht="15.75" customHeight="1">
      <c r="A454" s="73"/>
      <c r="B454" s="141"/>
      <c r="C454" s="137"/>
      <c r="D454" s="76"/>
      <c r="E454" s="114"/>
      <c r="F454" s="136"/>
      <c r="G454" s="75"/>
      <c r="H454" s="140" t="str">
        <f t="shared" si="0"/>
        <v/>
      </c>
      <c r="I454" s="77"/>
      <c r="R454" s="77"/>
    </row>
    <row r="455" spans="1:18" ht="15.75" customHeight="1">
      <c r="A455" s="73"/>
      <c r="B455" s="141"/>
      <c r="C455" s="137"/>
      <c r="D455" s="76"/>
      <c r="E455" s="114"/>
      <c r="F455" s="136"/>
      <c r="G455" s="75"/>
      <c r="H455" s="140" t="str">
        <f t="shared" si="0"/>
        <v/>
      </c>
      <c r="I455" s="77"/>
      <c r="R455" s="77"/>
    </row>
    <row r="456" spans="1:18" ht="15.75" customHeight="1">
      <c r="A456" s="73"/>
      <c r="B456" s="141"/>
      <c r="C456" s="137"/>
      <c r="D456" s="76"/>
      <c r="E456" s="114"/>
      <c r="F456" s="136"/>
      <c r="G456" s="75"/>
      <c r="H456" s="140" t="str">
        <f t="shared" si="0"/>
        <v/>
      </c>
      <c r="I456" s="77"/>
      <c r="R456" s="77"/>
    </row>
    <row r="457" spans="1:18" ht="15.75" customHeight="1">
      <c r="A457" s="73"/>
      <c r="B457" s="141"/>
      <c r="C457" s="137"/>
      <c r="D457" s="76"/>
      <c r="E457" s="114"/>
      <c r="F457" s="136"/>
      <c r="G457" s="75"/>
      <c r="H457" s="140" t="str">
        <f t="shared" si="0"/>
        <v/>
      </c>
      <c r="I457" s="77"/>
      <c r="R457" s="77"/>
    </row>
    <row r="458" spans="1:18" ht="15.75" customHeight="1">
      <c r="A458" s="73"/>
      <c r="B458" s="141"/>
      <c r="C458" s="137"/>
      <c r="D458" s="76"/>
      <c r="E458" s="114"/>
      <c r="F458" s="136"/>
      <c r="G458" s="75"/>
      <c r="H458" s="140" t="str">
        <f t="shared" si="0"/>
        <v/>
      </c>
      <c r="I458" s="77"/>
      <c r="R458" s="77"/>
    </row>
    <row r="459" spans="1:18" ht="15.75" customHeight="1">
      <c r="A459" s="73"/>
      <c r="B459" s="141"/>
      <c r="C459" s="137"/>
      <c r="D459" s="76"/>
      <c r="E459" s="114"/>
      <c r="F459" s="136"/>
      <c r="G459" s="75"/>
      <c r="H459" s="140" t="str">
        <f t="shared" si="0"/>
        <v/>
      </c>
      <c r="I459" s="77"/>
      <c r="R459" s="77"/>
    </row>
    <row r="460" spans="1:18" ht="15.75" customHeight="1">
      <c r="A460" s="73"/>
      <c r="B460" s="141"/>
      <c r="C460" s="137"/>
      <c r="D460" s="76"/>
      <c r="E460" s="114"/>
      <c r="F460" s="136"/>
      <c r="G460" s="75"/>
      <c r="H460" s="140" t="str">
        <f t="shared" si="0"/>
        <v/>
      </c>
      <c r="I460" s="77"/>
      <c r="R460" s="77"/>
    </row>
    <row r="461" spans="1:18" ht="15.75" customHeight="1">
      <c r="A461" s="73"/>
      <c r="B461" s="141"/>
      <c r="C461" s="137"/>
      <c r="D461" s="76"/>
      <c r="E461" s="114"/>
      <c r="F461" s="136"/>
      <c r="G461" s="75"/>
      <c r="H461" s="140" t="str">
        <f t="shared" si="0"/>
        <v/>
      </c>
      <c r="I461" s="77"/>
      <c r="R461" s="77"/>
    </row>
    <row r="462" spans="1:18" ht="15.75" customHeight="1">
      <c r="A462" s="73"/>
      <c r="B462" s="141"/>
      <c r="C462" s="137"/>
      <c r="D462" s="76"/>
      <c r="E462" s="114"/>
      <c r="F462" s="136"/>
      <c r="G462" s="75"/>
      <c r="H462" s="140" t="str">
        <f t="shared" ref="H462:H500" si="1">IF(AND(G462="Kofinancování dobrovolnickou prací",D462&gt;0),"Dobrovolnickou práci je možné využít pouze pro kofinancování","")</f>
        <v/>
      </c>
      <c r="I462" s="77"/>
      <c r="R462" s="77"/>
    </row>
    <row r="463" spans="1:18" ht="15.75" customHeight="1">
      <c r="A463" s="73"/>
      <c r="B463" s="141"/>
      <c r="C463" s="137"/>
      <c r="D463" s="76"/>
      <c r="E463" s="114"/>
      <c r="F463" s="136"/>
      <c r="G463" s="75"/>
      <c r="H463" s="140" t="str">
        <f t="shared" si="1"/>
        <v/>
      </c>
      <c r="I463" s="77"/>
      <c r="R463" s="77"/>
    </row>
    <row r="464" spans="1:18" ht="15.75" customHeight="1">
      <c r="A464" s="73"/>
      <c r="B464" s="141"/>
      <c r="C464" s="137"/>
      <c r="D464" s="76"/>
      <c r="E464" s="114"/>
      <c r="F464" s="136"/>
      <c r="G464" s="75"/>
      <c r="H464" s="140" t="str">
        <f t="shared" si="1"/>
        <v/>
      </c>
      <c r="I464" s="77"/>
      <c r="R464" s="77"/>
    </row>
    <row r="465" spans="1:18" ht="15.75" customHeight="1">
      <c r="A465" s="73"/>
      <c r="B465" s="141"/>
      <c r="C465" s="137"/>
      <c r="D465" s="76"/>
      <c r="E465" s="114"/>
      <c r="F465" s="136"/>
      <c r="G465" s="75"/>
      <c r="H465" s="140" t="str">
        <f t="shared" si="1"/>
        <v/>
      </c>
      <c r="I465" s="77"/>
      <c r="R465" s="77"/>
    </row>
    <row r="466" spans="1:18" ht="15.75" customHeight="1">
      <c r="A466" s="73"/>
      <c r="B466" s="141"/>
      <c r="C466" s="137"/>
      <c r="D466" s="74"/>
      <c r="E466" s="114"/>
      <c r="F466" s="136"/>
      <c r="G466" s="75"/>
      <c r="H466" s="140" t="str">
        <f t="shared" si="1"/>
        <v/>
      </c>
      <c r="I466" s="77"/>
      <c r="R466" s="77"/>
    </row>
    <row r="467" spans="1:18" ht="15.75" customHeight="1">
      <c r="A467" s="73"/>
      <c r="B467" s="141"/>
      <c r="C467" s="137"/>
      <c r="D467" s="74"/>
      <c r="E467" s="114"/>
      <c r="F467" s="136"/>
      <c r="G467" s="75"/>
      <c r="H467" s="140" t="str">
        <f t="shared" si="1"/>
        <v/>
      </c>
      <c r="I467" s="77"/>
      <c r="R467" s="77"/>
    </row>
    <row r="468" spans="1:18" ht="15.75" customHeight="1">
      <c r="A468" s="73"/>
      <c r="B468" s="141"/>
      <c r="C468" s="137"/>
      <c r="D468" s="74"/>
      <c r="E468" s="114"/>
      <c r="F468" s="136"/>
      <c r="G468" s="75"/>
      <c r="H468" s="140" t="str">
        <f t="shared" si="1"/>
        <v/>
      </c>
      <c r="I468" s="77"/>
      <c r="R468" s="77"/>
    </row>
    <row r="469" spans="1:18" ht="15.75" customHeight="1">
      <c r="A469" s="73"/>
      <c r="B469" s="141"/>
      <c r="C469" s="137"/>
      <c r="D469" s="74"/>
      <c r="E469" s="114"/>
      <c r="F469" s="136"/>
      <c r="G469" s="75"/>
      <c r="H469" s="140" t="str">
        <f t="shared" si="1"/>
        <v/>
      </c>
      <c r="I469" s="77"/>
      <c r="R469" s="77"/>
    </row>
    <row r="470" spans="1:18" ht="15.75" customHeight="1">
      <c r="A470" s="73"/>
      <c r="B470" s="141"/>
      <c r="C470" s="137"/>
      <c r="D470" s="74"/>
      <c r="E470" s="114"/>
      <c r="F470" s="136"/>
      <c r="G470" s="75"/>
      <c r="H470" s="140" t="str">
        <f t="shared" si="1"/>
        <v/>
      </c>
      <c r="I470" s="77"/>
      <c r="R470" s="77"/>
    </row>
    <row r="471" spans="1:18" ht="15.75" customHeight="1">
      <c r="A471" s="73"/>
      <c r="B471" s="141"/>
      <c r="C471" s="137"/>
      <c r="D471" s="74"/>
      <c r="E471" s="114"/>
      <c r="F471" s="136"/>
      <c r="G471" s="75"/>
      <c r="H471" s="140" t="str">
        <f t="shared" si="1"/>
        <v/>
      </c>
      <c r="I471" s="77"/>
      <c r="R471" s="77"/>
    </row>
    <row r="472" spans="1:18" ht="15.75" customHeight="1">
      <c r="A472" s="73"/>
      <c r="B472" s="141"/>
      <c r="C472" s="137"/>
      <c r="D472" s="74"/>
      <c r="E472" s="114"/>
      <c r="F472" s="136"/>
      <c r="G472" s="75"/>
      <c r="H472" s="140" t="str">
        <f t="shared" si="1"/>
        <v/>
      </c>
      <c r="I472" s="77"/>
      <c r="R472" s="77"/>
    </row>
    <row r="473" spans="1:18" ht="15.75" customHeight="1">
      <c r="A473" s="73"/>
      <c r="B473" s="141"/>
      <c r="C473" s="137"/>
      <c r="D473" s="74"/>
      <c r="E473" s="114"/>
      <c r="F473" s="136"/>
      <c r="G473" s="75"/>
      <c r="H473" s="140" t="str">
        <f t="shared" si="1"/>
        <v/>
      </c>
      <c r="I473" s="77"/>
      <c r="R473" s="77"/>
    </row>
    <row r="474" spans="1:18" ht="15.75" customHeight="1">
      <c r="A474" s="73"/>
      <c r="B474" s="141"/>
      <c r="C474" s="137"/>
      <c r="D474" s="74"/>
      <c r="E474" s="114"/>
      <c r="F474" s="136"/>
      <c r="G474" s="75"/>
      <c r="H474" s="140" t="str">
        <f t="shared" si="1"/>
        <v/>
      </c>
      <c r="I474" s="77"/>
      <c r="R474" s="77"/>
    </row>
    <row r="475" spans="1:18" ht="15.75" customHeight="1">
      <c r="A475" s="73"/>
      <c r="B475" s="141"/>
      <c r="C475" s="137"/>
      <c r="D475" s="74"/>
      <c r="E475" s="114"/>
      <c r="F475" s="136"/>
      <c r="G475" s="75"/>
      <c r="H475" s="140" t="str">
        <f t="shared" si="1"/>
        <v/>
      </c>
      <c r="I475" s="77"/>
      <c r="R475" s="77"/>
    </row>
    <row r="476" spans="1:18" ht="15.75" customHeight="1">
      <c r="A476" s="73"/>
      <c r="B476" s="141"/>
      <c r="C476" s="137"/>
      <c r="D476" s="74"/>
      <c r="E476" s="114"/>
      <c r="F476" s="136"/>
      <c r="G476" s="75"/>
      <c r="H476" s="140" t="str">
        <f t="shared" si="1"/>
        <v/>
      </c>
      <c r="I476" s="77"/>
      <c r="R476" s="77"/>
    </row>
    <row r="477" spans="1:18" ht="15.75" customHeight="1">
      <c r="A477" s="73"/>
      <c r="B477" s="141"/>
      <c r="C477" s="137"/>
      <c r="D477" s="74"/>
      <c r="E477" s="114"/>
      <c r="F477" s="136"/>
      <c r="G477" s="75"/>
      <c r="H477" s="140" t="str">
        <f t="shared" si="1"/>
        <v/>
      </c>
      <c r="I477" s="77"/>
      <c r="R477" s="77"/>
    </row>
    <row r="478" spans="1:18" ht="15.75" customHeight="1">
      <c r="A478" s="73"/>
      <c r="B478" s="141"/>
      <c r="C478" s="137"/>
      <c r="D478" s="74"/>
      <c r="E478" s="114"/>
      <c r="F478" s="136"/>
      <c r="G478" s="75"/>
      <c r="H478" s="140" t="str">
        <f t="shared" si="1"/>
        <v/>
      </c>
      <c r="I478" s="77"/>
      <c r="R478" s="77"/>
    </row>
    <row r="479" spans="1:18" ht="15.75" customHeight="1">
      <c r="A479" s="73"/>
      <c r="B479" s="141"/>
      <c r="C479" s="137"/>
      <c r="D479" s="74"/>
      <c r="E479" s="114"/>
      <c r="F479" s="136"/>
      <c r="G479" s="75"/>
      <c r="H479" s="140" t="str">
        <f t="shared" si="1"/>
        <v/>
      </c>
      <c r="I479" s="77"/>
      <c r="R479" s="77"/>
    </row>
    <row r="480" spans="1:18" ht="15.75" customHeight="1">
      <c r="A480" s="73"/>
      <c r="B480" s="141"/>
      <c r="C480" s="137"/>
      <c r="D480" s="74"/>
      <c r="E480" s="114"/>
      <c r="F480" s="136"/>
      <c r="G480" s="75"/>
      <c r="H480" s="140" t="str">
        <f t="shared" si="1"/>
        <v/>
      </c>
      <c r="I480" s="77"/>
      <c r="R480" s="77"/>
    </row>
    <row r="481" spans="1:18" ht="15.75" customHeight="1">
      <c r="A481" s="73"/>
      <c r="B481" s="141"/>
      <c r="C481" s="137"/>
      <c r="D481" s="74"/>
      <c r="E481" s="114"/>
      <c r="F481" s="136"/>
      <c r="G481" s="75"/>
      <c r="H481" s="140" t="str">
        <f t="shared" si="1"/>
        <v/>
      </c>
      <c r="I481" s="77"/>
      <c r="R481" s="77"/>
    </row>
    <row r="482" spans="1:18" ht="15.75" customHeight="1">
      <c r="A482" s="73"/>
      <c r="B482" s="141"/>
      <c r="C482" s="137"/>
      <c r="D482" s="74"/>
      <c r="E482" s="114"/>
      <c r="F482" s="136"/>
      <c r="G482" s="75"/>
      <c r="H482" s="140" t="str">
        <f t="shared" si="1"/>
        <v/>
      </c>
      <c r="I482" s="77"/>
      <c r="R482" s="77"/>
    </row>
    <row r="483" spans="1:18" ht="15.75" customHeight="1">
      <c r="A483" s="73"/>
      <c r="B483" s="141"/>
      <c r="C483" s="137"/>
      <c r="D483" s="74"/>
      <c r="E483" s="114"/>
      <c r="F483" s="136"/>
      <c r="G483" s="75"/>
      <c r="H483" s="140" t="str">
        <f t="shared" si="1"/>
        <v/>
      </c>
      <c r="I483" s="77"/>
      <c r="R483" s="77"/>
    </row>
    <row r="484" spans="1:18" ht="15.75" customHeight="1">
      <c r="A484" s="73"/>
      <c r="B484" s="141"/>
      <c r="C484" s="137"/>
      <c r="D484" s="74"/>
      <c r="E484" s="114"/>
      <c r="F484" s="136"/>
      <c r="G484" s="75"/>
      <c r="H484" s="140" t="str">
        <f t="shared" si="1"/>
        <v/>
      </c>
      <c r="I484" s="77"/>
      <c r="R484" s="77"/>
    </row>
    <row r="485" spans="1:18" ht="15.75" customHeight="1">
      <c r="A485" s="73"/>
      <c r="B485" s="141"/>
      <c r="C485" s="137"/>
      <c r="D485" s="74"/>
      <c r="E485" s="114"/>
      <c r="F485" s="136"/>
      <c r="G485" s="75"/>
      <c r="H485" s="140" t="str">
        <f t="shared" si="1"/>
        <v/>
      </c>
      <c r="I485" s="77"/>
      <c r="R485" s="77"/>
    </row>
    <row r="486" spans="1:18" ht="15.75" customHeight="1">
      <c r="A486" s="73"/>
      <c r="B486" s="141"/>
      <c r="C486" s="137"/>
      <c r="D486" s="74"/>
      <c r="E486" s="114"/>
      <c r="F486" s="136"/>
      <c r="G486" s="75"/>
      <c r="H486" s="140" t="str">
        <f t="shared" si="1"/>
        <v/>
      </c>
      <c r="I486" s="77"/>
      <c r="R486" s="77"/>
    </row>
    <row r="487" spans="1:18" ht="15.75" customHeight="1">
      <c r="A487" s="73"/>
      <c r="B487" s="141"/>
      <c r="C487" s="137"/>
      <c r="D487" s="74"/>
      <c r="E487" s="114"/>
      <c r="F487" s="136"/>
      <c r="G487" s="75"/>
      <c r="H487" s="140" t="str">
        <f t="shared" si="1"/>
        <v/>
      </c>
      <c r="I487" s="77"/>
      <c r="R487" s="77"/>
    </row>
    <row r="488" spans="1:18" ht="15.75" customHeight="1">
      <c r="A488" s="73"/>
      <c r="B488" s="141"/>
      <c r="C488" s="137"/>
      <c r="D488" s="74"/>
      <c r="E488" s="114"/>
      <c r="F488" s="136"/>
      <c r="G488" s="75"/>
      <c r="H488" s="140" t="str">
        <f t="shared" si="1"/>
        <v/>
      </c>
      <c r="I488" s="77"/>
      <c r="R488" s="77"/>
    </row>
    <row r="489" spans="1:18" ht="15.75" customHeight="1">
      <c r="A489" s="73"/>
      <c r="B489" s="141"/>
      <c r="C489" s="137"/>
      <c r="D489" s="74"/>
      <c r="E489" s="114"/>
      <c r="F489" s="136"/>
      <c r="G489" s="75"/>
      <c r="H489" s="140" t="str">
        <f t="shared" si="1"/>
        <v/>
      </c>
      <c r="I489" s="77"/>
      <c r="R489" s="77"/>
    </row>
    <row r="490" spans="1:18" ht="15.75" customHeight="1">
      <c r="A490" s="73"/>
      <c r="B490" s="141"/>
      <c r="C490" s="137"/>
      <c r="D490" s="74"/>
      <c r="E490" s="114"/>
      <c r="F490" s="136"/>
      <c r="G490" s="75"/>
      <c r="H490" s="140" t="str">
        <f t="shared" si="1"/>
        <v/>
      </c>
      <c r="I490" s="77"/>
      <c r="R490" s="77"/>
    </row>
    <row r="491" spans="1:18" ht="15.75" customHeight="1">
      <c r="A491" s="73"/>
      <c r="B491" s="141"/>
      <c r="C491" s="137"/>
      <c r="D491" s="74"/>
      <c r="E491" s="114"/>
      <c r="F491" s="136"/>
      <c r="G491" s="75"/>
      <c r="H491" s="140" t="str">
        <f t="shared" si="1"/>
        <v/>
      </c>
      <c r="I491" s="77"/>
      <c r="R491" s="77"/>
    </row>
    <row r="492" spans="1:18" ht="15.75" customHeight="1">
      <c r="A492" s="73"/>
      <c r="B492" s="141"/>
      <c r="C492" s="137"/>
      <c r="D492" s="74"/>
      <c r="E492" s="114"/>
      <c r="F492" s="136"/>
      <c r="G492" s="75"/>
      <c r="H492" s="140" t="str">
        <f t="shared" si="1"/>
        <v/>
      </c>
      <c r="I492" s="77"/>
      <c r="R492" s="77"/>
    </row>
    <row r="493" spans="1:18" ht="15.75" customHeight="1">
      <c r="A493" s="73"/>
      <c r="B493" s="141"/>
      <c r="C493" s="137"/>
      <c r="D493" s="74"/>
      <c r="E493" s="114"/>
      <c r="F493" s="136"/>
      <c r="G493" s="75"/>
      <c r="H493" s="140" t="str">
        <f t="shared" si="1"/>
        <v/>
      </c>
      <c r="I493" s="77"/>
      <c r="R493" s="77"/>
    </row>
    <row r="494" spans="1:18" ht="15.75" customHeight="1">
      <c r="A494" s="73"/>
      <c r="B494" s="141"/>
      <c r="C494" s="137"/>
      <c r="D494" s="74"/>
      <c r="E494" s="114"/>
      <c r="F494" s="136"/>
      <c r="G494" s="75"/>
      <c r="H494" s="140" t="str">
        <f t="shared" si="1"/>
        <v/>
      </c>
      <c r="I494" s="77"/>
      <c r="R494" s="77"/>
    </row>
    <row r="495" spans="1:18" ht="15.75" customHeight="1">
      <c r="A495" s="73"/>
      <c r="B495" s="141"/>
      <c r="C495" s="137"/>
      <c r="D495" s="74"/>
      <c r="E495" s="114"/>
      <c r="F495" s="136"/>
      <c r="G495" s="75"/>
      <c r="H495" s="140" t="str">
        <f t="shared" si="1"/>
        <v/>
      </c>
      <c r="I495" s="77"/>
      <c r="R495" s="77"/>
    </row>
    <row r="496" spans="1:18" ht="15.75" customHeight="1">
      <c r="A496" s="73"/>
      <c r="B496" s="141"/>
      <c r="C496" s="137"/>
      <c r="D496" s="74"/>
      <c r="E496" s="114"/>
      <c r="F496" s="136"/>
      <c r="G496" s="75"/>
      <c r="H496" s="140" t="str">
        <f t="shared" si="1"/>
        <v/>
      </c>
      <c r="I496" s="77"/>
      <c r="R496" s="77"/>
    </row>
    <row r="497" spans="1:18" ht="15.75" customHeight="1">
      <c r="A497" s="73"/>
      <c r="B497" s="141"/>
      <c r="C497" s="137"/>
      <c r="D497" s="74"/>
      <c r="E497" s="114"/>
      <c r="F497" s="136"/>
      <c r="G497" s="75"/>
      <c r="H497" s="140" t="str">
        <f t="shared" si="1"/>
        <v/>
      </c>
      <c r="I497" s="77"/>
      <c r="R497" s="77"/>
    </row>
    <row r="498" spans="1:18" ht="15.75" customHeight="1">
      <c r="A498" s="73"/>
      <c r="B498" s="141"/>
      <c r="C498" s="137"/>
      <c r="D498" s="74"/>
      <c r="E498" s="114"/>
      <c r="F498" s="136"/>
      <c r="G498" s="75"/>
      <c r="H498" s="140" t="str">
        <f t="shared" si="1"/>
        <v/>
      </c>
      <c r="I498" s="77"/>
      <c r="R498" s="77"/>
    </row>
    <row r="499" spans="1:18" ht="15.75" customHeight="1">
      <c r="A499" s="73"/>
      <c r="B499" s="141"/>
      <c r="C499" s="137"/>
      <c r="D499" s="74"/>
      <c r="E499" s="114"/>
      <c r="F499" s="136"/>
      <c r="G499" s="75"/>
      <c r="H499" s="140" t="str">
        <f t="shared" si="1"/>
        <v/>
      </c>
      <c r="I499" s="77"/>
      <c r="R499" s="77"/>
    </row>
    <row r="500" spans="1:18" ht="15.75" customHeight="1">
      <c r="A500" s="73"/>
      <c r="B500" s="141"/>
      <c r="C500" s="137"/>
      <c r="D500" s="74"/>
      <c r="E500" s="114"/>
      <c r="F500" s="136"/>
      <c r="G500" s="75"/>
      <c r="H500" s="140" t="str">
        <f t="shared" si="1"/>
        <v/>
      </c>
      <c r="I500" s="77"/>
      <c r="R500" s="77"/>
    </row>
    <row r="501" spans="1:18" ht="15.75" customHeight="1">
      <c r="A501" s="69"/>
      <c r="B501" s="70"/>
      <c r="G501" s="72"/>
    </row>
    <row r="502" spans="1:18" ht="15.75" customHeight="1">
      <c r="A502" s="69"/>
      <c r="B502" s="70"/>
      <c r="G502" s="72"/>
    </row>
    <row r="503" spans="1:18" ht="15.75" customHeight="1">
      <c r="A503" s="69"/>
      <c r="B503" s="70"/>
      <c r="G503" s="72"/>
    </row>
    <row r="504" spans="1:18" ht="15.75" customHeight="1">
      <c r="A504" s="69"/>
      <c r="B504" s="70"/>
      <c r="G504" s="72"/>
    </row>
    <row r="505" spans="1:18" ht="15.75" customHeight="1">
      <c r="A505" s="69"/>
      <c r="B505" s="70"/>
      <c r="G505" s="72"/>
    </row>
    <row r="506" spans="1:18" ht="15.75" customHeight="1">
      <c r="A506" s="69"/>
      <c r="B506" s="70"/>
      <c r="G506" s="72"/>
    </row>
    <row r="507" spans="1:18" ht="15.75" customHeight="1">
      <c r="A507" s="69"/>
      <c r="B507" s="70"/>
      <c r="G507" s="72"/>
    </row>
    <row r="508" spans="1:18" ht="15.75" customHeight="1">
      <c r="A508" s="69"/>
      <c r="B508" s="70"/>
      <c r="G508" s="72"/>
    </row>
    <row r="509" spans="1:18" ht="15.75" customHeight="1">
      <c r="A509" s="69"/>
      <c r="B509" s="70"/>
      <c r="G509" s="72"/>
    </row>
    <row r="510" spans="1:18" ht="15.75" customHeight="1">
      <c r="A510" s="69"/>
      <c r="B510" s="70"/>
      <c r="G510" s="72"/>
    </row>
    <row r="511" spans="1:18" ht="15.75" customHeight="1">
      <c r="A511" s="69"/>
      <c r="B511" s="70"/>
      <c r="G511" s="72"/>
    </row>
    <row r="512" spans="1:18" ht="15.75" customHeight="1">
      <c r="A512" s="69"/>
      <c r="B512" s="70"/>
      <c r="G512" s="72"/>
    </row>
    <row r="513" spans="1:7" ht="15.75" customHeight="1">
      <c r="A513" s="69"/>
      <c r="B513" s="70"/>
      <c r="G513" s="72"/>
    </row>
    <row r="514" spans="1:7" ht="15.75" customHeight="1">
      <c r="A514" s="69"/>
      <c r="B514" s="70"/>
      <c r="G514" s="72"/>
    </row>
    <row r="515" spans="1:7" ht="15.75" customHeight="1">
      <c r="A515" s="69"/>
      <c r="B515" s="70"/>
      <c r="G515" s="72"/>
    </row>
    <row r="516" spans="1:7" ht="15.75" customHeight="1">
      <c r="A516" s="69"/>
      <c r="B516" s="70"/>
      <c r="G516" s="72"/>
    </row>
    <row r="517" spans="1:7" ht="15.75" customHeight="1">
      <c r="A517" s="69"/>
      <c r="B517" s="70"/>
      <c r="G517" s="72"/>
    </row>
    <row r="518" spans="1:7" ht="15.75" customHeight="1">
      <c r="A518" s="69"/>
      <c r="B518" s="70"/>
      <c r="G518" s="72"/>
    </row>
    <row r="519" spans="1:7" ht="15.75" customHeight="1">
      <c r="A519" s="69"/>
      <c r="B519" s="70"/>
      <c r="G519" s="72"/>
    </row>
    <row r="520" spans="1:7" ht="15.75" customHeight="1">
      <c r="A520" s="69"/>
      <c r="B520" s="70"/>
      <c r="G520" s="72"/>
    </row>
    <row r="521" spans="1:7" ht="15.75" customHeight="1">
      <c r="A521" s="69"/>
      <c r="B521" s="70"/>
      <c r="G521" s="72"/>
    </row>
    <row r="522" spans="1:7" ht="15.75" customHeight="1">
      <c r="A522" s="69"/>
      <c r="B522" s="70"/>
      <c r="G522" s="72"/>
    </row>
    <row r="523" spans="1:7" ht="15.75" customHeight="1">
      <c r="A523" s="69"/>
      <c r="B523" s="70"/>
      <c r="G523" s="72"/>
    </row>
    <row r="524" spans="1:7" ht="15.75" customHeight="1">
      <c r="A524" s="69"/>
      <c r="B524" s="70"/>
      <c r="G524" s="72"/>
    </row>
    <row r="525" spans="1:7" ht="15.75" customHeight="1">
      <c r="A525" s="69"/>
      <c r="B525" s="70"/>
      <c r="G525" s="72"/>
    </row>
    <row r="526" spans="1:7" ht="15.75" customHeight="1">
      <c r="A526" s="69"/>
      <c r="B526" s="70"/>
      <c r="G526" s="72"/>
    </row>
    <row r="527" spans="1:7" ht="15.75" customHeight="1">
      <c r="A527" s="69"/>
      <c r="B527" s="70"/>
      <c r="G527" s="72"/>
    </row>
    <row r="528" spans="1:7" ht="15.75" customHeight="1">
      <c r="A528" s="69"/>
      <c r="B528" s="70"/>
      <c r="G528" s="72"/>
    </row>
    <row r="529" spans="1:7" ht="15.75" customHeight="1">
      <c r="A529" s="69"/>
      <c r="B529" s="70"/>
      <c r="G529" s="72"/>
    </row>
    <row r="530" spans="1:7" ht="15.75" customHeight="1">
      <c r="A530" s="69"/>
      <c r="B530" s="70"/>
      <c r="G530" s="72"/>
    </row>
    <row r="531" spans="1:7" ht="15.75" customHeight="1">
      <c r="A531" s="69"/>
      <c r="B531" s="70"/>
      <c r="G531" s="72"/>
    </row>
    <row r="532" spans="1:7" ht="15.75" customHeight="1">
      <c r="A532" s="69"/>
      <c r="B532" s="70"/>
      <c r="G532" s="72"/>
    </row>
    <row r="533" spans="1:7" ht="15.75" customHeight="1">
      <c r="A533" s="69"/>
      <c r="B533" s="70"/>
      <c r="G533" s="72"/>
    </row>
    <row r="534" spans="1:7" ht="15.75" customHeight="1">
      <c r="A534" s="69"/>
      <c r="B534" s="70"/>
      <c r="G534" s="72"/>
    </row>
    <row r="535" spans="1:7" ht="15.75" customHeight="1">
      <c r="A535" s="69"/>
      <c r="B535" s="70"/>
      <c r="G535" s="72"/>
    </row>
    <row r="536" spans="1:7" ht="15.75" customHeight="1">
      <c r="A536" s="69"/>
      <c r="B536" s="70"/>
      <c r="G536" s="72"/>
    </row>
    <row r="537" spans="1:7" ht="15.75" customHeight="1">
      <c r="A537" s="69"/>
      <c r="B537" s="70"/>
      <c r="G537" s="72"/>
    </row>
    <row r="538" spans="1:7" ht="15.75" customHeight="1">
      <c r="A538" s="69"/>
      <c r="B538" s="70"/>
      <c r="G538" s="72"/>
    </row>
    <row r="539" spans="1:7" ht="15.75" customHeight="1">
      <c r="A539" s="69"/>
      <c r="B539" s="70"/>
      <c r="G539" s="72"/>
    </row>
    <row r="540" spans="1:7" ht="15.75" customHeight="1">
      <c r="A540" s="69"/>
      <c r="B540" s="70"/>
      <c r="G540" s="72"/>
    </row>
    <row r="541" spans="1:7" ht="15.75" customHeight="1">
      <c r="A541" s="69"/>
      <c r="B541" s="70"/>
      <c r="G541" s="72"/>
    </row>
    <row r="542" spans="1:7" ht="15.75" customHeight="1">
      <c r="A542" s="69"/>
      <c r="B542" s="70"/>
      <c r="G542" s="72"/>
    </row>
    <row r="543" spans="1:7" ht="15.75" customHeight="1">
      <c r="A543" s="69"/>
      <c r="B543" s="70"/>
      <c r="G543" s="72"/>
    </row>
    <row r="544" spans="1:7" ht="15.75" customHeight="1">
      <c r="A544" s="69"/>
      <c r="B544" s="70"/>
      <c r="G544" s="72"/>
    </row>
    <row r="545" spans="1:7" ht="15.75" customHeight="1">
      <c r="A545" s="69"/>
      <c r="B545" s="70"/>
      <c r="G545" s="72"/>
    </row>
    <row r="546" spans="1:7" ht="15.75" customHeight="1">
      <c r="A546" s="69"/>
      <c r="B546" s="70"/>
      <c r="G546" s="72"/>
    </row>
    <row r="547" spans="1:7" ht="15.75" customHeight="1">
      <c r="A547" s="69"/>
      <c r="B547" s="70"/>
      <c r="G547" s="72"/>
    </row>
    <row r="548" spans="1:7" ht="15.75" customHeight="1">
      <c r="A548" s="69"/>
      <c r="B548" s="70"/>
      <c r="G548" s="72"/>
    </row>
    <row r="549" spans="1:7" ht="15.75" customHeight="1">
      <c r="A549" s="69"/>
      <c r="B549" s="70"/>
      <c r="G549" s="72"/>
    </row>
    <row r="550" spans="1:7" ht="15.75" customHeight="1">
      <c r="A550" s="69"/>
      <c r="B550" s="70"/>
      <c r="G550" s="72"/>
    </row>
    <row r="551" spans="1:7" ht="15.75" customHeight="1">
      <c r="A551" s="69"/>
      <c r="B551" s="70"/>
      <c r="G551" s="72"/>
    </row>
    <row r="552" spans="1:7" ht="15.75" customHeight="1">
      <c r="A552" s="69"/>
      <c r="B552" s="70"/>
      <c r="G552" s="72"/>
    </row>
    <row r="553" spans="1:7" ht="15.75" customHeight="1">
      <c r="A553" s="69"/>
      <c r="B553" s="70"/>
      <c r="G553" s="72"/>
    </row>
    <row r="554" spans="1:7" ht="15.75" customHeight="1">
      <c r="A554" s="69"/>
      <c r="B554" s="70"/>
      <c r="G554" s="72"/>
    </row>
    <row r="555" spans="1:7" ht="15.75" customHeight="1">
      <c r="A555" s="69"/>
      <c r="B555" s="70"/>
      <c r="G555" s="72"/>
    </row>
    <row r="556" spans="1:7" ht="15.75" customHeight="1">
      <c r="A556" s="69"/>
      <c r="B556" s="70"/>
      <c r="G556" s="72"/>
    </row>
    <row r="557" spans="1:7" ht="15.75" customHeight="1">
      <c r="A557" s="69"/>
      <c r="B557" s="70"/>
      <c r="G557" s="72"/>
    </row>
    <row r="558" spans="1:7" ht="15.75" customHeight="1">
      <c r="A558" s="69"/>
      <c r="B558" s="70"/>
      <c r="G558" s="72"/>
    </row>
    <row r="559" spans="1:7" ht="15.75" customHeight="1">
      <c r="A559" s="69"/>
      <c r="B559" s="70"/>
      <c r="G559" s="72"/>
    </row>
    <row r="560" spans="1:7" ht="15.75" customHeight="1">
      <c r="A560" s="69"/>
      <c r="B560" s="70"/>
      <c r="G560" s="72"/>
    </row>
    <row r="561" spans="1:7" ht="15.75" customHeight="1">
      <c r="A561" s="69"/>
      <c r="B561" s="70"/>
      <c r="G561" s="72"/>
    </row>
    <row r="562" spans="1:7" ht="15.75" customHeight="1">
      <c r="A562" s="69"/>
      <c r="B562" s="70"/>
      <c r="G562" s="72"/>
    </row>
    <row r="563" spans="1:7" ht="15.75" customHeight="1">
      <c r="A563" s="69"/>
      <c r="B563" s="70"/>
      <c r="G563" s="72"/>
    </row>
    <row r="564" spans="1:7" ht="15.75" customHeight="1">
      <c r="A564" s="69"/>
      <c r="B564" s="70"/>
      <c r="G564" s="72"/>
    </row>
    <row r="565" spans="1:7" ht="15.75" customHeight="1">
      <c r="A565" s="69"/>
      <c r="B565" s="70"/>
      <c r="G565" s="72"/>
    </row>
    <row r="566" spans="1:7" ht="15.75" customHeight="1">
      <c r="A566" s="69"/>
      <c r="B566" s="70"/>
      <c r="G566" s="72"/>
    </row>
    <row r="567" spans="1:7" ht="15.75" customHeight="1">
      <c r="A567" s="69"/>
      <c r="B567" s="70"/>
      <c r="G567" s="72"/>
    </row>
    <row r="568" spans="1:7" ht="15.75" customHeight="1">
      <c r="A568" s="69"/>
      <c r="B568" s="70"/>
      <c r="G568" s="72"/>
    </row>
    <row r="569" spans="1:7" ht="15.75" customHeight="1">
      <c r="A569" s="69"/>
      <c r="B569" s="70"/>
      <c r="G569" s="72"/>
    </row>
    <row r="570" spans="1:7" ht="15.75" customHeight="1">
      <c r="A570" s="69"/>
      <c r="B570" s="70"/>
      <c r="G570" s="72"/>
    </row>
    <row r="571" spans="1:7" ht="15.75" customHeight="1">
      <c r="A571" s="69"/>
      <c r="B571" s="70"/>
      <c r="G571" s="72"/>
    </row>
    <row r="572" spans="1:7" ht="15.75" customHeight="1">
      <c r="A572" s="69"/>
      <c r="B572" s="70"/>
      <c r="G572" s="72"/>
    </row>
    <row r="573" spans="1:7" ht="15.75" customHeight="1">
      <c r="A573" s="69"/>
      <c r="B573" s="70"/>
      <c r="G573" s="72"/>
    </row>
    <row r="574" spans="1:7" ht="15.75" customHeight="1">
      <c r="A574" s="69"/>
      <c r="B574" s="70"/>
      <c r="G574" s="72"/>
    </row>
    <row r="575" spans="1:7" ht="15.75" customHeight="1">
      <c r="A575" s="69"/>
      <c r="B575" s="70"/>
      <c r="G575" s="72"/>
    </row>
    <row r="576" spans="1:7" ht="15.75" customHeight="1">
      <c r="A576" s="69"/>
      <c r="B576" s="70"/>
      <c r="G576" s="72"/>
    </row>
    <row r="577" spans="1:7" ht="15.75" customHeight="1">
      <c r="A577" s="69"/>
      <c r="B577" s="70"/>
      <c r="G577" s="72"/>
    </row>
    <row r="578" spans="1:7" ht="15.75" customHeight="1">
      <c r="A578" s="69"/>
      <c r="B578" s="70"/>
      <c r="G578" s="72"/>
    </row>
    <row r="579" spans="1:7" ht="15.75" customHeight="1">
      <c r="A579" s="69"/>
      <c r="B579" s="70"/>
      <c r="G579" s="72"/>
    </row>
    <row r="580" spans="1:7" ht="15.75" customHeight="1">
      <c r="A580" s="69"/>
      <c r="B580" s="70"/>
      <c r="G580" s="72"/>
    </row>
    <row r="581" spans="1:7" ht="15.75" customHeight="1">
      <c r="A581" s="69"/>
      <c r="B581" s="70"/>
      <c r="G581" s="72"/>
    </row>
    <row r="582" spans="1:7" ht="15.75" customHeight="1">
      <c r="A582" s="69"/>
      <c r="B582" s="70"/>
      <c r="G582" s="72"/>
    </row>
    <row r="583" spans="1:7" ht="15.75" customHeight="1">
      <c r="A583" s="69"/>
      <c r="B583" s="70"/>
      <c r="G583" s="72"/>
    </row>
    <row r="584" spans="1:7" ht="15.75" customHeight="1">
      <c r="A584" s="69"/>
      <c r="B584" s="70"/>
      <c r="G584" s="72"/>
    </row>
    <row r="585" spans="1:7" ht="15.75" customHeight="1">
      <c r="A585" s="69"/>
      <c r="B585" s="70"/>
      <c r="G585" s="72"/>
    </row>
    <row r="586" spans="1:7" ht="15.75" customHeight="1">
      <c r="A586" s="69"/>
      <c r="B586" s="70"/>
      <c r="G586" s="72"/>
    </row>
    <row r="587" spans="1:7" ht="15.75" customHeight="1">
      <c r="A587" s="69"/>
      <c r="B587" s="70"/>
      <c r="G587" s="72"/>
    </row>
    <row r="588" spans="1:7" ht="15.75" customHeight="1">
      <c r="A588" s="69"/>
      <c r="B588" s="70"/>
      <c r="G588" s="72"/>
    </row>
    <row r="589" spans="1:7" ht="15.75" customHeight="1">
      <c r="A589" s="69"/>
      <c r="B589" s="70"/>
      <c r="G589" s="72"/>
    </row>
    <row r="590" spans="1:7" ht="15.75" customHeight="1">
      <c r="A590" s="69"/>
      <c r="B590" s="70"/>
      <c r="G590" s="72"/>
    </row>
    <row r="591" spans="1:7" ht="15.75" customHeight="1">
      <c r="A591" s="69"/>
      <c r="B591" s="70"/>
      <c r="G591" s="72"/>
    </row>
    <row r="592" spans="1:7" ht="15.75" customHeight="1">
      <c r="A592" s="69"/>
      <c r="B592" s="70"/>
      <c r="G592" s="72"/>
    </row>
    <row r="593" spans="1:7" ht="15.75" customHeight="1">
      <c r="A593" s="69"/>
      <c r="B593" s="70"/>
      <c r="G593" s="72"/>
    </row>
    <row r="594" spans="1:7" ht="15.75" customHeight="1">
      <c r="A594" s="69"/>
      <c r="B594" s="70"/>
      <c r="G594" s="72"/>
    </row>
    <row r="595" spans="1:7" ht="15.75" customHeight="1">
      <c r="A595" s="69"/>
      <c r="B595" s="70"/>
      <c r="G595" s="72"/>
    </row>
    <row r="596" spans="1:7" ht="15.75" customHeight="1">
      <c r="A596" s="69"/>
      <c r="B596" s="70"/>
      <c r="G596" s="72"/>
    </row>
    <row r="597" spans="1:7" ht="15.75" customHeight="1">
      <c r="A597" s="69"/>
      <c r="B597" s="70"/>
      <c r="G597" s="72"/>
    </row>
    <row r="598" spans="1:7" ht="15.75" customHeight="1">
      <c r="A598" s="69"/>
      <c r="B598" s="70"/>
      <c r="G598" s="72"/>
    </row>
    <row r="599" spans="1:7" ht="15.75" customHeight="1">
      <c r="A599" s="69"/>
      <c r="B599" s="70"/>
      <c r="G599" s="72"/>
    </row>
    <row r="600" spans="1:7" ht="15.75" customHeight="1">
      <c r="A600" s="69"/>
      <c r="B600" s="70"/>
      <c r="G600" s="72"/>
    </row>
    <row r="601" spans="1:7" ht="15.75" customHeight="1">
      <c r="A601" s="69"/>
      <c r="B601" s="70"/>
      <c r="G601" s="72"/>
    </row>
    <row r="602" spans="1:7" ht="15.75" customHeight="1">
      <c r="A602" s="69"/>
      <c r="B602" s="70"/>
      <c r="G602" s="72"/>
    </row>
    <row r="603" spans="1:7" ht="15.75" customHeight="1">
      <c r="A603" s="69"/>
      <c r="B603" s="70"/>
      <c r="G603" s="72"/>
    </row>
    <row r="604" spans="1:7" ht="15.75" customHeight="1">
      <c r="A604" s="69"/>
      <c r="B604" s="70"/>
      <c r="G604" s="72"/>
    </row>
    <row r="605" spans="1:7" ht="15.75" customHeight="1">
      <c r="A605" s="69"/>
      <c r="B605" s="70"/>
      <c r="G605" s="72"/>
    </row>
    <row r="606" spans="1:7" ht="15.75" customHeight="1">
      <c r="A606" s="69"/>
      <c r="B606" s="70"/>
      <c r="G606" s="72"/>
    </row>
    <row r="607" spans="1:7" ht="15.75" customHeight="1">
      <c r="A607" s="69"/>
      <c r="B607" s="70"/>
      <c r="G607" s="72"/>
    </row>
    <row r="608" spans="1:7" ht="15.75" customHeight="1">
      <c r="A608" s="69"/>
      <c r="B608" s="70"/>
      <c r="G608" s="72"/>
    </row>
    <row r="609" spans="1:7" ht="15.75" customHeight="1">
      <c r="A609" s="69"/>
      <c r="B609" s="70"/>
      <c r="G609" s="72"/>
    </row>
    <row r="610" spans="1:7" ht="15.75" customHeight="1">
      <c r="A610" s="69"/>
      <c r="B610" s="70"/>
      <c r="G610" s="72"/>
    </row>
    <row r="611" spans="1:7" ht="15.75" customHeight="1">
      <c r="A611" s="69"/>
      <c r="B611" s="70"/>
      <c r="G611" s="72"/>
    </row>
    <row r="612" spans="1:7" ht="15.75" customHeight="1">
      <c r="A612" s="69"/>
      <c r="B612" s="70"/>
      <c r="G612" s="72"/>
    </row>
    <row r="613" spans="1:7" ht="15.75" customHeight="1">
      <c r="A613" s="69"/>
      <c r="B613" s="70"/>
      <c r="G613" s="72"/>
    </row>
    <row r="614" spans="1:7" ht="15.75" customHeight="1">
      <c r="A614" s="69"/>
      <c r="B614" s="70"/>
      <c r="G614" s="72"/>
    </row>
    <row r="615" spans="1:7" ht="15.75" customHeight="1">
      <c r="A615" s="69"/>
      <c r="B615" s="70"/>
      <c r="G615" s="72"/>
    </row>
    <row r="616" spans="1:7" ht="15.75" customHeight="1">
      <c r="A616" s="69"/>
      <c r="B616" s="70"/>
      <c r="G616" s="72"/>
    </row>
    <row r="617" spans="1:7" ht="15.75" customHeight="1">
      <c r="A617" s="69"/>
      <c r="B617" s="70"/>
      <c r="G617" s="72"/>
    </row>
    <row r="618" spans="1:7" ht="15.75" customHeight="1">
      <c r="A618" s="69"/>
      <c r="B618" s="70"/>
      <c r="G618" s="72"/>
    </row>
    <row r="619" spans="1:7" ht="15.75" customHeight="1">
      <c r="A619" s="69"/>
      <c r="B619" s="70"/>
      <c r="G619" s="72"/>
    </row>
    <row r="620" spans="1:7" ht="15.75" customHeight="1">
      <c r="A620" s="69"/>
      <c r="B620" s="70"/>
      <c r="G620" s="72"/>
    </row>
    <row r="621" spans="1:7" ht="15.75" customHeight="1">
      <c r="A621" s="69"/>
      <c r="B621" s="70"/>
      <c r="G621" s="72"/>
    </row>
    <row r="622" spans="1:7" ht="15.75" customHeight="1">
      <c r="A622" s="69"/>
      <c r="B622" s="70"/>
      <c r="G622" s="72"/>
    </row>
    <row r="623" spans="1:7" ht="15.75" customHeight="1">
      <c r="A623" s="69"/>
      <c r="B623" s="70"/>
      <c r="G623" s="72"/>
    </row>
    <row r="624" spans="1:7" ht="15.75" customHeight="1">
      <c r="A624" s="69"/>
      <c r="B624" s="70"/>
      <c r="G624" s="72"/>
    </row>
    <row r="625" spans="1:7" ht="15.75" customHeight="1">
      <c r="A625" s="69"/>
      <c r="B625" s="70"/>
      <c r="G625" s="72"/>
    </row>
    <row r="626" spans="1:7" ht="15.75" customHeight="1">
      <c r="A626" s="69"/>
      <c r="B626" s="70"/>
      <c r="G626" s="72"/>
    </row>
    <row r="627" spans="1:7" ht="15.75" customHeight="1">
      <c r="A627" s="69"/>
      <c r="B627" s="70"/>
      <c r="G627" s="72"/>
    </row>
    <row r="628" spans="1:7" ht="15.75" customHeight="1">
      <c r="A628" s="69"/>
      <c r="B628" s="70"/>
      <c r="G628" s="72"/>
    </row>
    <row r="629" spans="1:7" ht="15.75" customHeight="1">
      <c r="A629" s="69"/>
      <c r="B629" s="70"/>
      <c r="G629" s="72"/>
    </row>
    <row r="630" spans="1:7" ht="15.75" customHeight="1">
      <c r="A630" s="69"/>
      <c r="B630" s="70"/>
      <c r="G630" s="72"/>
    </row>
    <row r="631" spans="1:7" ht="15.75" customHeight="1">
      <c r="A631" s="69"/>
      <c r="B631" s="70"/>
      <c r="G631" s="72"/>
    </row>
    <row r="632" spans="1:7" ht="15.75" customHeight="1">
      <c r="A632" s="69"/>
      <c r="B632" s="70"/>
      <c r="G632" s="72"/>
    </row>
    <row r="633" spans="1:7" ht="15.75" customHeight="1">
      <c r="A633" s="69"/>
      <c r="B633" s="70"/>
      <c r="G633" s="72"/>
    </row>
    <row r="634" spans="1:7" ht="15.75" customHeight="1">
      <c r="A634" s="69"/>
      <c r="B634" s="70"/>
      <c r="G634" s="72"/>
    </row>
    <row r="635" spans="1:7" ht="15.75" customHeight="1">
      <c r="A635" s="69"/>
      <c r="B635" s="70"/>
      <c r="G635" s="72"/>
    </row>
    <row r="636" spans="1:7" ht="15.75" customHeight="1">
      <c r="A636" s="69"/>
      <c r="B636" s="70"/>
      <c r="G636" s="72"/>
    </row>
    <row r="637" spans="1:7" ht="15.75" customHeight="1">
      <c r="A637" s="69"/>
      <c r="B637" s="70"/>
      <c r="G637" s="72"/>
    </row>
    <row r="638" spans="1:7" ht="15.75" customHeight="1">
      <c r="A638" s="69"/>
      <c r="B638" s="70"/>
      <c r="G638" s="72"/>
    </row>
    <row r="639" spans="1:7" ht="15.75" customHeight="1">
      <c r="A639" s="69"/>
      <c r="B639" s="70"/>
      <c r="G639" s="72"/>
    </row>
    <row r="640" spans="1:7" ht="15.75" customHeight="1">
      <c r="A640" s="69"/>
      <c r="B640" s="70"/>
      <c r="G640" s="72"/>
    </row>
    <row r="641" spans="1:7" ht="15.75" customHeight="1">
      <c r="A641" s="69"/>
      <c r="B641" s="70"/>
      <c r="G641" s="72"/>
    </row>
    <row r="642" spans="1:7" ht="15.75" customHeight="1">
      <c r="A642" s="69"/>
      <c r="B642" s="70"/>
      <c r="G642" s="72"/>
    </row>
    <row r="643" spans="1:7" ht="15.75" customHeight="1">
      <c r="A643" s="69"/>
      <c r="B643" s="70"/>
      <c r="G643" s="72"/>
    </row>
    <row r="644" spans="1:7" ht="15.75" customHeight="1">
      <c r="A644" s="69"/>
      <c r="B644" s="70"/>
      <c r="G644" s="72"/>
    </row>
    <row r="645" spans="1:7" ht="15.75" customHeight="1">
      <c r="A645" s="69"/>
      <c r="B645" s="70"/>
      <c r="G645" s="72"/>
    </row>
    <row r="646" spans="1:7" ht="15.75" customHeight="1">
      <c r="A646" s="69"/>
      <c r="B646" s="70"/>
      <c r="G646" s="72"/>
    </row>
    <row r="647" spans="1:7" ht="15.75" customHeight="1">
      <c r="A647" s="69"/>
      <c r="B647" s="70"/>
      <c r="G647" s="72"/>
    </row>
    <row r="648" spans="1:7" ht="15.75" customHeight="1">
      <c r="A648" s="69"/>
      <c r="B648" s="70"/>
      <c r="G648" s="72"/>
    </row>
    <row r="649" spans="1:7" ht="15.75" customHeight="1">
      <c r="A649" s="69"/>
      <c r="B649" s="70"/>
      <c r="G649" s="72"/>
    </row>
    <row r="650" spans="1:7" ht="15.75" customHeight="1">
      <c r="A650" s="69"/>
      <c r="B650" s="70"/>
      <c r="G650" s="72"/>
    </row>
    <row r="651" spans="1:7" ht="15.75" customHeight="1">
      <c r="A651" s="69"/>
      <c r="B651" s="70"/>
      <c r="G651" s="72"/>
    </row>
    <row r="652" spans="1:7" ht="15.75" customHeight="1">
      <c r="A652" s="69"/>
      <c r="B652" s="70"/>
      <c r="G652" s="72"/>
    </row>
    <row r="653" spans="1:7" ht="15.75" customHeight="1">
      <c r="A653" s="69"/>
      <c r="B653" s="70"/>
      <c r="G653" s="72"/>
    </row>
    <row r="654" spans="1:7" ht="15.75" customHeight="1">
      <c r="A654" s="69"/>
      <c r="B654" s="70"/>
      <c r="G654" s="72"/>
    </row>
    <row r="655" spans="1:7" ht="15.75" customHeight="1">
      <c r="A655" s="69"/>
      <c r="B655" s="70"/>
      <c r="G655" s="72"/>
    </row>
    <row r="656" spans="1:7" ht="15.75" customHeight="1">
      <c r="A656" s="69"/>
      <c r="B656" s="70"/>
      <c r="G656" s="72"/>
    </row>
    <row r="657" spans="1:7" ht="15.75" customHeight="1">
      <c r="A657" s="69"/>
      <c r="B657" s="70"/>
      <c r="G657" s="72"/>
    </row>
    <row r="658" spans="1:7" ht="15.75" customHeight="1">
      <c r="A658" s="69"/>
      <c r="B658" s="70"/>
      <c r="G658" s="72"/>
    </row>
    <row r="659" spans="1:7" ht="15.75" customHeight="1">
      <c r="A659" s="69"/>
      <c r="B659" s="70"/>
      <c r="G659" s="72"/>
    </row>
    <row r="660" spans="1:7" ht="15.75" customHeight="1">
      <c r="A660" s="69"/>
      <c r="B660" s="70"/>
      <c r="G660" s="72"/>
    </row>
    <row r="661" spans="1:7" ht="15.75" customHeight="1">
      <c r="A661" s="69"/>
      <c r="B661" s="70"/>
      <c r="G661" s="72"/>
    </row>
    <row r="662" spans="1:7" ht="15.75" customHeight="1">
      <c r="A662" s="69"/>
      <c r="B662" s="70"/>
      <c r="G662" s="72"/>
    </row>
    <row r="663" spans="1:7" ht="15.75" customHeight="1">
      <c r="A663" s="69"/>
      <c r="B663" s="70"/>
      <c r="G663" s="72"/>
    </row>
    <row r="664" spans="1:7" ht="15.75" customHeight="1">
      <c r="A664" s="69"/>
      <c r="B664" s="70"/>
      <c r="G664" s="72"/>
    </row>
    <row r="665" spans="1:7" ht="15.75" customHeight="1">
      <c r="A665" s="69"/>
      <c r="B665" s="70"/>
      <c r="G665" s="72"/>
    </row>
    <row r="666" spans="1:7" ht="15.75" customHeight="1">
      <c r="A666" s="69"/>
      <c r="B666" s="70"/>
      <c r="G666" s="72"/>
    </row>
    <row r="667" spans="1:7" ht="15.75" customHeight="1">
      <c r="A667" s="69"/>
      <c r="B667" s="70"/>
      <c r="G667" s="72"/>
    </row>
    <row r="668" spans="1:7" ht="15.75" customHeight="1">
      <c r="A668" s="69"/>
      <c r="B668" s="70"/>
      <c r="G668" s="72"/>
    </row>
    <row r="669" spans="1:7" ht="15.75" customHeight="1">
      <c r="A669" s="69"/>
      <c r="B669" s="70"/>
      <c r="G669" s="72"/>
    </row>
    <row r="670" spans="1:7" ht="15.75" customHeight="1">
      <c r="A670" s="69"/>
      <c r="B670" s="70"/>
      <c r="G670" s="72"/>
    </row>
    <row r="671" spans="1:7" ht="15.75" customHeight="1">
      <c r="A671" s="69"/>
      <c r="B671" s="70"/>
      <c r="G671" s="72"/>
    </row>
    <row r="672" spans="1:7" ht="15.75" customHeight="1">
      <c r="A672" s="69"/>
      <c r="B672" s="70"/>
      <c r="G672" s="72"/>
    </row>
    <row r="673" spans="1:7" ht="15.75" customHeight="1">
      <c r="A673" s="69"/>
      <c r="B673" s="70"/>
      <c r="G673" s="72"/>
    </row>
    <row r="674" spans="1:7" ht="15.75" customHeight="1">
      <c r="A674" s="69"/>
      <c r="B674" s="70"/>
      <c r="G674" s="72"/>
    </row>
    <row r="675" spans="1:7" ht="15.75" customHeight="1">
      <c r="A675" s="69"/>
      <c r="B675" s="70"/>
      <c r="G675" s="72"/>
    </row>
    <row r="676" spans="1:7" ht="15.75" customHeight="1">
      <c r="A676" s="69"/>
      <c r="B676" s="70"/>
      <c r="G676" s="72"/>
    </row>
    <row r="677" spans="1:7" ht="15.75" customHeight="1">
      <c r="A677" s="69"/>
      <c r="B677" s="70"/>
      <c r="G677" s="72"/>
    </row>
    <row r="678" spans="1:7" ht="15.75" customHeight="1">
      <c r="A678" s="69"/>
      <c r="B678" s="70"/>
      <c r="G678" s="72"/>
    </row>
    <row r="679" spans="1:7" ht="15.75" customHeight="1">
      <c r="A679" s="69"/>
      <c r="B679" s="70"/>
      <c r="G679" s="72"/>
    </row>
    <row r="680" spans="1:7" ht="15.75" customHeight="1">
      <c r="A680" s="69"/>
      <c r="B680" s="70"/>
      <c r="G680" s="72"/>
    </row>
    <row r="681" spans="1:7" ht="15.75" customHeight="1">
      <c r="A681" s="69"/>
      <c r="B681" s="70"/>
      <c r="G681" s="72"/>
    </row>
    <row r="682" spans="1:7" ht="15.75" customHeight="1">
      <c r="A682" s="69"/>
      <c r="B682" s="70"/>
      <c r="G682" s="72"/>
    </row>
    <row r="683" spans="1:7" ht="15.75" customHeight="1">
      <c r="A683" s="69"/>
      <c r="B683" s="70"/>
      <c r="G683" s="72"/>
    </row>
    <row r="684" spans="1:7" ht="15.75" customHeight="1">
      <c r="A684" s="69"/>
      <c r="B684" s="70"/>
      <c r="G684" s="72"/>
    </row>
    <row r="685" spans="1:7" ht="15.75" customHeight="1">
      <c r="A685" s="69"/>
      <c r="B685" s="70"/>
      <c r="G685" s="72"/>
    </row>
    <row r="686" spans="1:7" ht="15.75" customHeight="1">
      <c r="A686" s="69"/>
      <c r="B686" s="70"/>
      <c r="G686" s="72"/>
    </row>
    <row r="687" spans="1:7" ht="15.75" customHeight="1">
      <c r="A687" s="69"/>
      <c r="B687" s="70"/>
      <c r="G687" s="72"/>
    </row>
    <row r="688" spans="1:7" ht="15.75" customHeight="1">
      <c r="A688" s="69"/>
      <c r="B688" s="70"/>
      <c r="G688" s="72"/>
    </row>
    <row r="689" spans="1:7" ht="15.75" customHeight="1">
      <c r="A689" s="69"/>
      <c r="B689" s="70"/>
      <c r="G689" s="72"/>
    </row>
    <row r="690" spans="1:7" ht="15.75" customHeight="1">
      <c r="A690" s="69"/>
      <c r="B690" s="70"/>
      <c r="G690" s="72"/>
    </row>
    <row r="691" spans="1:7" ht="15.75" customHeight="1">
      <c r="A691" s="69"/>
      <c r="B691" s="70"/>
      <c r="G691" s="72"/>
    </row>
    <row r="692" spans="1:7" ht="15.75" customHeight="1">
      <c r="A692" s="69"/>
      <c r="B692" s="70"/>
      <c r="G692" s="72"/>
    </row>
    <row r="693" spans="1:7" ht="15.75" customHeight="1">
      <c r="A693" s="69"/>
      <c r="B693" s="70"/>
      <c r="G693" s="72"/>
    </row>
    <row r="694" spans="1:7" ht="15.75" customHeight="1">
      <c r="A694" s="69"/>
      <c r="B694" s="70"/>
      <c r="G694" s="72"/>
    </row>
    <row r="695" spans="1:7" ht="15.75" customHeight="1">
      <c r="A695" s="69"/>
      <c r="B695" s="70"/>
      <c r="G695" s="72"/>
    </row>
    <row r="696" spans="1:7" ht="15.75" customHeight="1">
      <c r="A696" s="69"/>
      <c r="B696" s="70"/>
      <c r="G696" s="72"/>
    </row>
    <row r="697" spans="1:7" ht="15.75" customHeight="1">
      <c r="A697" s="69"/>
      <c r="B697" s="70"/>
      <c r="G697" s="72"/>
    </row>
    <row r="698" spans="1:7" ht="15.75" customHeight="1">
      <c r="A698" s="69"/>
      <c r="B698" s="70"/>
      <c r="G698" s="72"/>
    </row>
    <row r="699" spans="1:7" ht="15.75" customHeight="1">
      <c r="A699" s="69"/>
      <c r="B699" s="70"/>
      <c r="G699" s="72"/>
    </row>
    <row r="700" spans="1:7" ht="15.75" customHeight="1">
      <c r="A700" s="69"/>
      <c r="B700" s="70"/>
      <c r="G700" s="72"/>
    </row>
    <row r="701" spans="1:7" ht="15.75" customHeight="1">
      <c r="A701" s="69"/>
      <c r="B701" s="70"/>
      <c r="G701" s="72"/>
    </row>
    <row r="702" spans="1:7" ht="15.75" customHeight="1">
      <c r="A702" s="69"/>
      <c r="B702" s="70"/>
      <c r="G702" s="72"/>
    </row>
    <row r="703" spans="1:7" ht="15.75" customHeight="1">
      <c r="A703" s="69"/>
      <c r="B703" s="70"/>
      <c r="G703" s="72"/>
    </row>
    <row r="704" spans="1:7" ht="15.75" customHeight="1">
      <c r="A704" s="69"/>
      <c r="B704" s="70"/>
      <c r="G704" s="72"/>
    </row>
    <row r="705" spans="1:7" ht="15.75" customHeight="1">
      <c r="A705" s="69"/>
      <c r="B705" s="70"/>
      <c r="G705" s="72"/>
    </row>
    <row r="706" spans="1:7" ht="15.75" customHeight="1">
      <c r="A706" s="69"/>
      <c r="B706" s="70"/>
      <c r="G706" s="72"/>
    </row>
    <row r="707" spans="1:7" ht="15.75" customHeight="1">
      <c r="A707" s="69"/>
      <c r="B707" s="70"/>
      <c r="G707" s="72"/>
    </row>
    <row r="708" spans="1:7" ht="15.75" customHeight="1">
      <c r="A708" s="69"/>
      <c r="B708" s="70"/>
      <c r="G708" s="72"/>
    </row>
    <row r="709" spans="1:7" ht="15.75" customHeight="1">
      <c r="A709" s="69"/>
      <c r="B709" s="70"/>
      <c r="G709" s="72"/>
    </row>
    <row r="710" spans="1:7" ht="15.75" customHeight="1">
      <c r="A710" s="69"/>
      <c r="B710" s="70"/>
      <c r="G710" s="72"/>
    </row>
    <row r="711" spans="1:7" ht="15.75" customHeight="1">
      <c r="A711" s="69"/>
      <c r="B711" s="70"/>
      <c r="G711" s="72"/>
    </row>
    <row r="712" spans="1:7" ht="15.75" customHeight="1">
      <c r="A712" s="69"/>
      <c r="B712" s="70"/>
      <c r="G712" s="72"/>
    </row>
    <row r="713" spans="1:7" ht="15.75" customHeight="1">
      <c r="A713" s="69"/>
      <c r="B713" s="70"/>
      <c r="G713" s="72"/>
    </row>
    <row r="714" spans="1:7" ht="15.75" customHeight="1">
      <c r="A714" s="69"/>
      <c r="B714" s="70"/>
      <c r="G714" s="72"/>
    </row>
    <row r="715" spans="1:7" ht="15.75" customHeight="1">
      <c r="A715" s="69"/>
      <c r="B715" s="70"/>
      <c r="G715" s="72"/>
    </row>
    <row r="716" spans="1:7" ht="15.75" customHeight="1">
      <c r="A716" s="69"/>
      <c r="B716" s="70"/>
      <c r="G716" s="72"/>
    </row>
    <row r="717" spans="1:7" ht="15.75" customHeight="1">
      <c r="A717" s="69"/>
      <c r="B717" s="70"/>
      <c r="G717" s="72"/>
    </row>
    <row r="718" spans="1:7" ht="15.75" customHeight="1">
      <c r="A718" s="69"/>
      <c r="B718" s="70"/>
      <c r="G718" s="72"/>
    </row>
    <row r="719" spans="1:7" ht="15.75" customHeight="1">
      <c r="A719" s="69"/>
      <c r="B719" s="70"/>
      <c r="G719" s="72"/>
    </row>
    <row r="720" spans="1:7" ht="15.75" customHeight="1">
      <c r="A720" s="69"/>
      <c r="B720" s="70"/>
      <c r="G720" s="72"/>
    </row>
    <row r="721" spans="1:7" ht="15.75" customHeight="1">
      <c r="A721" s="69"/>
      <c r="B721" s="70"/>
      <c r="G721" s="72"/>
    </row>
    <row r="722" spans="1:7" ht="15.75" customHeight="1">
      <c r="A722" s="69"/>
      <c r="B722" s="70"/>
      <c r="G722" s="72"/>
    </row>
    <row r="723" spans="1:7" ht="15.75" customHeight="1">
      <c r="A723" s="69"/>
      <c r="B723" s="70"/>
      <c r="G723" s="72"/>
    </row>
    <row r="724" spans="1:7" ht="15.75" customHeight="1">
      <c r="A724" s="69"/>
      <c r="B724" s="70"/>
      <c r="G724" s="72"/>
    </row>
    <row r="725" spans="1:7" ht="15.75" customHeight="1">
      <c r="A725" s="69"/>
      <c r="B725" s="70"/>
      <c r="G725" s="72"/>
    </row>
    <row r="726" spans="1:7" ht="15.75" customHeight="1">
      <c r="A726" s="69"/>
      <c r="B726" s="70"/>
      <c r="G726" s="72"/>
    </row>
    <row r="727" spans="1:7" ht="15.75" customHeight="1">
      <c r="A727" s="69"/>
      <c r="B727" s="70"/>
      <c r="G727" s="72"/>
    </row>
    <row r="728" spans="1:7" ht="15.75" customHeight="1">
      <c r="A728" s="69"/>
      <c r="B728" s="70"/>
      <c r="G728" s="72"/>
    </row>
    <row r="729" spans="1:7" ht="15.75" customHeight="1">
      <c r="A729" s="69"/>
      <c r="B729" s="70"/>
      <c r="G729" s="72"/>
    </row>
    <row r="730" spans="1:7" ht="15.75" customHeight="1">
      <c r="A730" s="69"/>
      <c r="B730" s="70"/>
      <c r="G730" s="72"/>
    </row>
    <row r="731" spans="1:7" ht="15.75" customHeight="1">
      <c r="A731" s="69"/>
      <c r="B731" s="70"/>
      <c r="G731" s="72"/>
    </row>
    <row r="732" spans="1:7" ht="15.75" customHeight="1">
      <c r="A732" s="69"/>
      <c r="B732" s="70"/>
      <c r="G732" s="72"/>
    </row>
    <row r="733" spans="1:7" ht="15.75" customHeight="1">
      <c r="A733" s="69"/>
      <c r="B733" s="70"/>
      <c r="G733" s="72"/>
    </row>
    <row r="734" spans="1:7" ht="15.75" customHeight="1">
      <c r="A734" s="69"/>
      <c r="B734" s="70"/>
      <c r="G734" s="72"/>
    </row>
    <row r="735" spans="1:7" ht="15.75" customHeight="1">
      <c r="A735" s="69"/>
      <c r="B735" s="70"/>
      <c r="G735" s="72"/>
    </row>
    <row r="736" spans="1:7" ht="15.75" customHeight="1">
      <c r="A736" s="69"/>
      <c r="B736" s="70"/>
      <c r="G736" s="72"/>
    </row>
    <row r="737" spans="1:7" ht="15.75" customHeight="1">
      <c r="A737" s="69"/>
      <c r="B737" s="70"/>
      <c r="G737" s="72"/>
    </row>
    <row r="738" spans="1:7" ht="15.75" customHeight="1">
      <c r="A738" s="69"/>
      <c r="B738" s="70"/>
      <c r="G738" s="72"/>
    </row>
    <row r="739" spans="1:7" ht="15.75" customHeight="1">
      <c r="A739" s="69"/>
      <c r="B739" s="70"/>
      <c r="G739" s="72"/>
    </row>
    <row r="740" spans="1:7" ht="15.75" customHeight="1">
      <c r="A740" s="69"/>
      <c r="B740" s="70"/>
      <c r="G740" s="72"/>
    </row>
    <row r="741" spans="1:7" ht="15.75" customHeight="1">
      <c r="A741" s="69"/>
      <c r="B741" s="70"/>
      <c r="G741" s="72"/>
    </row>
    <row r="742" spans="1:7" ht="15.75" customHeight="1">
      <c r="A742" s="69"/>
      <c r="B742" s="70"/>
      <c r="G742" s="72"/>
    </row>
    <row r="743" spans="1:7" ht="15.75" customHeight="1">
      <c r="A743" s="69"/>
      <c r="B743" s="70"/>
      <c r="G743" s="72"/>
    </row>
    <row r="744" spans="1:7" ht="15.75" customHeight="1">
      <c r="A744" s="69"/>
      <c r="B744" s="70"/>
      <c r="G744" s="72"/>
    </row>
    <row r="745" spans="1:7" ht="15.75" customHeight="1">
      <c r="A745" s="69"/>
      <c r="B745" s="70"/>
      <c r="G745" s="72"/>
    </row>
    <row r="746" spans="1:7" ht="15.75" customHeight="1">
      <c r="A746" s="69"/>
      <c r="B746" s="70"/>
      <c r="G746" s="72"/>
    </row>
    <row r="747" spans="1:7" ht="15.75" customHeight="1">
      <c r="A747" s="69"/>
      <c r="B747" s="70"/>
      <c r="G747" s="72"/>
    </row>
    <row r="748" spans="1:7" ht="15.75" customHeight="1">
      <c r="A748" s="69"/>
      <c r="B748" s="70"/>
      <c r="G748" s="72"/>
    </row>
    <row r="749" spans="1:7" ht="15.75" customHeight="1">
      <c r="A749" s="69"/>
      <c r="B749" s="70"/>
      <c r="G749" s="72"/>
    </row>
    <row r="750" spans="1:7" ht="15.75" customHeight="1">
      <c r="A750" s="69"/>
      <c r="B750" s="70"/>
      <c r="G750" s="72"/>
    </row>
    <row r="751" spans="1:7" ht="15.75" customHeight="1">
      <c r="A751" s="69"/>
      <c r="B751" s="70"/>
      <c r="G751" s="72"/>
    </row>
    <row r="752" spans="1:7" ht="15.75" customHeight="1">
      <c r="A752" s="69"/>
      <c r="B752" s="70"/>
      <c r="G752" s="72"/>
    </row>
    <row r="753" spans="1:7" ht="15.75" customHeight="1">
      <c r="A753" s="69"/>
      <c r="B753" s="70"/>
      <c r="G753" s="72"/>
    </row>
    <row r="754" spans="1:7" ht="15.75" customHeight="1">
      <c r="A754" s="69"/>
      <c r="B754" s="70"/>
      <c r="G754" s="72"/>
    </row>
    <row r="755" spans="1:7" ht="15.75" customHeight="1">
      <c r="A755" s="69"/>
      <c r="B755" s="70"/>
      <c r="G755" s="72"/>
    </row>
    <row r="756" spans="1:7" ht="15.75" customHeight="1">
      <c r="A756" s="69"/>
      <c r="B756" s="70"/>
      <c r="G756" s="72"/>
    </row>
    <row r="757" spans="1:7" ht="15.75" customHeight="1">
      <c r="A757" s="69"/>
      <c r="B757" s="70"/>
      <c r="G757" s="72"/>
    </row>
    <row r="758" spans="1:7" ht="15.75" customHeight="1">
      <c r="A758" s="69"/>
      <c r="B758" s="70"/>
      <c r="G758" s="72"/>
    </row>
    <row r="759" spans="1:7" ht="15.75" customHeight="1">
      <c r="A759" s="69"/>
      <c r="B759" s="70"/>
      <c r="G759" s="72"/>
    </row>
    <row r="760" spans="1:7" ht="15.75" customHeight="1">
      <c r="A760" s="69"/>
      <c r="B760" s="70"/>
      <c r="G760" s="72"/>
    </row>
    <row r="761" spans="1:7" ht="15.75" customHeight="1">
      <c r="A761" s="69"/>
      <c r="B761" s="70"/>
      <c r="G761" s="72"/>
    </row>
    <row r="762" spans="1:7" ht="15.75" customHeight="1">
      <c r="A762" s="69"/>
      <c r="B762" s="70"/>
      <c r="G762" s="72"/>
    </row>
    <row r="763" spans="1:7" ht="15.75" customHeight="1">
      <c r="A763" s="69"/>
      <c r="B763" s="70"/>
      <c r="G763" s="72"/>
    </row>
    <row r="764" spans="1:7" ht="15.75" customHeight="1">
      <c r="A764" s="69"/>
      <c r="B764" s="70"/>
      <c r="G764" s="72"/>
    </row>
    <row r="765" spans="1:7" ht="15.75" customHeight="1">
      <c r="A765" s="69"/>
      <c r="B765" s="70"/>
      <c r="G765" s="72"/>
    </row>
    <row r="766" spans="1:7" ht="15.75" customHeight="1">
      <c r="A766" s="69"/>
      <c r="B766" s="70"/>
      <c r="G766" s="72"/>
    </row>
    <row r="767" spans="1:7" ht="15.75" customHeight="1">
      <c r="A767" s="69"/>
      <c r="B767" s="70"/>
      <c r="G767" s="72"/>
    </row>
    <row r="768" spans="1:7" ht="15.75" customHeight="1">
      <c r="A768" s="69"/>
      <c r="B768" s="70"/>
      <c r="G768" s="72"/>
    </row>
    <row r="769" spans="1:7" ht="15.75" customHeight="1">
      <c r="A769" s="69"/>
      <c r="B769" s="70"/>
      <c r="G769" s="72"/>
    </row>
    <row r="770" spans="1:7" ht="15.75" customHeight="1">
      <c r="A770" s="69"/>
      <c r="B770" s="70"/>
      <c r="G770" s="72"/>
    </row>
    <row r="771" spans="1:7" ht="15.75" customHeight="1">
      <c r="A771" s="69"/>
      <c r="B771" s="70"/>
      <c r="G771" s="72"/>
    </row>
    <row r="772" spans="1:7" ht="15.75" customHeight="1">
      <c r="A772" s="69"/>
      <c r="B772" s="70"/>
      <c r="G772" s="72"/>
    </row>
    <row r="773" spans="1:7" ht="15.75" customHeight="1">
      <c r="A773" s="69"/>
      <c r="B773" s="70"/>
      <c r="G773" s="72"/>
    </row>
    <row r="774" spans="1:7" ht="15.75" customHeight="1">
      <c r="A774" s="69"/>
      <c r="B774" s="70"/>
      <c r="G774" s="72"/>
    </row>
    <row r="775" spans="1:7" ht="15.75" customHeight="1">
      <c r="A775" s="69"/>
      <c r="B775" s="70"/>
      <c r="G775" s="72"/>
    </row>
    <row r="776" spans="1:7" ht="15.75" customHeight="1">
      <c r="A776" s="69"/>
      <c r="B776" s="70"/>
      <c r="G776" s="72"/>
    </row>
    <row r="777" spans="1:7" ht="15.75" customHeight="1">
      <c r="A777" s="69"/>
      <c r="B777" s="70"/>
      <c r="G777" s="72"/>
    </row>
    <row r="778" spans="1:7" ht="15.75" customHeight="1">
      <c r="A778" s="69"/>
      <c r="B778" s="70"/>
      <c r="G778" s="72"/>
    </row>
    <row r="779" spans="1:7" ht="15.75" customHeight="1">
      <c r="A779" s="69"/>
      <c r="B779" s="70"/>
      <c r="G779" s="72"/>
    </row>
    <row r="780" spans="1:7" ht="15.75" customHeight="1">
      <c r="A780" s="69"/>
      <c r="B780" s="70"/>
      <c r="G780" s="72"/>
    </row>
    <row r="781" spans="1:7" ht="15.75" customHeight="1">
      <c r="A781" s="69"/>
      <c r="B781" s="70"/>
      <c r="G781" s="72"/>
    </row>
    <row r="782" spans="1:7" ht="15.75" customHeight="1">
      <c r="A782" s="69"/>
      <c r="B782" s="70"/>
      <c r="G782" s="72"/>
    </row>
    <row r="783" spans="1:7" ht="15.75" customHeight="1">
      <c r="A783" s="69"/>
      <c r="B783" s="70"/>
      <c r="G783" s="72"/>
    </row>
    <row r="784" spans="1:7" ht="15.75" customHeight="1">
      <c r="A784" s="69"/>
      <c r="B784" s="70"/>
      <c r="G784" s="72"/>
    </row>
    <row r="785" spans="1:7" ht="15.75" customHeight="1">
      <c r="A785" s="69"/>
      <c r="B785" s="70"/>
      <c r="G785" s="72"/>
    </row>
    <row r="786" spans="1:7" ht="15.75" customHeight="1">
      <c r="A786" s="69"/>
      <c r="B786" s="70"/>
      <c r="G786" s="72"/>
    </row>
    <row r="787" spans="1:7" ht="15.75" customHeight="1">
      <c r="A787" s="69"/>
      <c r="B787" s="70"/>
      <c r="G787" s="72"/>
    </row>
    <row r="788" spans="1:7" ht="15.75" customHeight="1">
      <c r="A788" s="69"/>
      <c r="B788" s="70"/>
      <c r="G788" s="72"/>
    </row>
    <row r="789" spans="1:7" ht="15.75" customHeight="1">
      <c r="A789" s="69"/>
      <c r="B789" s="70"/>
      <c r="G789" s="72"/>
    </row>
    <row r="790" spans="1:7" ht="15.75" customHeight="1">
      <c r="A790" s="69"/>
      <c r="B790" s="70"/>
      <c r="G790" s="72"/>
    </row>
    <row r="791" spans="1:7" ht="15.75" customHeight="1">
      <c r="A791" s="69"/>
      <c r="B791" s="70"/>
      <c r="G791" s="72"/>
    </row>
    <row r="792" spans="1:7" ht="15.75" customHeight="1">
      <c r="A792" s="69"/>
      <c r="B792" s="70"/>
      <c r="G792" s="72"/>
    </row>
    <row r="793" spans="1:7" ht="15.75" customHeight="1">
      <c r="A793" s="69"/>
      <c r="B793" s="70"/>
      <c r="G793" s="72"/>
    </row>
    <row r="794" spans="1:7" ht="15.75" customHeight="1">
      <c r="A794" s="69"/>
      <c r="B794" s="70"/>
      <c r="G794" s="72"/>
    </row>
    <row r="795" spans="1:7" ht="15.75" customHeight="1">
      <c r="A795" s="69"/>
      <c r="B795" s="70"/>
      <c r="G795" s="72"/>
    </row>
    <row r="796" spans="1:7" ht="15.75" customHeight="1">
      <c r="A796" s="69"/>
      <c r="B796" s="70"/>
      <c r="G796" s="72"/>
    </row>
    <row r="797" spans="1:7" ht="15.75" customHeight="1">
      <c r="A797" s="69"/>
      <c r="B797" s="70"/>
      <c r="G797" s="72"/>
    </row>
    <row r="798" spans="1:7" ht="15.75" customHeight="1">
      <c r="A798" s="69"/>
      <c r="B798" s="70"/>
      <c r="G798" s="72"/>
    </row>
    <row r="799" spans="1:7" ht="15.75" customHeight="1">
      <c r="A799" s="69"/>
      <c r="B799" s="70"/>
      <c r="G799" s="72"/>
    </row>
    <row r="800" spans="1:7" ht="15.75" customHeight="1">
      <c r="A800" s="69"/>
      <c r="B800" s="70"/>
      <c r="G800" s="72"/>
    </row>
    <row r="801" spans="1:7" ht="15.75" customHeight="1">
      <c r="A801" s="69"/>
      <c r="B801" s="70"/>
      <c r="G801" s="72"/>
    </row>
    <row r="802" spans="1:7" ht="15.75" customHeight="1">
      <c r="A802" s="69"/>
      <c r="B802" s="70"/>
      <c r="G802" s="72"/>
    </row>
    <row r="803" spans="1:7" ht="15.75" customHeight="1">
      <c r="A803" s="69"/>
      <c r="B803" s="70"/>
      <c r="G803" s="72"/>
    </row>
    <row r="804" spans="1:7" ht="15.75" customHeight="1">
      <c r="A804" s="69"/>
      <c r="B804" s="70"/>
      <c r="G804" s="72"/>
    </row>
    <row r="805" spans="1:7" ht="15.75" customHeight="1">
      <c r="A805" s="69"/>
      <c r="B805" s="70"/>
      <c r="G805" s="72"/>
    </row>
    <row r="806" spans="1:7" ht="15.75" customHeight="1">
      <c r="A806" s="69"/>
      <c r="B806" s="70"/>
      <c r="G806" s="72"/>
    </row>
    <row r="807" spans="1:7" ht="15.75" customHeight="1">
      <c r="A807" s="69"/>
      <c r="B807" s="70"/>
      <c r="G807" s="72"/>
    </row>
    <row r="808" spans="1:7" ht="15.75" customHeight="1">
      <c r="A808" s="69"/>
      <c r="B808" s="70"/>
      <c r="G808" s="72"/>
    </row>
    <row r="809" spans="1:7" ht="15.75" customHeight="1">
      <c r="A809" s="69"/>
      <c r="B809" s="70"/>
      <c r="G809" s="72"/>
    </row>
    <row r="810" spans="1:7" ht="15.75" customHeight="1">
      <c r="A810" s="69"/>
      <c r="B810" s="70"/>
      <c r="G810" s="72"/>
    </row>
    <row r="811" spans="1:7" ht="15.75" customHeight="1">
      <c r="A811" s="69"/>
      <c r="B811" s="70"/>
      <c r="G811" s="72"/>
    </row>
    <row r="812" spans="1:7" ht="15.75" customHeight="1">
      <c r="A812" s="69"/>
      <c r="B812" s="70"/>
      <c r="G812" s="72"/>
    </row>
    <row r="813" spans="1:7" ht="15.75" customHeight="1">
      <c r="A813" s="69"/>
      <c r="B813" s="70"/>
      <c r="G813" s="72"/>
    </row>
    <row r="814" spans="1:7" ht="15.75" customHeight="1">
      <c r="A814" s="69"/>
      <c r="B814" s="70"/>
      <c r="G814" s="72"/>
    </row>
    <row r="815" spans="1:7" ht="15.75" customHeight="1">
      <c r="A815" s="69"/>
      <c r="B815" s="70"/>
      <c r="G815" s="72"/>
    </row>
    <row r="816" spans="1:7" ht="15.75" customHeight="1">
      <c r="A816" s="69"/>
      <c r="B816" s="70"/>
      <c r="G816" s="72"/>
    </row>
    <row r="817" spans="1:7" ht="15.75" customHeight="1">
      <c r="A817" s="69"/>
      <c r="B817" s="70"/>
      <c r="G817" s="72"/>
    </row>
    <row r="818" spans="1:7" ht="15.75" customHeight="1">
      <c r="A818" s="69"/>
      <c r="B818" s="70"/>
      <c r="G818" s="72"/>
    </row>
    <row r="819" spans="1:7" ht="15.75" customHeight="1">
      <c r="A819" s="69"/>
      <c r="B819" s="70"/>
      <c r="G819" s="72"/>
    </row>
    <row r="820" spans="1:7" ht="15.75" customHeight="1">
      <c r="A820" s="69"/>
      <c r="B820" s="70"/>
      <c r="G820" s="72"/>
    </row>
    <row r="821" spans="1:7" ht="15.75" customHeight="1">
      <c r="A821" s="69"/>
      <c r="B821" s="70"/>
      <c r="G821" s="72"/>
    </row>
    <row r="822" spans="1:7" ht="15.75" customHeight="1">
      <c r="A822" s="69"/>
      <c r="B822" s="70"/>
      <c r="G822" s="72"/>
    </row>
    <row r="823" spans="1:7" ht="15.75" customHeight="1">
      <c r="A823" s="69"/>
      <c r="B823" s="70"/>
      <c r="G823" s="72"/>
    </row>
    <row r="824" spans="1:7" ht="15.75" customHeight="1">
      <c r="A824" s="69"/>
      <c r="B824" s="70"/>
      <c r="G824" s="72"/>
    </row>
    <row r="825" spans="1:7" ht="15.75" customHeight="1">
      <c r="A825" s="69"/>
      <c r="B825" s="70"/>
      <c r="G825" s="72"/>
    </row>
    <row r="826" spans="1:7" ht="15.75" customHeight="1">
      <c r="A826" s="69"/>
      <c r="B826" s="70"/>
      <c r="G826" s="72"/>
    </row>
    <row r="827" spans="1:7" ht="15.75" customHeight="1">
      <c r="A827" s="69"/>
      <c r="B827" s="70"/>
      <c r="G827" s="72"/>
    </row>
    <row r="828" spans="1:7" ht="15.75" customHeight="1">
      <c r="A828" s="69"/>
      <c r="B828" s="70"/>
      <c r="G828" s="72"/>
    </row>
    <row r="829" spans="1:7" ht="15.75" customHeight="1">
      <c r="A829" s="69"/>
      <c r="B829" s="70"/>
      <c r="G829" s="72"/>
    </row>
    <row r="830" spans="1:7" ht="15.75" customHeight="1">
      <c r="A830" s="69"/>
      <c r="B830" s="70"/>
      <c r="G830" s="72"/>
    </row>
    <row r="831" spans="1:7" ht="15.75" customHeight="1">
      <c r="A831" s="69"/>
      <c r="B831" s="70"/>
      <c r="G831" s="72"/>
    </row>
    <row r="832" spans="1:7" ht="15.75" customHeight="1">
      <c r="A832" s="69"/>
      <c r="B832" s="70"/>
      <c r="G832" s="72"/>
    </row>
    <row r="833" spans="1:7" ht="15.75" customHeight="1">
      <c r="A833" s="69"/>
      <c r="B833" s="70"/>
      <c r="G833" s="72"/>
    </row>
    <row r="834" spans="1:7" ht="15.75" customHeight="1">
      <c r="A834" s="69"/>
      <c r="B834" s="70"/>
      <c r="G834" s="72"/>
    </row>
    <row r="835" spans="1:7" ht="15.75" customHeight="1">
      <c r="A835" s="69"/>
      <c r="B835" s="70"/>
      <c r="G835" s="72"/>
    </row>
    <row r="836" spans="1:7" ht="15.75" customHeight="1">
      <c r="A836" s="69"/>
      <c r="B836" s="70"/>
      <c r="G836" s="72"/>
    </row>
    <row r="837" spans="1:7" ht="15.75" customHeight="1">
      <c r="A837" s="69"/>
      <c r="B837" s="70"/>
      <c r="G837" s="72"/>
    </row>
    <row r="838" spans="1:7" ht="15.75" customHeight="1">
      <c r="A838" s="69"/>
      <c r="B838" s="70"/>
      <c r="G838" s="72"/>
    </row>
    <row r="839" spans="1:7" ht="15.75" customHeight="1">
      <c r="A839" s="69"/>
      <c r="B839" s="70"/>
      <c r="G839" s="72"/>
    </row>
    <row r="840" spans="1:7" ht="15.75" customHeight="1">
      <c r="A840" s="69"/>
      <c r="B840" s="70"/>
      <c r="G840" s="72"/>
    </row>
    <row r="841" spans="1:7" ht="15.75" customHeight="1">
      <c r="A841" s="69"/>
      <c r="B841" s="70"/>
      <c r="G841" s="72"/>
    </row>
    <row r="842" spans="1:7" ht="15.75" customHeight="1">
      <c r="A842" s="69"/>
      <c r="B842" s="70"/>
      <c r="G842" s="72"/>
    </row>
    <row r="843" spans="1:7" ht="15.75" customHeight="1">
      <c r="A843" s="69"/>
      <c r="B843" s="70"/>
      <c r="G843" s="72"/>
    </row>
    <row r="844" spans="1:7" ht="15.75" customHeight="1">
      <c r="A844" s="69"/>
      <c r="B844" s="70"/>
      <c r="G844" s="72"/>
    </row>
    <row r="845" spans="1:7" ht="15.75" customHeight="1">
      <c r="A845" s="69"/>
      <c r="B845" s="70"/>
      <c r="G845" s="72"/>
    </row>
    <row r="846" spans="1:7" ht="15.75" customHeight="1">
      <c r="A846" s="69"/>
      <c r="B846" s="70"/>
      <c r="G846" s="72"/>
    </row>
    <row r="847" spans="1:7" ht="15.75" customHeight="1">
      <c r="A847" s="69"/>
      <c r="B847" s="70"/>
      <c r="G847" s="72"/>
    </row>
    <row r="848" spans="1:7" ht="15.75" customHeight="1">
      <c r="A848" s="69"/>
      <c r="B848" s="70"/>
      <c r="G848" s="72"/>
    </row>
    <row r="849" spans="1:7" ht="15.75" customHeight="1">
      <c r="A849" s="69"/>
      <c r="B849" s="70"/>
      <c r="G849" s="72"/>
    </row>
    <row r="850" spans="1:7" ht="15.75" customHeight="1">
      <c r="A850" s="69"/>
      <c r="B850" s="70"/>
      <c r="G850" s="72"/>
    </row>
    <row r="851" spans="1:7" ht="15.75" customHeight="1">
      <c r="A851" s="69"/>
      <c r="B851" s="70"/>
      <c r="G851" s="72"/>
    </row>
    <row r="852" spans="1:7" ht="15.75" customHeight="1">
      <c r="A852" s="69"/>
      <c r="B852" s="70"/>
      <c r="G852" s="72"/>
    </row>
    <row r="853" spans="1:7" ht="15.75" customHeight="1">
      <c r="A853" s="69"/>
      <c r="B853" s="70"/>
      <c r="G853" s="72"/>
    </row>
    <row r="854" spans="1:7" ht="15.75" customHeight="1">
      <c r="A854" s="69"/>
      <c r="B854" s="70"/>
      <c r="G854" s="72"/>
    </row>
    <row r="855" spans="1:7" ht="15.75" customHeight="1">
      <c r="A855" s="69"/>
      <c r="B855" s="70"/>
      <c r="G855" s="72"/>
    </row>
    <row r="856" spans="1:7" ht="15.75" customHeight="1">
      <c r="A856" s="69"/>
      <c r="B856" s="70"/>
      <c r="G856" s="72"/>
    </row>
    <row r="857" spans="1:7" ht="15.75" customHeight="1">
      <c r="A857" s="69"/>
      <c r="B857" s="70"/>
      <c r="G857" s="72"/>
    </row>
    <row r="858" spans="1:7" ht="15.75" customHeight="1">
      <c r="A858" s="69"/>
      <c r="B858" s="70"/>
      <c r="G858" s="72"/>
    </row>
    <row r="859" spans="1:7" ht="15.75" customHeight="1">
      <c r="A859" s="69"/>
      <c r="B859" s="70"/>
      <c r="G859" s="72"/>
    </row>
    <row r="860" spans="1:7" ht="15.75" customHeight="1">
      <c r="A860" s="69"/>
      <c r="B860" s="70"/>
      <c r="G860" s="72"/>
    </row>
    <row r="861" spans="1:7" ht="15.75" customHeight="1">
      <c r="A861" s="69"/>
      <c r="B861" s="70"/>
      <c r="G861" s="72"/>
    </row>
    <row r="862" spans="1:7" ht="15.75" customHeight="1">
      <c r="A862" s="69"/>
      <c r="B862" s="70"/>
      <c r="G862" s="72"/>
    </row>
    <row r="863" spans="1:7" ht="15.75" customHeight="1">
      <c r="A863" s="69"/>
      <c r="B863" s="70"/>
      <c r="G863" s="72"/>
    </row>
    <row r="864" spans="1:7" ht="15.75" customHeight="1">
      <c r="A864" s="69"/>
      <c r="B864" s="70"/>
      <c r="G864" s="72"/>
    </row>
    <row r="865" spans="1:7" ht="15.75" customHeight="1">
      <c r="A865" s="69"/>
      <c r="B865" s="70"/>
      <c r="G865" s="72"/>
    </row>
    <row r="866" spans="1:7" ht="15.75" customHeight="1">
      <c r="A866" s="69"/>
      <c r="B866" s="70"/>
      <c r="G866" s="72"/>
    </row>
    <row r="867" spans="1:7" ht="15.75" customHeight="1">
      <c r="A867" s="69"/>
      <c r="B867" s="70"/>
      <c r="G867" s="72"/>
    </row>
    <row r="868" spans="1:7" ht="15.75" customHeight="1">
      <c r="A868" s="69"/>
      <c r="B868" s="70"/>
      <c r="G868" s="72"/>
    </row>
    <row r="869" spans="1:7" ht="15.75" customHeight="1">
      <c r="A869" s="69"/>
      <c r="B869" s="70"/>
      <c r="G869" s="72"/>
    </row>
    <row r="870" spans="1:7" ht="15.75" customHeight="1">
      <c r="A870" s="69"/>
      <c r="B870" s="70"/>
      <c r="G870" s="72"/>
    </row>
    <row r="871" spans="1:7" ht="15.75" customHeight="1">
      <c r="A871" s="69"/>
      <c r="B871" s="70"/>
      <c r="G871" s="72"/>
    </row>
    <row r="872" spans="1:7" ht="15.75" customHeight="1">
      <c r="A872" s="69"/>
      <c r="B872" s="70"/>
      <c r="G872" s="72"/>
    </row>
    <row r="873" spans="1:7" ht="15.75" customHeight="1">
      <c r="A873" s="69"/>
      <c r="B873" s="70"/>
      <c r="G873" s="72"/>
    </row>
    <row r="874" spans="1:7" ht="15.75" customHeight="1">
      <c r="A874" s="69"/>
      <c r="B874" s="70"/>
      <c r="G874" s="72"/>
    </row>
    <row r="875" spans="1:7" ht="15.75" customHeight="1">
      <c r="A875" s="69"/>
      <c r="B875" s="70"/>
      <c r="G875" s="72"/>
    </row>
    <row r="876" spans="1:7" ht="15.75" customHeight="1">
      <c r="A876" s="69"/>
      <c r="B876" s="70"/>
      <c r="G876" s="72"/>
    </row>
    <row r="877" spans="1:7" ht="15.75" customHeight="1">
      <c r="A877" s="69"/>
      <c r="B877" s="70"/>
      <c r="G877" s="72"/>
    </row>
    <row r="878" spans="1:7" ht="15.75" customHeight="1">
      <c r="A878" s="69"/>
      <c r="B878" s="70"/>
      <c r="G878" s="72"/>
    </row>
    <row r="879" spans="1:7" ht="15.75" customHeight="1">
      <c r="A879" s="69"/>
      <c r="B879" s="70"/>
      <c r="G879" s="72"/>
    </row>
    <row r="880" spans="1:7" ht="15.75" customHeight="1">
      <c r="A880" s="69"/>
      <c r="B880" s="70"/>
      <c r="G880" s="72"/>
    </row>
    <row r="881" spans="1:7" ht="15.75" customHeight="1">
      <c r="A881" s="69"/>
      <c r="B881" s="70"/>
      <c r="G881" s="72"/>
    </row>
    <row r="882" spans="1:7" ht="15.75" customHeight="1">
      <c r="A882" s="69"/>
      <c r="B882" s="70"/>
      <c r="G882" s="72"/>
    </row>
    <row r="883" spans="1:7" ht="15.75" customHeight="1">
      <c r="A883" s="69"/>
      <c r="B883" s="70"/>
      <c r="G883" s="72"/>
    </row>
    <row r="884" spans="1:7" ht="15.75" customHeight="1">
      <c r="A884" s="69"/>
      <c r="B884" s="70"/>
      <c r="G884" s="72"/>
    </row>
    <row r="885" spans="1:7" ht="15.75" customHeight="1">
      <c r="A885" s="69"/>
      <c r="B885" s="70"/>
      <c r="G885" s="72"/>
    </row>
    <row r="886" spans="1:7" ht="15.75" customHeight="1">
      <c r="A886" s="69"/>
      <c r="B886" s="70"/>
      <c r="G886" s="72"/>
    </row>
    <row r="887" spans="1:7" ht="15.75" customHeight="1">
      <c r="A887" s="69"/>
      <c r="B887" s="70"/>
      <c r="G887" s="72"/>
    </row>
    <row r="888" spans="1:7" ht="15.75" customHeight="1">
      <c r="A888" s="69"/>
      <c r="B888" s="70"/>
      <c r="G888" s="72"/>
    </row>
    <row r="889" spans="1:7" ht="15.75" customHeight="1">
      <c r="A889" s="69"/>
      <c r="B889" s="70"/>
      <c r="G889" s="72"/>
    </row>
    <row r="890" spans="1:7" ht="15.75" customHeight="1">
      <c r="A890" s="69"/>
      <c r="B890" s="70"/>
      <c r="G890" s="72"/>
    </row>
    <row r="891" spans="1:7" ht="15.75" customHeight="1">
      <c r="A891" s="69"/>
      <c r="B891" s="70"/>
      <c r="G891" s="72"/>
    </row>
    <row r="892" spans="1:7" ht="15.75" customHeight="1">
      <c r="A892" s="69"/>
      <c r="B892" s="70"/>
      <c r="G892" s="72"/>
    </row>
    <row r="893" spans="1:7" ht="15.75" customHeight="1">
      <c r="A893" s="69"/>
      <c r="B893" s="70"/>
      <c r="G893" s="72"/>
    </row>
    <row r="894" spans="1:7" ht="15.75" customHeight="1">
      <c r="A894" s="69"/>
      <c r="B894" s="70"/>
      <c r="G894" s="72"/>
    </row>
    <row r="895" spans="1:7" ht="15.75" customHeight="1">
      <c r="A895" s="69"/>
      <c r="B895" s="70"/>
      <c r="G895" s="72"/>
    </row>
    <row r="896" spans="1:7" ht="15.75" customHeight="1">
      <c r="A896" s="69"/>
      <c r="B896" s="70"/>
      <c r="G896" s="72"/>
    </row>
    <row r="897" spans="1:7" ht="15.75" customHeight="1">
      <c r="A897" s="69"/>
      <c r="B897" s="70"/>
      <c r="G897" s="72"/>
    </row>
    <row r="898" spans="1:7" ht="15.75" customHeight="1">
      <c r="A898" s="69"/>
      <c r="B898" s="70"/>
      <c r="G898" s="72"/>
    </row>
    <row r="899" spans="1:7" ht="15.75" customHeight="1">
      <c r="A899" s="69"/>
      <c r="B899" s="70"/>
      <c r="G899" s="72"/>
    </row>
    <row r="900" spans="1:7" ht="15.75" customHeight="1">
      <c r="A900" s="69"/>
      <c r="B900" s="70"/>
      <c r="G900" s="72"/>
    </row>
    <row r="901" spans="1:7" ht="15.75" customHeight="1">
      <c r="A901" s="69"/>
      <c r="B901" s="70"/>
      <c r="G901" s="72"/>
    </row>
    <row r="902" spans="1:7" ht="15.75" customHeight="1">
      <c r="A902" s="69"/>
      <c r="B902" s="70"/>
      <c r="G902" s="72"/>
    </row>
    <row r="903" spans="1:7" ht="15.75" customHeight="1">
      <c r="A903" s="69"/>
      <c r="B903" s="70"/>
      <c r="G903" s="72"/>
    </row>
    <row r="904" spans="1:7" ht="15.75" customHeight="1">
      <c r="A904" s="69"/>
      <c r="B904" s="70"/>
      <c r="G904" s="72"/>
    </row>
    <row r="905" spans="1:7" ht="15.75" customHeight="1">
      <c r="A905" s="69"/>
      <c r="B905" s="70"/>
      <c r="G905" s="72"/>
    </row>
    <row r="906" spans="1:7" ht="15.75" customHeight="1">
      <c r="A906" s="69"/>
      <c r="B906" s="70"/>
      <c r="G906" s="72"/>
    </row>
    <row r="907" spans="1:7" ht="15.75" customHeight="1">
      <c r="A907" s="69"/>
      <c r="B907" s="70"/>
      <c r="G907" s="72"/>
    </row>
    <row r="908" spans="1:7" ht="15.75" customHeight="1">
      <c r="A908" s="69"/>
      <c r="B908" s="70"/>
      <c r="G908" s="72"/>
    </row>
    <row r="909" spans="1:7" ht="15.75" customHeight="1">
      <c r="A909" s="69"/>
      <c r="B909" s="70"/>
      <c r="G909" s="72"/>
    </row>
    <row r="910" spans="1:7" ht="15.75" customHeight="1">
      <c r="A910" s="69"/>
      <c r="B910" s="70"/>
      <c r="G910" s="72"/>
    </row>
    <row r="911" spans="1:7" ht="15.75" customHeight="1">
      <c r="A911" s="69"/>
      <c r="B911" s="70"/>
      <c r="G911" s="72"/>
    </row>
    <row r="912" spans="1:7" ht="15.75" customHeight="1">
      <c r="A912" s="69"/>
      <c r="B912" s="70"/>
      <c r="G912" s="72"/>
    </row>
    <row r="913" spans="1:7" ht="15.75" customHeight="1">
      <c r="A913" s="69"/>
      <c r="B913" s="70"/>
      <c r="G913" s="72"/>
    </row>
    <row r="914" spans="1:7" ht="15.75" customHeight="1">
      <c r="A914" s="69"/>
      <c r="B914" s="70"/>
      <c r="G914" s="72"/>
    </row>
    <row r="915" spans="1:7" ht="15.75" customHeight="1">
      <c r="A915" s="69"/>
      <c r="B915" s="70"/>
      <c r="G915" s="72"/>
    </row>
    <row r="916" spans="1:7" ht="15.75" customHeight="1">
      <c r="A916" s="69"/>
      <c r="B916" s="70"/>
      <c r="G916" s="72"/>
    </row>
    <row r="917" spans="1:7" ht="15.75" customHeight="1">
      <c r="A917" s="69"/>
      <c r="B917" s="70"/>
      <c r="G917" s="72"/>
    </row>
    <row r="918" spans="1:7" ht="15.75" customHeight="1">
      <c r="A918" s="69"/>
      <c r="B918" s="70"/>
      <c r="G918" s="72"/>
    </row>
    <row r="919" spans="1:7" ht="15.75" customHeight="1">
      <c r="A919" s="69"/>
      <c r="B919" s="70"/>
      <c r="G919" s="72"/>
    </row>
    <row r="920" spans="1:7" ht="15.75" customHeight="1">
      <c r="A920" s="69"/>
      <c r="B920" s="70"/>
      <c r="G920" s="72"/>
    </row>
    <row r="921" spans="1:7" ht="15.75" customHeight="1">
      <c r="A921" s="69"/>
      <c r="B921" s="70"/>
      <c r="G921" s="72"/>
    </row>
    <row r="922" spans="1:7" ht="15.75" customHeight="1">
      <c r="A922" s="69"/>
      <c r="B922" s="70"/>
      <c r="G922" s="72"/>
    </row>
    <row r="923" spans="1:7" ht="15.75" customHeight="1">
      <c r="A923" s="69"/>
      <c r="B923" s="70"/>
      <c r="G923" s="72"/>
    </row>
    <row r="924" spans="1:7" ht="15.75" customHeight="1">
      <c r="A924" s="69"/>
      <c r="B924" s="70"/>
      <c r="G924" s="72"/>
    </row>
    <row r="925" spans="1:7" ht="15.75" customHeight="1">
      <c r="A925" s="69"/>
      <c r="B925" s="70"/>
      <c r="G925" s="72"/>
    </row>
    <row r="926" spans="1:7" ht="15.75" customHeight="1">
      <c r="A926" s="69"/>
      <c r="B926" s="70"/>
      <c r="G926" s="72"/>
    </row>
    <row r="927" spans="1:7" ht="15.75" customHeight="1">
      <c r="A927" s="69"/>
      <c r="B927" s="70"/>
      <c r="G927" s="72"/>
    </row>
    <row r="928" spans="1:7" ht="15.75" customHeight="1">
      <c r="A928" s="69"/>
      <c r="B928" s="70"/>
      <c r="G928" s="72"/>
    </row>
    <row r="929" spans="1:7" ht="15.75" customHeight="1">
      <c r="A929" s="69"/>
      <c r="B929" s="70"/>
      <c r="G929" s="72"/>
    </row>
    <row r="930" spans="1:7" ht="15.75" customHeight="1">
      <c r="A930" s="69"/>
      <c r="B930" s="70"/>
      <c r="G930" s="72"/>
    </row>
    <row r="931" spans="1:7" ht="15.75" customHeight="1">
      <c r="A931" s="69"/>
      <c r="B931" s="70"/>
      <c r="G931" s="72"/>
    </row>
    <row r="932" spans="1:7" ht="15.75" customHeight="1">
      <c r="A932" s="69"/>
      <c r="B932" s="70"/>
      <c r="G932" s="72"/>
    </row>
    <row r="933" spans="1:7" ht="15.75" customHeight="1">
      <c r="A933" s="69"/>
      <c r="B933" s="70"/>
      <c r="G933" s="72"/>
    </row>
    <row r="934" spans="1:7" ht="15.75" customHeight="1">
      <c r="A934" s="69"/>
      <c r="B934" s="70"/>
      <c r="G934" s="72"/>
    </row>
    <row r="935" spans="1:7" ht="15.75" customHeight="1">
      <c r="A935" s="69"/>
      <c r="B935" s="70"/>
      <c r="G935" s="72"/>
    </row>
    <row r="936" spans="1:7" ht="15.75" customHeight="1">
      <c r="A936" s="69"/>
      <c r="B936" s="70"/>
      <c r="G936" s="72"/>
    </row>
    <row r="937" spans="1:7" ht="15.75" customHeight="1">
      <c r="A937" s="69"/>
      <c r="B937" s="70"/>
      <c r="G937" s="72"/>
    </row>
    <row r="938" spans="1:7" ht="15.75" customHeight="1">
      <c r="A938" s="69"/>
      <c r="B938" s="70"/>
      <c r="G938" s="72"/>
    </row>
    <row r="939" spans="1:7" ht="15.75" customHeight="1">
      <c r="A939" s="69"/>
      <c r="B939" s="70"/>
      <c r="G939" s="72"/>
    </row>
    <row r="940" spans="1:7" ht="15.75" customHeight="1">
      <c r="A940" s="69"/>
      <c r="B940" s="70"/>
      <c r="G940" s="72"/>
    </row>
    <row r="941" spans="1:7" ht="15.75" customHeight="1">
      <c r="A941" s="69"/>
      <c r="B941" s="70"/>
      <c r="G941" s="72"/>
    </row>
    <row r="942" spans="1:7" ht="15.75" customHeight="1">
      <c r="A942" s="69"/>
      <c r="B942" s="70"/>
      <c r="G942" s="72"/>
    </row>
    <row r="943" spans="1:7" ht="15.75" customHeight="1">
      <c r="A943" s="69"/>
      <c r="B943" s="70"/>
      <c r="G943" s="72"/>
    </row>
    <row r="944" spans="1:7" ht="15.75" customHeight="1">
      <c r="A944" s="69"/>
      <c r="B944" s="70"/>
      <c r="G944" s="72"/>
    </row>
    <row r="945" spans="1:7" ht="15.75" customHeight="1">
      <c r="A945" s="69"/>
      <c r="B945" s="70"/>
      <c r="G945" s="72"/>
    </row>
    <row r="946" spans="1:7" ht="15.75" customHeight="1">
      <c r="A946" s="69"/>
      <c r="B946" s="70"/>
      <c r="G946" s="72"/>
    </row>
    <row r="947" spans="1:7" ht="15.75" customHeight="1">
      <c r="A947" s="69"/>
      <c r="B947" s="70"/>
      <c r="G947" s="72"/>
    </row>
    <row r="948" spans="1:7" ht="15.75" customHeight="1">
      <c r="A948" s="69"/>
      <c r="B948" s="70"/>
      <c r="G948" s="72"/>
    </row>
    <row r="949" spans="1:7" ht="15.75" customHeight="1">
      <c r="A949" s="69"/>
      <c r="B949" s="70"/>
      <c r="G949" s="72"/>
    </row>
    <row r="950" spans="1:7" ht="15.75" customHeight="1">
      <c r="A950" s="69"/>
      <c r="B950" s="70"/>
      <c r="G950" s="72"/>
    </row>
    <row r="951" spans="1:7" ht="15.75" customHeight="1">
      <c r="A951" s="69"/>
      <c r="B951" s="70"/>
      <c r="G951" s="72"/>
    </row>
    <row r="952" spans="1:7" ht="15.75" customHeight="1">
      <c r="A952" s="69"/>
      <c r="B952" s="70"/>
      <c r="G952" s="72"/>
    </row>
    <row r="953" spans="1:7" ht="15.75" customHeight="1">
      <c r="A953" s="69"/>
      <c r="B953" s="70"/>
      <c r="G953" s="72"/>
    </row>
    <row r="954" spans="1:7" ht="15.75" customHeight="1">
      <c r="A954" s="69"/>
      <c r="B954" s="70"/>
      <c r="G954" s="72"/>
    </row>
    <row r="955" spans="1:7" ht="15.75" customHeight="1">
      <c r="A955" s="69"/>
      <c r="B955" s="70"/>
      <c r="G955" s="72"/>
    </row>
    <row r="956" spans="1:7" ht="15.75" customHeight="1">
      <c r="A956" s="69"/>
      <c r="B956" s="70"/>
      <c r="G956" s="72"/>
    </row>
    <row r="957" spans="1:7" ht="15.75" customHeight="1">
      <c r="A957" s="69"/>
      <c r="B957" s="70"/>
      <c r="G957" s="72"/>
    </row>
    <row r="958" spans="1:7" ht="15.75" customHeight="1">
      <c r="A958" s="69"/>
      <c r="B958" s="70"/>
      <c r="G958" s="72"/>
    </row>
    <row r="959" spans="1:7" ht="15.75" customHeight="1">
      <c r="A959" s="69"/>
      <c r="B959" s="70"/>
      <c r="G959" s="72"/>
    </row>
    <row r="960" spans="1:7" ht="15.75" customHeight="1">
      <c r="A960" s="69"/>
      <c r="B960" s="70"/>
      <c r="G960" s="72"/>
    </row>
    <row r="961" spans="1:7" ht="15.75" customHeight="1">
      <c r="A961" s="69"/>
      <c r="B961" s="70"/>
      <c r="G961" s="72"/>
    </row>
    <row r="962" spans="1:7" ht="15.75" customHeight="1">
      <c r="A962" s="69"/>
      <c r="B962" s="70"/>
      <c r="G962" s="72"/>
    </row>
    <row r="963" spans="1:7" ht="15.75" customHeight="1">
      <c r="A963" s="69"/>
      <c r="B963" s="70"/>
      <c r="G963" s="72"/>
    </row>
    <row r="964" spans="1:7" ht="15.75" customHeight="1">
      <c r="A964" s="69"/>
      <c r="B964" s="70"/>
      <c r="G964" s="72"/>
    </row>
    <row r="965" spans="1:7" ht="15.75" customHeight="1">
      <c r="A965" s="69"/>
      <c r="B965" s="70"/>
      <c r="G965" s="72"/>
    </row>
    <row r="966" spans="1:7" ht="15.75" customHeight="1">
      <c r="A966" s="69"/>
      <c r="B966" s="70"/>
      <c r="G966" s="72"/>
    </row>
    <row r="967" spans="1:7" ht="15.75" customHeight="1">
      <c r="A967" s="69"/>
      <c r="B967" s="70"/>
      <c r="G967" s="72"/>
    </row>
    <row r="968" spans="1:7" ht="15.75" customHeight="1">
      <c r="A968" s="69"/>
      <c r="B968" s="70"/>
      <c r="G968" s="72"/>
    </row>
    <row r="969" spans="1:7" ht="15.75" customHeight="1">
      <c r="A969" s="69"/>
      <c r="B969" s="70"/>
      <c r="G969" s="72"/>
    </row>
    <row r="970" spans="1:7" ht="15.75" customHeight="1">
      <c r="A970" s="69"/>
      <c r="B970" s="70"/>
      <c r="G970" s="72"/>
    </row>
    <row r="971" spans="1:7" ht="15.75" customHeight="1">
      <c r="A971" s="69"/>
      <c r="B971" s="70"/>
      <c r="G971" s="72"/>
    </row>
    <row r="972" spans="1:7" ht="15.75" customHeight="1">
      <c r="A972" s="69"/>
      <c r="B972" s="70"/>
      <c r="G972" s="72"/>
    </row>
    <row r="973" spans="1:7" ht="15.75" customHeight="1">
      <c r="A973" s="69"/>
      <c r="B973" s="70"/>
      <c r="G973" s="72"/>
    </row>
    <row r="974" spans="1:7" ht="15.75" customHeight="1">
      <c r="A974" s="69"/>
      <c r="B974" s="70"/>
      <c r="G974" s="72"/>
    </row>
    <row r="975" spans="1:7" ht="15.75" customHeight="1">
      <c r="A975" s="69"/>
      <c r="B975" s="70"/>
      <c r="G975" s="72"/>
    </row>
    <row r="976" spans="1:7" ht="15.75" customHeight="1">
      <c r="A976" s="69"/>
      <c r="B976" s="70"/>
      <c r="G976" s="72"/>
    </row>
    <row r="977" spans="1:7" ht="15.75" customHeight="1">
      <c r="A977" s="69"/>
      <c r="B977" s="70"/>
      <c r="G977" s="72"/>
    </row>
    <row r="978" spans="1:7" ht="15.75" customHeight="1">
      <c r="A978" s="69"/>
      <c r="B978" s="70"/>
      <c r="G978" s="72"/>
    </row>
    <row r="979" spans="1:7" ht="15.75" customHeight="1">
      <c r="A979" s="69"/>
      <c r="B979" s="70"/>
      <c r="G979" s="72"/>
    </row>
    <row r="980" spans="1:7" ht="15.75" customHeight="1">
      <c r="A980" s="69"/>
      <c r="B980" s="70"/>
      <c r="G980" s="72"/>
    </row>
    <row r="981" spans="1:7" ht="15.75" customHeight="1">
      <c r="A981" s="69"/>
      <c r="B981" s="70"/>
      <c r="G981" s="72"/>
    </row>
    <row r="982" spans="1:7" ht="15.75" customHeight="1">
      <c r="A982" s="69"/>
      <c r="B982" s="70"/>
      <c r="G982" s="72"/>
    </row>
    <row r="983" spans="1:7" ht="15.75" customHeight="1">
      <c r="A983" s="69"/>
      <c r="B983" s="70"/>
      <c r="G983" s="72"/>
    </row>
    <row r="984" spans="1:7" ht="15.75" customHeight="1">
      <c r="A984" s="69"/>
      <c r="B984" s="70"/>
      <c r="G984" s="72"/>
    </row>
    <row r="985" spans="1:7" ht="15.75" customHeight="1">
      <c r="A985" s="69"/>
      <c r="B985" s="70"/>
      <c r="G985" s="72"/>
    </row>
    <row r="986" spans="1:7" ht="15.75" customHeight="1">
      <c r="A986" s="69"/>
      <c r="B986" s="70"/>
      <c r="G986" s="72"/>
    </row>
    <row r="987" spans="1:7" ht="15.75" customHeight="1">
      <c r="A987" s="69"/>
      <c r="B987" s="70"/>
      <c r="G987" s="72"/>
    </row>
    <row r="988" spans="1:7" ht="15.75" customHeight="1">
      <c r="A988" s="69"/>
      <c r="B988" s="70"/>
      <c r="G988" s="72"/>
    </row>
    <row r="989" spans="1:7" ht="15.75" customHeight="1">
      <c r="A989" s="69"/>
      <c r="B989" s="70"/>
      <c r="G989" s="72"/>
    </row>
    <row r="990" spans="1:7" ht="15.75" customHeight="1">
      <c r="A990" s="69"/>
      <c r="B990" s="70"/>
      <c r="G990" s="72"/>
    </row>
    <row r="991" spans="1:7" ht="15.75" customHeight="1">
      <c r="A991" s="69"/>
      <c r="B991" s="70"/>
      <c r="G991" s="72"/>
    </row>
    <row r="992" spans="1:7" ht="15.75" customHeight="1">
      <c r="A992" s="69"/>
      <c r="B992" s="70"/>
      <c r="G992" s="72"/>
    </row>
    <row r="993" spans="1:7" ht="15.75" customHeight="1">
      <c r="A993" s="69"/>
      <c r="B993" s="70"/>
      <c r="G993" s="72"/>
    </row>
    <row r="994" spans="1:7" ht="15.75" customHeight="1">
      <c r="A994" s="69"/>
      <c r="B994" s="70"/>
      <c r="G994" s="72"/>
    </row>
  </sheetData>
  <sheetProtection algorithmName="SHA-512" hashValue="So7r2Q9oey9l2xI8cyeiOGntJVb4Rzxh8dAmuNy7SVxCNzE0fzsKltPyZtJ90Hg5Om/xd1zUh56UfAENUFA4MA==" saltValue="TtZwRlDZQDa9jMDoEff0og==" spinCount="100000" sheet="1" objects="1" scenarios="1" formatCells="0" formatColumns="0" sort="0" autoFilter="0"/>
  <autoFilter ref="A3:G243" xr:uid="{00000000-0009-0000-0000-000006000000}"/>
  <sortState xmlns:xlrd2="http://schemas.microsoft.com/office/spreadsheetml/2017/richdata2" ref="A4:G97">
    <sortCondition ref="A3"/>
  </sortState>
  <conditionalFormatting sqref="A33:A34">
    <cfRule type="expression" dxfId="26" priority="142" stopIfTrue="1">
      <formula>#REF!="C"</formula>
    </cfRule>
  </conditionalFormatting>
  <conditionalFormatting sqref="A34:A38 A39:B44 D40:D44 A77:A81 D501:G994 A60:B62 C71:D71 G32:G80 D123:D500 G466:G500">
    <cfRule type="expression" dxfId="25" priority="119" stopIfTrue="1">
      <formula>$G32="C"</formula>
    </cfRule>
  </conditionalFormatting>
  <conditionalFormatting sqref="A67:B71">
    <cfRule type="expression" dxfId="24" priority="116" stopIfTrue="1">
      <formula>$G67="C"</formula>
    </cfRule>
  </conditionalFormatting>
  <conditionalFormatting sqref="A42:C59">
    <cfRule type="expression" dxfId="23" priority="172" stopIfTrue="1">
      <formula>$G42="C"</formula>
    </cfRule>
  </conditionalFormatting>
  <conditionalFormatting sqref="A81:C994">
    <cfRule type="expression" dxfId="22" priority="4" stopIfTrue="1">
      <formula>$G81="C"</formula>
    </cfRule>
  </conditionalFormatting>
  <conditionalFormatting sqref="B50">
    <cfRule type="expression" dxfId="21" priority="89" stopIfTrue="1">
      <formula>$G50="C"</formula>
    </cfRule>
  </conditionalFormatting>
  <conditionalFormatting sqref="B72:B81">
    <cfRule type="expression" dxfId="20" priority="87" stopIfTrue="1">
      <formula>$G72="C"</formula>
    </cfRule>
  </conditionalFormatting>
  <conditionalFormatting sqref="C16:C31">
    <cfRule type="expression" dxfId="19" priority="91" stopIfTrue="1">
      <formula>$G16="C"</formula>
    </cfRule>
  </conditionalFormatting>
  <conditionalFormatting sqref="C42">
    <cfRule type="expression" dxfId="18" priority="121" stopIfTrue="1">
      <formula>$G42="C"</formula>
    </cfRule>
  </conditionalFormatting>
  <conditionalFormatting sqref="C50:C55">
    <cfRule type="expression" dxfId="17" priority="125" stopIfTrue="1">
      <formula>$G50="C"</formula>
    </cfRule>
  </conditionalFormatting>
  <conditionalFormatting sqref="C60:C70">
    <cfRule type="expression" dxfId="16" priority="88" stopIfTrue="1">
      <formula>$G60="C"</formula>
    </cfRule>
  </conditionalFormatting>
  <conditionalFormatting sqref="C72:C82">
    <cfRule type="expression" dxfId="15" priority="79" stopIfTrue="1">
      <formula>$G72="C"</formula>
    </cfRule>
  </conditionalFormatting>
  <conditionalFormatting sqref="C89">
    <cfRule type="expression" dxfId="14" priority="35" stopIfTrue="1">
      <formula>$G89="C"</formula>
    </cfRule>
  </conditionalFormatting>
  <conditionalFormatting sqref="D4:D38">
    <cfRule type="expression" dxfId="13" priority="94" stopIfTrue="1">
      <formula>$G4="C"</formula>
    </cfRule>
  </conditionalFormatting>
  <conditionalFormatting sqref="D50:D70">
    <cfRule type="expression" dxfId="12" priority="118" stopIfTrue="1">
      <formula>$G50="C"</formula>
    </cfRule>
  </conditionalFormatting>
  <conditionalFormatting sqref="D72:D122">
    <cfRule type="expression" dxfId="11" priority="18" stopIfTrue="1">
      <formula>$G72="C"</formula>
    </cfRule>
  </conditionalFormatting>
  <conditionalFormatting sqref="D39">
    <cfRule type="expression" dxfId="10" priority="164" stopIfTrue="1">
      <formula>$G39="C"</formula>
    </cfRule>
  </conditionalFormatting>
  <conditionalFormatting sqref="D42:D71">
    <cfRule type="expression" dxfId="9" priority="171" stopIfTrue="1">
      <formula>$G42="C"</formula>
    </cfRule>
  </conditionalFormatting>
  <conditionalFormatting sqref="D472:D492">
    <cfRule type="expression" dxfId="8" priority="96" stopIfTrue="1">
      <formula>$G472="C"</formula>
    </cfRule>
  </conditionalFormatting>
  <conditionalFormatting sqref="G4:G16">
    <cfRule type="expression" dxfId="5" priority="115" stopIfTrue="1">
      <formula>$G4="C"</formula>
    </cfRule>
  </conditionalFormatting>
  <conditionalFormatting sqref="G81:G469">
    <cfRule type="expression" dxfId="4" priority="2" stopIfTrue="1">
      <formula>$G81="C"</formula>
    </cfRule>
  </conditionalFormatting>
  <conditionalFormatting sqref="G17:G31">
    <cfRule type="expression" dxfId="3" priority="90" stopIfTrue="1">
      <formula>$G17="C"</formula>
    </cfRule>
  </conditionalFormatting>
  <conditionalFormatting sqref="G89">
    <cfRule type="expression" dxfId="2" priority="34" stopIfTrue="1">
      <formula>$G89="C"</formula>
    </cfRule>
  </conditionalFormatting>
  <conditionalFormatting sqref="I16:I21">
    <cfRule type="expression" dxfId="1" priority="73" stopIfTrue="1">
      <formula>$G16="C"</formula>
    </cfRule>
  </conditionalFormatting>
  <conditionalFormatting sqref="E4:E500">
    <cfRule type="expression" dxfId="0" priority="1" stopIfTrue="1">
      <formula>$G4="C"</formula>
    </cfRule>
  </conditionalFormatting>
  <dataValidations count="4">
    <dataValidation type="decimal" allowBlank="1" showInputMessage="1" showErrorMessage="1" prompt="Částka hrazená z dotace - Zadávejte nezáporné číslo" sqref="D39:D465" xr:uid="{00000000-0002-0000-0600-000000000000}">
      <formula1>0</formula1>
      <formula2>99999999999</formula2>
    </dataValidation>
    <dataValidation type="decimal" allowBlank="1" showInputMessage="1" showErrorMessage="1" prompt="Částka z vlastních prostředků - Zadávejte nezáporné číslo" sqref="D466:D500 D4:D38 E4:E500" xr:uid="{00000000-0002-0000-0600-000001000000}">
      <formula1>0</formula1>
      <formula2>99999999999</formula2>
    </dataValidation>
    <dataValidation type="list" allowBlank="1" showInputMessage="1" showErrorMessage="1" prompt="Zadejte kód položky" sqref="G4:G500" xr:uid="{00000000-0002-0000-0600-000002000000}">
      <formula1>$M$1:$M$35</formula1>
    </dataValidation>
    <dataValidation type="list" allowBlank="1" showInputMessage="1" showErrorMessage="1" sqref="F4:F500" xr:uid="{0007BD1F-203A-457C-AE54-76BE4F567C26}">
      <formula1>"bezhotovostně,hotově"</formula1>
    </dataValidation>
  </dataValidations>
  <pageMargins left="0.23622047244094491" right="0.27559055118110237" top="0.78740157480314965" bottom="0.7874015748031496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Pokyny</vt:lpstr>
      <vt:lpstr>Úvodní list</vt:lpstr>
      <vt:lpstr>Rekapitulace rozpočtu</vt:lpstr>
      <vt:lpstr>Závazné indikátory projektu</vt:lpstr>
      <vt:lpstr>DB_DT</vt:lpstr>
      <vt:lpstr>Seznam dokladů</vt:lpstr>
      <vt:lpstr>Excel_BuiltIn__FilterDatabase_3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Sádková Petra</dc:creator>
  <cp:lastModifiedBy>David Kunssberger</cp:lastModifiedBy>
  <dcterms:created xsi:type="dcterms:W3CDTF">2023-12-04T08:48:33Z</dcterms:created>
  <dcterms:modified xsi:type="dcterms:W3CDTF">2026-09-14T10:08:23Z</dcterms:modified>
</cp:coreProperties>
</file>